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4 Registrar General Quarterly Reports\2020\Q4\"/>
    </mc:Choice>
  </mc:AlternateContent>
  <bookViews>
    <workbookView xWindow="75" yWindow="75" windowWidth="9675" windowHeight="9945" tabRatio="833"/>
  </bookViews>
  <sheets>
    <sheet name="Contents" sheetId="14" r:id="rId1"/>
    <sheet name="Figure 1a" sheetId="16" r:id="rId2"/>
    <sheet name="Figure 1b" sheetId="15" r:id="rId3"/>
    <sheet name="Figure1a&amp;1bData" sheetId="10" r:id="rId4"/>
    <sheet name="Table 1a" sheetId="1" r:id="rId5"/>
    <sheet name="Table 1b" sheetId="2" r:id="rId6"/>
    <sheet name="Table 1c" sheetId="13" r:id="rId7"/>
    <sheet name="Table 1d" sheetId="19" r:id="rId8"/>
    <sheet name="Table 2" sheetId="3" r:id="rId9"/>
    <sheet name="Table 3a" sheetId="4" r:id="rId10"/>
    <sheet name="Table 3b" sheetId="18" r:id="rId11"/>
    <sheet name="Table 4a" sheetId="5" r:id="rId12"/>
    <sheet name="Table 4b" sheetId="6" r:id="rId13"/>
    <sheet name="Notes" sheetId="7" r:id="rId14"/>
  </sheets>
  <definedNames>
    <definedName name="_xlnm.Print_Area" localSheetId="9">'Table 3a'!$A$1:$R$40</definedName>
    <definedName name="_xlnm.Print_Titles">#N/A</definedName>
  </definedNames>
  <calcPr calcId="162913"/>
</workbook>
</file>

<file path=xl/calcChain.xml><?xml version="1.0" encoding="utf-8"?>
<calcChain xmlns="http://schemas.openxmlformats.org/spreadsheetml/2006/main">
  <c r="D3" i="6" l="1"/>
  <c r="C7" i="6"/>
  <c r="C8" i="6"/>
  <c r="C9" i="6"/>
  <c r="C10" i="6"/>
  <c r="C11" i="6"/>
  <c r="F88" i="10" l="1"/>
  <c r="F70" i="10"/>
  <c r="F5" i="19"/>
  <c r="F6" i="19"/>
  <c r="F7" i="19"/>
  <c r="F4" i="19"/>
  <c r="L3" i="18"/>
  <c r="L3" i="4"/>
  <c r="L34" i="4"/>
  <c r="L27" i="4"/>
  <c r="L21" i="4"/>
  <c r="L9" i="4"/>
  <c r="L5" i="4"/>
  <c r="K3" i="18"/>
  <c r="M3" i="18"/>
  <c r="N3" i="18"/>
  <c r="J3" i="18"/>
  <c r="H3" i="18"/>
  <c r="G3" i="18"/>
  <c r="E3" i="18"/>
  <c r="C3" i="18"/>
  <c r="B3" i="18"/>
  <c r="I6" i="18"/>
  <c r="I7" i="18"/>
  <c r="I8" i="18"/>
  <c r="I9" i="18"/>
  <c r="I10" i="18"/>
  <c r="I11" i="18"/>
  <c r="I12" i="18"/>
  <c r="I13" i="18"/>
  <c r="I14" i="18"/>
  <c r="I15" i="18"/>
  <c r="F9" i="18"/>
  <c r="F10" i="18"/>
  <c r="F11" i="18"/>
  <c r="F12" i="18"/>
  <c r="F13" i="18"/>
  <c r="F14" i="18"/>
  <c r="F15" i="18"/>
  <c r="F8" i="18"/>
  <c r="D6" i="18"/>
  <c r="D7" i="18"/>
  <c r="D8" i="18"/>
  <c r="D9" i="18"/>
  <c r="D10" i="18"/>
  <c r="D11" i="18"/>
  <c r="D12" i="18"/>
  <c r="D13" i="18"/>
  <c r="D14" i="18"/>
  <c r="D15" i="18"/>
  <c r="F7" i="18"/>
  <c r="F6" i="18"/>
  <c r="I5" i="18"/>
  <c r="F5" i="18"/>
  <c r="D5" i="18"/>
  <c r="F86" i="10"/>
  <c r="F4" i="10"/>
  <c r="F35" i="4"/>
  <c r="F36" i="4"/>
  <c r="F37" i="4"/>
  <c r="F38" i="4"/>
  <c r="F39" i="4"/>
  <c r="F28" i="4"/>
  <c r="F29" i="4"/>
  <c r="F30" i="4"/>
  <c r="F31" i="4"/>
  <c r="F32" i="4"/>
  <c r="F22" i="4"/>
  <c r="F23" i="4"/>
  <c r="F24" i="4"/>
  <c r="F25" i="4"/>
  <c r="F10" i="4"/>
  <c r="F11" i="4"/>
  <c r="F12" i="4"/>
  <c r="F13" i="4"/>
  <c r="F14" i="4"/>
  <c r="F15" i="4"/>
  <c r="F16" i="4"/>
  <c r="F17" i="4"/>
  <c r="F18" i="4"/>
  <c r="F19" i="4"/>
  <c r="F6" i="4"/>
  <c r="F7" i="4"/>
  <c r="D35" i="4"/>
  <c r="D36" i="4"/>
  <c r="D37" i="4"/>
  <c r="D38" i="4"/>
  <c r="D39" i="4"/>
  <c r="D28" i="4"/>
  <c r="D29" i="4"/>
  <c r="D30" i="4"/>
  <c r="D31" i="4"/>
  <c r="D32" i="4"/>
  <c r="D22" i="4"/>
  <c r="D23" i="4"/>
  <c r="D24" i="4"/>
  <c r="D25" i="4"/>
  <c r="D10" i="4"/>
  <c r="D11" i="4"/>
  <c r="D12" i="4"/>
  <c r="D13" i="4"/>
  <c r="D14" i="4"/>
  <c r="D15" i="4"/>
  <c r="D16" i="4"/>
  <c r="D17" i="4"/>
  <c r="D18" i="4"/>
  <c r="D19" i="4"/>
  <c r="D6" i="4"/>
  <c r="D7" i="4"/>
  <c r="G88" i="10"/>
  <c r="H88" i="10"/>
  <c r="F85" i="10"/>
  <c r="F84" i="10"/>
  <c r="F87" i="10"/>
  <c r="G87" i="10"/>
  <c r="H87" i="10"/>
  <c r="H86" i="10"/>
  <c r="G86" i="10"/>
  <c r="C19" i="6"/>
  <c r="C20" i="6"/>
  <c r="C21" i="6"/>
  <c r="C22" i="6"/>
  <c r="C23" i="6"/>
  <c r="E3" i="6"/>
  <c r="F3" i="6"/>
  <c r="G3" i="6"/>
  <c r="H3" i="6"/>
  <c r="I35" i="4"/>
  <c r="I36" i="4"/>
  <c r="I37" i="4"/>
  <c r="I38" i="4"/>
  <c r="I39" i="4"/>
  <c r="I28" i="4"/>
  <c r="I29" i="4"/>
  <c r="I30" i="4"/>
  <c r="I31" i="4"/>
  <c r="I32" i="4"/>
  <c r="I22" i="4"/>
  <c r="I23" i="4"/>
  <c r="I24" i="4"/>
  <c r="I25" i="4"/>
  <c r="I10" i="4"/>
  <c r="I11" i="4"/>
  <c r="I12" i="4"/>
  <c r="I13" i="4"/>
  <c r="I14" i="4"/>
  <c r="I15" i="4"/>
  <c r="I16" i="4"/>
  <c r="I17" i="4"/>
  <c r="I18" i="4"/>
  <c r="I19" i="4"/>
  <c r="I6" i="4"/>
  <c r="I7" i="4"/>
  <c r="C15" i="6"/>
  <c r="E34" i="4"/>
  <c r="C27" i="6"/>
  <c r="C4" i="6"/>
  <c r="C5" i="6"/>
  <c r="C6" i="6"/>
  <c r="C12" i="6"/>
  <c r="C13" i="6"/>
  <c r="C14" i="6"/>
  <c r="C16" i="6"/>
  <c r="C17" i="6"/>
  <c r="C18" i="6"/>
  <c r="C24" i="6"/>
  <c r="C25" i="6"/>
  <c r="C26" i="6"/>
  <c r="H84" i="10"/>
  <c r="G83" i="10"/>
  <c r="G84" i="10"/>
  <c r="H85" i="10"/>
  <c r="G85" i="10"/>
  <c r="N3" i="4"/>
  <c r="M34" i="4"/>
  <c r="K34" i="4"/>
  <c r="J34" i="4"/>
  <c r="H34" i="4"/>
  <c r="M27" i="4"/>
  <c r="K27" i="4"/>
  <c r="J27" i="4"/>
  <c r="H27" i="4"/>
  <c r="M21" i="4"/>
  <c r="K21" i="4"/>
  <c r="J21" i="4"/>
  <c r="H21" i="4"/>
  <c r="M9" i="4"/>
  <c r="K9" i="4"/>
  <c r="J9" i="4"/>
  <c r="H9" i="4"/>
  <c r="M5" i="4"/>
  <c r="K5" i="4"/>
  <c r="J5" i="4"/>
  <c r="H5" i="4"/>
  <c r="M3" i="4"/>
  <c r="K3" i="4"/>
  <c r="J3" i="4"/>
  <c r="H3" i="4"/>
  <c r="E3" i="4"/>
  <c r="E27" i="4"/>
  <c r="E21" i="4"/>
  <c r="E9" i="4"/>
  <c r="E5" i="4"/>
  <c r="C3" i="4"/>
  <c r="C5" i="4"/>
  <c r="C9" i="4"/>
  <c r="C21" i="4"/>
  <c r="C27" i="4"/>
  <c r="D27" i="4" s="1"/>
  <c r="C34" i="4"/>
  <c r="F83" i="10"/>
  <c r="G34" i="4"/>
  <c r="G27" i="4"/>
  <c r="G21" i="4"/>
  <c r="G9" i="4"/>
  <c r="G5" i="4"/>
  <c r="H83" i="10"/>
  <c r="F82" i="10"/>
  <c r="F68" i="10"/>
  <c r="F81" i="10"/>
  <c r="F80" i="10"/>
  <c r="F79" i="10"/>
  <c r="G82" i="10"/>
  <c r="H82" i="10"/>
  <c r="F59" i="10"/>
  <c r="G59" i="10"/>
  <c r="H59" i="10"/>
  <c r="F60" i="10"/>
  <c r="G60" i="10"/>
  <c r="H60" i="10"/>
  <c r="F61" i="10"/>
  <c r="G61" i="10"/>
  <c r="H61" i="10"/>
  <c r="F62" i="10"/>
  <c r="G62" i="10"/>
  <c r="H62" i="10"/>
  <c r="F63" i="10"/>
  <c r="G63" i="10"/>
  <c r="H63" i="10"/>
  <c r="F64" i="10"/>
  <c r="G64" i="10"/>
  <c r="H64" i="10"/>
  <c r="F65" i="10"/>
  <c r="G65" i="10"/>
  <c r="H65" i="10"/>
  <c r="F66" i="10"/>
  <c r="G66" i="10"/>
  <c r="H66" i="10"/>
  <c r="F67" i="10"/>
  <c r="G67" i="10"/>
  <c r="H67" i="10"/>
  <c r="G68" i="10"/>
  <c r="H68" i="10"/>
  <c r="F69" i="10"/>
  <c r="G69" i="10"/>
  <c r="H69" i="10"/>
  <c r="G70" i="10"/>
  <c r="H70" i="10"/>
  <c r="F71" i="10"/>
  <c r="G71" i="10"/>
  <c r="H71" i="10"/>
  <c r="F72" i="10"/>
  <c r="G72" i="10"/>
  <c r="H72" i="10"/>
  <c r="F73" i="10"/>
  <c r="G73" i="10"/>
  <c r="H73" i="10"/>
  <c r="F74" i="10"/>
  <c r="G74" i="10"/>
  <c r="H74" i="10"/>
  <c r="F75" i="10"/>
  <c r="G75" i="10"/>
  <c r="H75" i="10"/>
  <c r="F76" i="10"/>
  <c r="G76" i="10"/>
  <c r="H76" i="10"/>
  <c r="F77" i="10"/>
  <c r="G77" i="10"/>
  <c r="H77" i="10"/>
  <c r="F78" i="10"/>
  <c r="G78" i="10"/>
  <c r="H78" i="10"/>
  <c r="G79" i="10"/>
  <c r="H79" i="10"/>
  <c r="G80" i="10"/>
  <c r="H80" i="10"/>
  <c r="G81" i="10"/>
  <c r="H81" i="10"/>
  <c r="F58" i="10"/>
  <c r="F57" i="10"/>
  <c r="F6" i="10"/>
  <c r="G6" i="10"/>
  <c r="H6" i="10"/>
  <c r="F7" i="10"/>
  <c r="G7" i="10"/>
  <c r="H7" i="10"/>
  <c r="F8" i="10"/>
  <c r="G8" i="10"/>
  <c r="H8" i="10"/>
  <c r="F9" i="10"/>
  <c r="G9" i="10"/>
  <c r="H9" i="10"/>
  <c r="F10" i="10"/>
  <c r="G10" i="10"/>
  <c r="H10" i="10"/>
  <c r="F11" i="10"/>
  <c r="G11" i="10"/>
  <c r="H11" i="10"/>
  <c r="F12" i="10"/>
  <c r="G12" i="10"/>
  <c r="H12" i="10"/>
  <c r="F13" i="10"/>
  <c r="G13" i="10"/>
  <c r="H13" i="10"/>
  <c r="F14" i="10"/>
  <c r="G14" i="10"/>
  <c r="H14" i="10"/>
  <c r="F15" i="10"/>
  <c r="G15" i="10"/>
  <c r="H15" i="10"/>
  <c r="F16" i="10"/>
  <c r="G16" i="10"/>
  <c r="H16" i="10"/>
  <c r="F17" i="10"/>
  <c r="G17" i="10"/>
  <c r="H17" i="10"/>
  <c r="F18" i="10"/>
  <c r="G18" i="10"/>
  <c r="H18" i="10"/>
  <c r="F19" i="10"/>
  <c r="G19" i="10"/>
  <c r="H19" i="10"/>
  <c r="F20" i="10"/>
  <c r="G20" i="10"/>
  <c r="H20" i="10"/>
  <c r="F21" i="10"/>
  <c r="G21" i="10"/>
  <c r="H21" i="10"/>
  <c r="F22" i="10"/>
  <c r="G22" i="10"/>
  <c r="H22" i="10"/>
  <c r="F23" i="10"/>
  <c r="G23" i="10"/>
  <c r="H23" i="10"/>
  <c r="F24" i="10"/>
  <c r="G24" i="10"/>
  <c r="H24" i="10"/>
  <c r="F25" i="10"/>
  <c r="G25" i="10"/>
  <c r="H25" i="10"/>
  <c r="F26" i="10"/>
  <c r="G26" i="10"/>
  <c r="H26" i="10"/>
  <c r="F27" i="10"/>
  <c r="G27" i="10"/>
  <c r="H27" i="10"/>
  <c r="F28" i="10"/>
  <c r="G28" i="10"/>
  <c r="H28" i="10"/>
  <c r="F29" i="10"/>
  <c r="G29" i="10"/>
  <c r="H29" i="10"/>
  <c r="F30" i="10"/>
  <c r="G30" i="10"/>
  <c r="H30" i="10"/>
  <c r="F31" i="10"/>
  <c r="G31" i="10"/>
  <c r="H31" i="10"/>
  <c r="F32" i="10"/>
  <c r="G32" i="10"/>
  <c r="H32" i="10"/>
  <c r="F33" i="10"/>
  <c r="G33" i="10"/>
  <c r="H33" i="10"/>
  <c r="F34" i="10"/>
  <c r="G34" i="10"/>
  <c r="H34" i="10"/>
  <c r="F35" i="10"/>
  <c r="G35" i="10"/>
  <c r="H35" i="10"/>
  <c r="F36" i="10"/>
  <c r="G36" i="10"/>
  <c r="H36" i="10"/>
  <c r="F37" i="10"/>
  <c r="G37" i="10"/>
  <c r="H37" i="10"/>
  <c r="F38" i="10"/>
  <c r="G38" i="10"/>
  <c r="H38" i="10"/>
  <c r="F39" i="10"/>
  <c r="G39" i="10"/>
  <c r="H39" i="10"/>
  <c r="F40" i="10"/>
  <c r="G40" i="10"/>
  <c r="H40" i="10"/>
  <c r="F41" i="10"/>
  <c r="G41" i="10"/>
  <c r="H41" i="10"/>
  <c r="F42" i="10"/>
  <c r="G42" i="10"/>
  <c r="H42" i="10"/>
  <c r="F43" i="10"/>
  <c r="G43" i="10"/>
  <c r="H43" i="10"/>
  <c r="F44" i="10"/>
  <c r="G44" i="10"/>
  <c r="H44" i="10"/>
  <c r="F45" i="10"/>
  <c r="G45" i="10"/>
  <c r="H45" i="10"/>
  <c r="F46" i="10"/>
  <c r="G46" i="10"/>
  <c r="H46" i="10"/>
  <c r="F47" i="10"/>
  <c r="G47" i="10"/>
  <c r="H47" i="10"/>
  <c r="F48" i="10"/>
  <c r="G48" i="10"/>
  <c r="H48" i="10"/>
  <c r="F49" i="10"/>
  <c r="G49" i="10"/>
  <c r="H49" i="10"/>
  <c r="F50" i="10"/>
  <c r="G50" i="10"/>
  <c r="H50" i="10"/>
  <c r="F51" i="10"/>
  <c r="G51" i="10"/>
  <c r="H51" i="10"/>
  <c r="F52" i="10"/>
  <c r="G52" i="10"/>
  <c r="H52" i="10"/>
  <c r="F53" i="10"/>
  <c r="G53" i="10"/>
  <c r="H53" i="10"/>
  <c r="F54" i="10"/>
  <c r="G54" i="10"/>
  <c r="H54" i="10"/>
  <c r="F55" i="10"/>
  <c r="G55" i="10"/>
  <c r="H55" i="10"/>
  <c r="F56" i="10"/>
  <c r="G56" i="10"/>
  <c r="H56" i="10"/>
  <c r="G57" i="10"/>
  <c r="H57" i="10"/>
  <c r="G58" i="10"/>
  <c r="H58" i="10"/>
  <c r="H5" i="10"/>
  <c r="G5" i="10"/>
  <c r="F5" i="10"/>
  <c r="B34" i="4"/>
  <c r="B27" i="4"/>
  <c r="B21" i="4"/>
  <c r="B9" i="4"/>
  <c r="I9" i="4" s="1"/>
  <c r="B5" i="4"/>
  <c r="B3" i="4"/>
  <c r="I3" i="4" s="1"/>
  <c r="G4" i="10"/>
  <c r="H4" i="10"/>
  <c r="C69" i="13"/>
  <c r="F27" i="4" l="1"/>
  <c r="F34" i="4"/>
  <c r="G3" i="4"/>
  <c r="D9" i="4"/>
  <c r="I5" i="4"/>
  <c r="I21" i="4"/>
  <c r="I27" i="4"/>
  <c r="D34" i="4"/>
  <c r="D5" i="4"/>
  <c r="D3" i="18"/>
  <c r="I34" i="4"/>
  <c r="D3" i="4"/>
  <c r="C3" i="6"/>
  <c r="F3" i="18"/>
  <c r="I3" i="18"/>
  <c r="F9" i="4"/>
  <c r="F21" i="4"/>
  <c r="F5" i="4"/>
  <c r="F3" i="4"/>
  <c r="D21" i="4"/>
</calcChain>
</file>

<file path=xl/sharedStrings.xml><?xml version="1.0" encoding="utf-8"?>
<sst xmlns="http://schemas.openxmlformats.org/spreadsheetml/2006/main" count="837" uniqueCount="295">
  <si>
    <t>1st</t>
  </si>
  <si>
    <t>2nd</t>
  </si>
  <si>
    <t>3rd</t>
  </si>
  <si>
    <t>4th</t>
  </si>
  <si>
    <t>January</t>
  </si>
  <si>
    <t>February</t>
  </si>
  <si>
    <t>March</t>
  </si>
  <si>
    <t>April</t>
  </si>
  <si>
    <t>May</t>
  </si>
  <si>
    <t>June</t>
  </si>
  <si>
    <t>July</t>
  </si>
  <si>
    <t>August</t>
  </si>
  <si>
    <t>September</t>
  </si>
  <si>
    <t>October</t>
  </si>
  <si>
    <t>November</t>
  </si>
  <si>
    <t>December</t>
  </si>
  <si>
    <t>-</t>
  </si>
  <si>
    <t>Northern Ireland</t>
  </si>
  <si>
    <t>Belfast HSC Trust</t>
  </si>
  <si>
    <t>Belfast</t>
  </si>
  <si>
    <t>Castlereagh</t>
  </si>
  <si>
    <t>Northern HSC Trust</t>
  </si>
  <si>
    <t>Antrim</t>
  </si>
  <si>
    <t>Ballymena</t>
  </si>
  <si>
    <t>Ballymoney</t>
  </si>
  <si>
    <t>Carrickfergus</t>
  </si>
  <si>
    <t>Coleraine</t>
  </si>
  <si>
    <t>Cookstown</t>
  </si>
  <si>
    <t>Larne</t>
  </si>
  <si>
    <t>Magherafelt</t>
  </si>
  <si>
    <t>Moyle</t>
  </si>
  <si>
    <t>Newtownabbey</t>
  </si>
  <si>
    <t>South Eastern HSC Trust</t>
  </si>
  <si>
    <t>Ards</t>
  </si>
  <si>
    <t>Down</t>
  </si>
  <si>
    <t>Lisburn</t>
  </si>
  <si>
    <t>North Down</t>
  </si>
  <si>
    <t>Southern HSC Trust</t>
  </si>
  <si>
    <t>Armagh</t>
  </si>
  <si>
    <t>Banbridge</t>
  </si>
  <si>
    <t>Craigavon</t>
  </si>
  <si>
    <t>Dungannon</t>
  </si>
  <si>
    <t>Newry &amp; Mourne</t>
  </si>
  <si>
    <t>Western HSC Trust</t>
  </si>
  <si>
    <t>Fermanagh</t>
  </si>
  <si>
    <t>Limavady</t>
  </si>
  <si>
    <t>Derry</t>
  </si>
  <si>
    <t>Omagh</t>
  </si>
  <si>
    <t>Strabane</t>
  </si>
  <si>
    <t>Cause of Death</t>
  </si>
  <si>
    <t>Males</t>
  </si>
  <si>
    <t>Females</t>
  </si>
  <si>
    <t xml:space="preserve"> A00-Y98</t>
  </si>
  <si>
    <t>All Causes of Death</t>
  </si>
  <si>
    <t xml:space="preserve"> A00-B99</t>
  </si>
  <si>
    <t>Certain Infectious and Parasitic Diseases</t>
  </si>
  <si>
    <t xml:space="preserve"> C00-D48</t>
  </si>
  <si>
    <t>Neoplasms</t>
  </si>
  <si>
    <t xml:space="preserve"> D50-D89</t>
  </si>
  <si>
    <t>All Diseases of the Blood and Blood Forming Organs and Certain Disorders Involving the Immune Mechanism</t>
  </si>
  <si>
    <t xml:space="preserve"> E00-E90</t>
  </si>
  <si>
    <t>Endocrine, Nutritional and Metabolic Diseases</t>
  </si>
  <si>
    <t xml:space="preserve"> F00-F99</t>
  </si>
  <si>
    <t>Mental and Behavioural Disorders</t>
  </si>
  <si>
    <t xml:space="preserve"> G00-H95</t>
  </si>
  <si>
    <t>Diseases of the Nervous System and the Sense Organs</t>
  </si>
  <si>
    <t xml:space="preserve"> I00-I99</t>
  </si>
  <si>
    <t>Disease of the Circulatory System</t>
  </si>
  <si>
    <t xml:space="preserve"> J00-J99</t>
  </si>
  <si>
    <t>Diseases of the Respiratory System</t>
  </si>
  <si>
    <t xml:space="preserve"> K00-K93</t>
  </si>
  <si>
    <t>Diseases of the Digestive System</t>
  </si>
  <si>
    <t xml:space="preserve"> L00-M99</t>
  </si>
  <si>
    <t>All Diseases of Skin, Musculoskeletal System and Connective Tissue</t>
  </si>
  <si>
    <t xml:space="preserve"> N00-N99</t>
  </si>
  <si>
    <t>Diseases of the Genitourinary System</t>
  </si>
  <si>
    <t xml:space="preserve"> O00-O99</t>
  </si>
  <si>
    <t>Pregnancy, Childbirth and the Puerperium</t>
  </si>
  <si>
    <t xml:space="preserve"> P00-P96</t>
  </si>
  <si>
    <t>Certain Conditions Originating in the Perinatal Period</t>
  </si>
  <si>
    <t xml:space="preserve"> Q00-Q99</t>
  </si>
  <si>
    <t>Congenital Malformations, Deformations and Chromosomal Abnormalities</t>
  </si>
  <si>
    <t xml:space="preserve"> R00-R99</t>
  </si>
  <si>
    <t>Signs, Symptoms and Abnormal Clinical and Laboratory Findings, N.E.C.</t>
  </si>
  <si>
    <t xml:space="preserve"> V01-Y98</t>
  </si>
  <si>
    <t>All External Causes of Morbidity and Mortality</t>
  </si>
  <si>
    <t>Notes</t>
  </si>
  <si>
    <t>Address:</t>
  </si>
  <si>
    <t>Phone:</t>
  </si>
  <si>
    <t>Email:</t>
  </si>
  <si>
    <t>Responsible Statistician:</t>
  </si>
  <si>
    <t>Registration Year</t>
  </si>
  <si>
    <t>Registration Quarter</t>
  </si>
  <si>
    <t>Births</t>
  </si>
  <si>
    <t>Stillbirths</t>
  </si>
  <si>
    <t>Deaths</t>
  </si>
  <si>
    <t>Registration Month</t>
  </si>
  <si>
    <t>Civil Partnerships</t>
  </si>
  <si>
    <t>Area</t>
  </si>
  <si>
    <t>Live Births</t>
  </si>
  <si>
    <t xml:space="preserve">       Malignant Neoplasms</t>
  </si>
  <si>
    <t xml:space="preserve">     Ischaemic Heart Disease</t>
  </si>
  <si>
    <t xml:space="preserve">     Cerebrovascular Disease</t>
  </si>
  <si>
    <t xml:space="preserve">      Transport Accidents</t>
  </si>
  <si>
    <t xml:space="preserve">    V01-V99</t>
  </si>
  <si>
    <t xml:space="preserve">    X60-X84,Y87.0
   Y10-Y34, Y87.2</t>
  </si>
  <si>
    <t xml:space="preserve">     I20-I25</t>
  </si>
  <si>
    <t xml:space="preserve">     I60-I69</t>
  </si>
  <si>
    <t xml:space="preserve">     C00-C97</t>
  </si>
  <si>
    <t>Number of Births, Deaths and Marriages Registered in Northern Ireland by Registration Quarter</t>
  </si>
  <si>
    <t>Release Date:</t>
  </si>
  <si>
    <t>The United Kingdom Statistics Authority has designated these statistics as National Statistics,</t>
  </si>
  <si>
    <t>in accordance with the Statistics and Registration Service Act 2007 and signifying compliance</t>
  </si>
  <si>
    <t>with the Code of Practice for Official Statistics.</t>
  </si>
  <si>
    <t>Designation can be broadly interpreted to mean that the statistics:</t>
  </si>
  <si>
    <t xml:space="preserve"> - meet identified user needs;</t>
  </si>
  <si>
    <t xml:space="preserve"> - are well explained and readily accessible;</t>
  </si>
  <si>
    <t xml:space="preserve"> - are produced according to sound methods, and</t>
  </si>
  <si>
    <t xml:space="preserve"> - are managed impartially and objectively in the public interest.</t>
  </si>
  <si>
    <t xml:space="preserve">Once statistics have been designated as National Statistics it is a statutory requirement that </t>
  </si>
  <si>
    <t>the Code of Practice shall continue to be observed.</t>
  </si>
  <si>
    <t xml:space="preserve">If you have any queries about this publication please contact our Customer Services </t>
  </si>
  <si>
    <t>Section at:</t>
  </si>
  <si>
    <t>Contents</t>
  </si>
  <si>
    <t>Table 2: Vital Statistics by Registration Month from January 2009</t>
  </si>
  <si>
    <t xml:space="preserve">4th </t>
  </si>
  <si>
    <t>Antrim and Newtownabbey</t>
  </si>
  <si>
    <t>Causeway Coast and Glens</t>
  </si>
  <si>
    <t>Fermanagh and Omagh</t>
  </si>
  <si>
    <t>Lisburn and Castlereagh</t>
  </si>
  <si>
    <t>Mid and East Antrim</t>
  </si>
  <si>
    <t>Mid Ulster</t>
  </si>
  <si>
    <t>Newry, Mourne and Down</t>
  </si>
  <si>
    <t xml:space="preserve">1st </t>
  </si>
  <si>
    <r>
      <t xml:space="preserve">1 </t>
    </r>
    <r>
      <rPr>
        <sz val="9"/>
        <rFont val="Arial"/>
        <family val="2"/>
      </rPr>
      <t>Trend is calculated using an average of the quarter in question plus the preceding three quarters and is plotted against the final quarter.</t>
    </r>
  </si>
  <si>
    <t>Ards and North Down</t>
  </si>
  <si>
    <t>Armagh City, Banbridge and Craigavon</t>
  </si>
  <si>
    <t>Derry City and Strabane</t>
  </si>
  <si>
    <t>Colby House</t>
  </si>
  <si>
    <t>Stranmillis Court</t>
  </si>
  <si>
    <t>BT9 5RR</t>
  </si>
  <si>
    <t>Table 1c: Cause of Death Statistics by Quarter from Quarter 1 2009</t>
  </si>
  <si>
    <t>Customer Services</t>
  </si>
  <si>
    <t>info@nisra.gov.uk</t>
  </si>
  <si>
    <t>Table 1a: Birth and Stillbirth Statistics by Quarter from Quarter 1 2009</t>
  </si>
  <si>
    <t>Table 1b: Death, Marriage and Civil Partnership Statistics by Quarter from Quarter 1 2009</t>
  </si>
  <si>
    <t>Figure 1a: Quarterly Births and Deaths, 2008 to 2020 - non-zero y-axis</t>
  </si>
  <si>
    <t>Figure 1b: Quarterly Marriages, 2008 to 2020</t>
  </si>
  <si>
    <t>U07</t>
  </si>
  <si>
    <t>Novel Coronavirus (COVID-19)</t>
  </si>
  <si>
    <t xml:space="preserve">    X60-X84,Y87.0</t>
  </si>
  <si>
    <t xml:space="preserve">for further details. </t>
  </si>
  <si>
    <t>Guidance Note to Users on Suicide Statistics in Northern Ireland</t>
  </si>
  <si>
    <t>+44 (0)300 200 7836</t>
  </si>
  <si>
    <t xml:space="preserve">    J09-J11</t>
  </si>
  <si>
    <t xml:space="preserve">     Influenza</t>
  </si>
  <si>
    <t xml:space="preserve">** Due to the Covid-19 pandemic, birth and marriage registration services were suspended in almost all of the District Registration Offices during the 2nd Quarter of 2020.  
</t>
  </si>
  <si>
    <t>This met my needs, please produce it next year</t>
  </si>
  <si>
    <t>I need something slightly different 
(please specify)</t>
  </si>
  <si>
    <t>This is not what I need at all 
(please specify)</t>
  </si>
  <si>
    <t>Total CPs</t>
  </si>
  <si>
    <t>Table 1d: Marriage and Civil Partnership Statistics by Quarter from Quarter 1 of 2020</t>
  </si>
  <si>
    <t>As a result, the number of births registered during Quarter 2 were unusually low and registrations during the 3rd Quarter of 2020  unusually high.</t>
  </si>
  <si>
    <r>
      <rPr>
        <vertAlign val="superscript"/>
        <sz val="9"/>
        <rFont val="Arial"/>
        <family val="2"/>
      </rPr>
      <t>2</t>
    </r>
    <r>
      <rPr>
        <sz val="9"/>
        <rFont val="Arial"/>
        <family val="2"/>
      </rPr>
      <t xml:space="preserve"> Includes same-sex marriages that took place in Northern Ireland from the 29th September 2020.</t>
    </r>
  </si>
  <si>
    <t>couples to convert a previous marriage to a civil partnership.</t>
  </si>
  <si>
    <r>
      <t>Civil Partnerships</t>
    </r>
    <r>
      <rPr>
        <b/>
        <vertAlign val="superscript"/>
        <sz val="10"/>
        <rFont val="Arial"/>
        <family val="2"/>
      </rPr>
      <t>1</t>
    </r>
  </si>
  <si>
    <t>As a result, the number of births and marriages registered during Quarter 2 were unusually low and birth registrations during the 3rd Quarter of 2020 is unusually high.</t>
  </si>
  <si>
    <t>Table 1a: Live Birth and Stillbirth Statistics by Quarter from Quarter 1 of 2009</t>
  </si>
  <si>
    <r>
      <t>1</t>
    </r>
    <r>
      <rPr>
        <sz val="9"/>
        <rFont val="Arial"/>
        <family val="2"/>
      </rPr>
      <t>In the UK, when reporting deaths from suicide, it is conventional to include cases where the cause of death is classified as either ‘Intentional self-harm’ or ‘Event of undetermined intent’.</t>
    </r>
  </si>
  <si>
    <t xml:space="preserve">NISRA are currently reviewing suicides and recommend that until a course of action has been agreed users should refer to the sub-series relating to self-inflicted injury only (ICD-10 codes X60-X84, Y87.0).  </t>
  </si>
  <si>
    <t>Please refer to</t>
  </si>
  <si>
    <t>National Statistics (ONS) to develop a UK-wide definition of alcohol-related deaths. The figures for deaths related to Alcohol have been revised back to 2009 to allow comparability across years.</t>
  </si>
  <si>
    <t>For more information on the changes, please visit our webpage:</t>
  </si>
  <si>
    <t>New definition of alcohol deaths</t>
  </si>
  <si>
    <t>Table 1c: Cause of Death Statistics by Quarter from Quarter 1 of 2009</t>
  </si>
  <si>
    <r>
      <t>CP Conversions</t>
    </r>
    <r>
      <rPr>
        <b/>
        <vertAlign val="superscript"/>
        <sz val="10"/>
        <rFont val="Arial"/>
        <family val="2"/>
      </rPr>
      <t>4</t>
    </r>
  </si>
  <si>
    <t>Table 3a: Vital Statistics by Area (October - December 2020)</t>
  </si>
  <si>
    <r>
      <t>1</t>
    </r>
    <r>
      <rPr>
        <sz val="9"/>
        <rFont val="Arial"/>
        <family val="2"/>
      </rPr>
      <t>Annualised rate per 1,000 population, based on mid-year population estimates.Following the release of the 2019 mid-year population estimates in June 2020, the rates for 2019 have been revised.</t>
    </r>
  </si>
  <si>
    <t>Table 3b: Vital Statistics by Local Government Districts 2014 (October - December 2020)</t>
  </si>
  <si>
    <t>Table 4a: Deaths Registered, Classified by Cause, Gender and Age Group (October-December 2020)</t>
  </si>
  <si>
    <r>
      <t>ICD10 Code</t>
    </r>
    <r>
      <rPr>
        <b/>
        <vertAlign val="superscript"/>
        <sz val="10"/>
        <rFont val="Arial"/>
        <family val="2"/>
      </rPr>
      <t>1</t>
    </r>
  </si>
  <si>
    <t>Table 4b: Deaths Registered, Classified by Cause and Health and Social Care Trust (HSCT) (October-December 2020)</t>
  </si>
  <si>
    <t>Further details regarding marriage legislation in Northern Ireland can be found in the footnotes of table 1d.</t>
  </si>
  <si>
    <t>Table 3a: Vital Statistics by Area (Registered October - December 2020)</t>
  </si>
  <si>
    <t>Table 3b: Vital Statistics by Local Government Districts (2014) (Registered October - December 2020)</t>
  </si>
  <si>
    <t>Table 4a: Deaths Registered, Classified by Cause, Gender and Age Group October - December 2020)</t>
  </si>
  <si>
    <t>Table 4b: Deaths Registered, Classified by Cause and Health and Social Care Trust (HSCT) (October - December 2020)</t>
  </si>
  <si>
    <t>Please click an option below to email us with you thoughts and comments.</t>
  </si>
  <si>
    <t>These tables, as well as previous reports, are available from the NISRA website at the</t>
  </si>
  <si>
    <t>Registrar General Quarterly Report webpage</t>
  </si>
  <si>
    <t>Total Live Births</t>
  </si>
  <si>
    <t>% Births To Teenage Mothers</t>
  </si>
  <si>
    <t>Births to Mothers Aged 30+</t>
  </si>
  <si>
    <t>% Births to Mothers Aged 30+</t>
  </si>
  <si>
    <t>Male to male marriages</t>
  </si>
  <si>
    <t>Female to female marriages</t>
  </si>
  <si>
    <t>% of all CPs</t>
  </si>
  <si>
    <t>Male to male CPs</t>
  </si>
  <si>
    <t>Female to female CPs</t>
  </si>
  <si>
    <r>
      <t>Marriage Conversions</t>
    </r>
    <r>
      <rPr>
        <b/>
        <vertAlign val="superscript"/>
        <sz val="10"/>
        <rFont val="Arial"/>
        <family val="2"/>
      </rPr>
      <t>4</t>
    </r>
  </si>
  <si>
    <r>
      <t>Table 1d: Marriage and Civil Partnership</t>
    </r>
    <r>
      <rPr>
        <b/>
        <vertAlign val="superscript"/>
        <sz val="10"/>
        <rFont val="Arial"/>
        <family val="2"/>
      </rPr>
      <t>1</t>
    </r>
    <r>
      <rPr>
        <b/>
        <sz val="10"/>
        <rFont val="Arial"/>
        <family val="2"/>
      </rPr>
      <t xml:space="preserve"> Statistics by Quarter from Quarter 1 of 2020</t>
    </r>
  </si>
  <si>
    <t>As a result, the number of marriages registered during Quarter 2 were unusually low.</t>
  </si>
  <si>
    <r>
      <t>Live Births Rate</t>
    </r>
    <r>
      <rPr>
        <b/>
        <vertAlign val="superscript"/>
        <sz val="10"/>
        <rFont val="Arial"/>
        <family val="2"/>
      </rPr>
      <t>1</t>
    </r>
  </si>
  <si>
    <r>
      <t>% Births Outside Marriage</t>
    </r>
    <r>
      <rPr>
        <b/>
        <vertAlign val="superscript"/>
        <sz val="10"/>
        <rFont val="Arial"/>
        <family val="2"/>
      </rPr>
      <t>2</t>
    </r>
  </si>
  <si>
    <r>
      <t>Births To Teenage Mothers</t>
    </r>
    <r>
      <rPr>
        <b/>
        <vertAlign val="superscript"/>
        <sz val="10"/>
        <rFont val="Arial"/>
        <family val="2"/>
      </rPr>
      <t>3</t>
    </r>
  </si>
  <si>
    <r>
      <t>3</t>
    </r>
    <r>
      <rPr>
        <sz val="9"/>
        <rFont val="Arial"/>
        <family val="2"/>
      </rPr>
      <t>Mothers aged less than twenty years of age.</t>
    </r>
  </si>
  <si>
    <t>Number of Deaths</t>
  </si>
  <si>
    <t>Infant Deaths</t>
  </si>
  <si>
    <t>Civil Marriages (% of total)</t>
  </si>
  <si>
    <t xml:space="preserve"> Registration Quarter</t>
  </si>
  <si>
    <r>
      <t>Table 1b: Death, Marriage and Civil Partnership Statistics by Quarter from Quarter 1 of 2009</t>
    </r>
    <r>
      <rPr>
        <b/>
        <vertAlign val="superscript"/>
        <sz val="10"/>
        <rFont val="Arial"/>
        <family val="2"/>
      </rPr>
      <t>1</t>
    </r>
  </si>
  <si>
    <r>
      <rPr>
        <vertAlign val="superscript"/>
        <sz val="9"/>
        <rFont val="Arial"/>
        <family val="2"/>
      </rPr>
      <t>2</t>
    </r>
    <r>
      <rPr>
        <sz val="9"/>
        <rFont val="Arial"/>
        <family val="2"/>
      </rPr>
      <t xml:space="preserve">Due to the coronavirus situation, a number of registrations offices reduced routine processing of births and marriage registrations with effect from 15th March 2020, and continued priority has been give to death registrations
</t>
    </r>
  </si>
  <si>
    <r>
      <t>Total Marriages</t>
    </r>
    <r>
      <rPr>
        <b/>
        <vertAlign val="superscript"/>
        <sz val="10"/>
        <rFont val="Arial"/>
        <family val="2"/>
      </rPr>
      <t>2</t>
    </r>
  </si>
  <si>
    <r>
      <t>Marriages</t>
    </r>
    <r>
      <rPr>
        <b/>
        <vertAlign val="superscript"/>
        <sz val="10"/>
        <rFont val="Arial"/>
        <family val="2"/>
      </rPr>
      <t>1</t>
    </r>
  </si>
  <si>
    <r>
      <t>1</t>
    </r>
    <r>
      <rPr>
        <sz val="9"/>
        <rFont val="Arial"/>
        <family val="2"/>
      </rPr>
      <t>From Q1 2020 Includes same-sex civil marriages and from Q4 2020 includes same sex religious marriages and previous civil partnerships that have converted to marriage.</t>
    </r>
  </si>
  <si>
    <t>% of births outside marriage</t>
  </si>
  <si>
    <t>Estimated Population
30 June 2019</t>
  </si>
  <si>
    <t>All Deaths</t>
  </si>
  <si>
    <r>
      <t>Death Rate</t>
    </r>
    <r>
      <rPr>
        <b/>
        <vertAlign val="superscript"/>
        <sz val="10"/>
        <rFont val="Arial"/>
        <family val="2"/>
      </rPr>
      <t>1</t>
    </r>
  </si>
  <si>
    <t>Deaths of children under 1 Year</t>
  </si>
  <si>
    <t>Deaths due to Cancer</t>
  </si>
  <si>
    <t>Deaths due to Covid-19</t>
  </si>
  <si>
    <t>Deaths due to Ischaemic Heart Disease</t>
  </si>
  <si>
    <r>
      <rPr>
        <vertAlign val="superscript"/>
        <sz val="9"/>
        <rFont val="Arial"/>
        <family val="2"/>
      </rPr>
      <t>**</t>
    </r>
    <r>
      <rPr>
        <sz val="9"/>
        <rFont val="Arial"/>
        <family val="2"/>
      </rPr>
      <t xml:space="preserve">Due to the coronavirus situation, a number of registrations offices reduced routine processing of births and marriage registrations with effect from 15th March 2020, 
</t>
    </r>
  </si>
  <si>
    <r>
      <t xml:space="preserve">2 </t>
    </r>
    <r>
      <rPr>
        <sz val="9"/>
        <rFont val="Arial"/>
        <family val="2"/>
      </rPr>
      <t>From Q1 2020 Includes same-sex civil marriages and from Q4 2020 includes same sex religious marriages and previous civil partnerships that have converted to marriage.</t>
    </r>
  </si>
  <si>
    <r>
      <t>2</t>
    </r>
    <r>
      <rPr>
        <sz val="9"/>
        <rFont val="Arial"/>
        <family val="2"/>
      </rPr>
      <t>From 2009 onwards, this total includes birth registrations outside civil partnerships for cases registered under the Human Fertility and Embryology Act.</t>
    </r>
  </si>
  <si>
    <r>
      <t>Total Births</t>
    </r>
    <r>
      <rPr>
        <b/>
        <vertAlign val="superscript"/>
        <sz val="10"/>
        <rFont val="Arial"/>
        <family val="2"/>
      </rPr>
      <t>1</t>
    </r>
  </si>
  <si>
    <r>
      <t>Birth Rate</t>
    </r>
    <r>
      <rPr>
        <b/>
        <vertAlign val="superscript"/>
        <sz val="10"/>
        <rFont val="Arial"/>
        <family val="2"/>
      </rPr>
      <t>2</t>
    </r>
  </si>
  <si>
    <r>
      <t>Number of births outside marriage</t>
    </r>
    <r>
      <rPr>
        <b/>
        <vertAlign val="superscript"/>
        <sz val="10"/>
        <rFont val="Arial"/>
        <family val="2"/>
      </rPr>
      <t>3</t>
    </r>
  </si>
  <si>
    <r>
      <t>Death Rate</t>
    </r>
    <r>
      <rPr>
        <b/>
        <vertAlign val="superscript"/>
        <sz val="10"/>
        <rFont val="Arial"/>
        <family val="2"/>
      </rPr>
      <t>2</t>
    </r>
  </si>
  <si>
    <r>
      <t>Marriages</t>
    </r>
    <r>
      <rPr>
        <b/>
        <vertAlign val="superscript"/>
        <sz val="10"/>
        <rFont val="Arial"/>
        <family val="2"/>
      </rPr>
      <t>4,5</t>
    </r>
  </si>
  <si>
    <r>
      <t>2</t>
    </r>
    <r>
      <rPr>
        <sz val="9"/>
        <rFont val="Arial"/>
        <family val="2"/>
      </rPr>
      <t>Annualised rate per 1,000 population, based on mid-year population estimates.Following the release of the 2019 mid-year population estimates in June 2020, the rates for 2019 have been revised.</t>
    </r>
  </si>
  <si>
    <r>
      <t>3</t>
    </r>
    <r>
      <rPr>
        <sz val="9"/>
        <rFont val="Arial"/>
        <family val="2"/>
      </rPr>
      <t>From 2009 onwards, this total includes birth registrations outside civil partnerships for cases registered under the Human Fertility and Embryology Act.</t>
    </r>
  </si>
  <si>
    <r>
      <rPr>
        <vertAlign val="superscript"/>
        <sz val="9"/>
        <rFont val="Arial"/>
        <family val="2"/>
      </rPr>
      <t>4</t>
    </r>
    <r>
      <rPr>
        <sz val="9"/>
        <rFont val="Arial"/>
        <family val="2"/>
      </rPr>
      <t>NISRA is not currently able to produce Marriage statistics at the former 26 councils level for our Quarterly tables.  Please contact us if you require further information.</t>
    </r>
  </si>
  <si>
    <t>Less than 1 year old</t>
  </si>
  <si>
    <t>1-14 year olds</t>
  </si>
  <si>
    <t>15-34 year olds</t>
  </si>
  <si>
    <t>35-44 year olds</t>
  </si>
  <si>
    <t>45-54 year olds</t>
  </si>
  <si>
    <t>55-64 year olds</t>
  </si>
  <si>
    <t>65-74 year olds</t>
  </si>
  <si>
    <t>75-79 year olds</t>
  </si>
  <si>
    <t>80-84 year olds</t>
  </si>
  <si>
    <t>85-89 year olds</t>
  </si>
  <si>
    <t>90 years and over</t>
  </si>
  <si>
    <t>Carly Gordon</t>
  </si>
  <si>
    <t xml:space="preserve">Would you like to sign up to our User List to receive info on our latest releases? </t>
  </si>
  <si>
    <t>Add me to the user list</t>
  </si>
  <si>
    <t>2020**</t>
  </si>
  <si>
    <r>
      <t>Births Rolling Average</t>
    </r>
    <r>
      <rPr>
        <b/>
        <i/>
        <vertAlign val="superscript"/>
        <sz val="10"/>
        <rFont val="Arial"/>
        <family val="2"/>
      </rPr>
      <t>2</t>
    </r>
  </si>
  <si>
    <r>
      <t>Deaths Rolling Average</t>
    </r>
    <r>
      <rPr>
        <b/>
        <i/>
        <vertAlign val="superscript"/>
        <sz val="10"/>
        <rFont val="Arial"/>
        <family val="2"/>
      </rPr>
      <t>2</t>
    </r>
  </si>
  <si>
    <r>
      <t>Marriages Rolling Average</t>
    </r>
    <r>
      <rPr>
        <b/>
        <i/>
        <vertAlign val="superscript"/>
        <sz val="10"/>
        <rFont val="Arial"/>
        <family val="2"/>
      </rPr>
      <t>2</t>
    </r>
  </si>
  <si>
    <r>
      <t xml:space="preserve">2 </t>
    </r>
    <r>
      <rPr>
        <sz val="9"/>
        <rFont val="Arial"/>
        <family val="2"/>
      </rPr>
      <t>Rolling average is calculated using an average of the quarter in question plus the preceding three quarters and is plotted against the final quarter.</t>
    </r>
  </si>
  <si>
    <t>offices reduced routine processing of births and marriage registrations with effect from 15th March 2020, and continued priority has been given to death registrations</t>
  </si>
  <si>
    <t>As a result, the number of birth and marriage registrations during Quarter 2 were unusually low and birth registrations during the 3rd Quarter of 2020 is unusually high.</t>
  </si>
  <si>
    <t>and continued priority has been given to death registrations. As a result, the number of marriages registered during Quarter 2 were unusually low.</t>
  </si>
  <si>
    <r>
      <rPr>
        <vertAlign val="superscript"/>
        <sz val="9"/>
        <rFont val="Arial"/>
        <family val="2"/>
      </rPr>
      <t>**</t>
    </r>
    <r>
      <rPr>
        <sz val="9"/>
        <rFont val="Arial"/>
        <family val="2"/>
      </rPr>
      <t xml:space="preserve">From March 2020 birth registrations will not be a true reflection of births occurring at this time.  Due to the coronavirus situation, a number of registrations 
</t>
    </r>
  </si>
  <si>
    <t xml:space="preserve">**From March 2020 birth registrations will not be a true reflection of births occurring at this time.  Due to the coronavirus situation, a number of registrations 
</t>
  </si>
  <si>
    <r>
      <rPr>
        <vertAlign val="superscript"/>
        <sz val="9"/>
        <rFont val="Arial"/>
        <family val="2"/>
      </rPr>
      <t>1</t>
    </r>
    <r>
      <rPr>
        <sz val="9"/>
        <rFont val="Arial"/>
        <family val="2"/>
      </rPr>
      <t xml:space="preserve">From March 2020 birth registrations will not be a true reflection of births occurring at this time.  Due to the coronavirus situation, a number of registrations 
</t>
    </r>
  </si>
  <si>
    <t>Underlying Cause: 
Covid-19
(U07)</t>
  </si>
  <si>
    <t>Underlying Cause: 
Ischaemic Heart 
Disease (I20-25)</t>
  </si>
  <si>
    <t>Underlying Cause: 
Respiratory
Disease (J00-99)</t>
  </si>
  <si>
    <t>Underlying Cause: 
Cancer
(C00-97)</t>
  </si>
  <si>
    <t>NOTE: all data are provisional and subject to change</t>
  </si>
  <si>
    <r>
      <t>Underlying Cause: 
Suicide</t>
    </r>
    <r>
      <rPr>
        <b/>
        <vertAlign val="superscript"/>
        <sz val="10"/>
        <rFont val="Arial"/>
        <family val="2"/>
      </rPr>
      <t xml:space="preserve">1,2
</t>
    </r>
    <r>
      <rPr>
        <b/>
        <sz val="10"/>
        <rFont val="Arial"/>
        <family val="2"/>
      </rPr>
      <t>(X60-84, Y87.0,
Y10-34, Y87.2)</t>
    </r>
  </si>
  <si>
    <r>
      <t>Deaths Related to Alcohol</t>
    </r>
    <r>
      <rPr>
        <b/>
        <vertAlign val="superscript"/>
        <sz val="10"/>
        <rFont val="Arial"/>
        <family val="2"/>
      </rPr>
      <t>3</t>
    </r>
  </si>
  <si>
    <r>
      <t>Deaths Related to Drugs</t>
    </r>
    <r>
      <rPr>
        <b/>
        <vertAlign val="superscript"/>
        <sz val="10"/>
        <rFont val="Arial"/>
        <family val="2"/>
      </rPr>
      <t>3</t>
    </r>
  </si>
  <si>
    <r>
      <t>Deaths Related to MRSA</t>
    </r>
    <r>
      <rPr>
        <b/>
        <vertAlign val="superscript"/>
        <sz val="10"/>
        <rFont val="Arial"/>
        <family val="2"/>
      </rPr>
      <t>4</t>
    </r>
  </si>
  <si>
    <r>
      <t>Deaths Related to Clostridium Difficile</t>
    </r>
    <r>
      <rPr>
        <b/>
        <vertAlign val="superscript"/>
        <sz val="10"/>
        <rFont val="Arial"/>
        <family val="2"/>
      </rPr>
      <t>4</t>
    </r>
  </si>
  <si>
    <r>
      <t>3</t>
    </r>
    <r>
      <rPr>
        <sz val="9"/>
        <rFont val="Arial"/>
        <family val="2"/>
      </rPr>
      <t xml:space="preserve">Alcohol and Drug Related Deaths are defined using the UK standard definitions. The methodology for selecting alcohol related deaths was revised in 2017, following a consultation led by the Office for </t>
    </r>
  </si>
  <si>
    <r>
      <rPr>
        <vertAlign val="superscript"/>
        <sz val="9"/>
        <rFont val="Arial"/>
        <family val="2"/>
      </rPr>
      <t>4</t>
    </r>
    <r>
      <rPr>
        <sz val="9"/>
        <rFont val="Arial"/>
        <family val="2"/>
      </rPr>
      <t xml:space="preserve"> Healthcare Associated Infection Deaths data have been collated by looking for all mentions of MRSA or Clostridium Difficile on the death certificate.</t>
    </r>
  </si>
  <si>
    <r>
      <rPr>
        <vertAlign val="superscript"/>
        <sz val="9"/>
        <rFont val="Arial"/>
        <family val="2"/>
      </rPr>
      <t xml:space="preserve">2 </t>
    </r>
    <r>
      <rPr>
        <sz val="9"/>
        <rFont val="Arial"/>
        <family val="2"/>
      </rPr>
      <t>Due to the onset of the Covid-19 pandemic in 2020 there was a delay in the coding of deaths where a Coroner's verdict was required. This mainly impacts deaths where suicide is the underlying cause.</t>
    </r>
  </si>
  <si>
    <r>
      <t xml:space="preserve">      Suicide, Self-Inflicted Injury and
     Events of Undetermined Intent</t>
    </r>
    <r>
      <rPr>
        <i/>
        <vertAlign val="superscript"/>
        <sz val="10"/>
        <color theme="1" tint="0.499984740745262"/>
        <rFont val="Arial"/>
        <family val="2"/>
      </rPr>
      <t>1</t>
    </r>
  </si>
  <si>
    <r>
      <t xml:space="preserve">             of which 'Intentional Self Harm'              
             (X60-X84, Y87.0)</t>
    </r>
    <r>
      <rPr>
        <i/>
        <vertAlign val="superscript"/>
        <sz val="10"/>
        <color indexed="23"/>
        <rFont val="Arial"/>
        <family val="2"/>
      </rPr>
      <t>2</t>
    </r>
  </si>
  <si>
    <r>
      <t xml:space="preserve">             of which 'Intentional Self Harm'              
             (X60-X84, Y87.0)</t>
    </r>
    <r>
      <rPr>
        <i/>
        <vertAlign val="superscript"/>
        <sz val="10"/>
        <color theme="1" tint="0.499984740745262"/>
        <rFont val="Arial"/>
        <family val="2"/>
      </rPr>
      <t>2</t>
    </r>
  </si>
  <si>
    <t>ICD10 Code</t>
  </si>
  <si>
    <t>Total</t>
  </si>
  <si>
    <t>Vital Statics Revisions and Errors Policy</t>
  </si>
  <si>
    <t xml:space="preserve">As a result, the number of deaths where suicide was the underlying cause in quarters 1 to 3 in 2020 have since been revised. Revisions are in line with </t>
  </si>
  <si>
    <t>improving the accuracy of the data</t>
  </si>
  <si>
    <r>
      <t>Underlying Cause:
 'of which intentional</t>
    </r>
    <r>
      <rPr>
        <b/>
        <i/>
        <vertAlign val="superscript"/>
        <sz val="10"/>
        <rFont val="Arial"/>
        <family val="2"/>
      </rPr>
      <t>2</t>
    </r>
    <r>
      <rPr>
        <b/>
        <i/>
        <sz val="10"/>
        <rFont val="Arial"/>
        <family val="2"/>
      </rPr>
      <t xml:space="preserve">
Self Harm' (X60-84, Y87.0)</t>
    </r>
  </si>
  <si>
    <r>
      <t>Same-Sex Marriage (% of total)</t>
    </r>
    <r>
      <rPr>
        <b/>
        <vertAlign val="superscript"/>
        <sz val="10"/>
        <rFont val="Arial"/>
        <family val="2"/>
      </rPr>
      <t>2</t>
    </r>
  </si>
  <si>
    <r>
      <rPr>
        <vertAlign val="superscript"/>
        <sz val="9"/>
        <rFont val="Arial"/>
        <family val="2"/>
      </rPr>
      <t>1</t>
    </r>
    <r>
      <rPr>
        <sz val="9"/>
        <rFont val="Arial"/>
        <family val="2"/>
      </rPr>
      <t>The Northern Ireland (Executive Formation etc) Act 2019 enabled same-sex civil marriages through the Marriage (Same-sex Couples) and Civil Partnership (Opposite-sex Couples) (NI) Regulations 2019.</t>
    </r>
  </si>
  <si>
    <r>
      <rPr>
        <vertAlign val="superscript"/>
        <sz val="9"/>
        <rFont val="Arial"/>
        <family val="2"/>
      </rPr>
      <t>3</t>
    </r>
    <r>
      <rPr>
        <sz val="9"/>
        <rFont val="Arial"/>
        <family val="2"/>
      </rPr>
      <t xml:space="preserve">On the 1 September 2020 the Marriage and Civil Partnership (NI) Regulations 2020 introduced same-sex religious marriage. </t>
    </r>
  </si>
  <si>
    <r>
      <t>Number of Same-Sex Marriages</t>
    </r>
    <r>
      <rPr>
        <b/>
        <vertAlign val="superscript"/>
        <sz val="10"/>
        <rFont val="Arial"/>
        <family val="2"/>
      </rPr>
      <t>2</t>
    </r>
  </si>
  <si>
    <t>% of all marriages involving same-sex couples</t>
  </si>
  <si>
    <t>Number of same-sex CPs</t>
  </si>
  <si>
    <r>
      <t>1</t>
    </r>
    <r>
      <rPr>
        <sz val="9"/>
        <rFont val="Arial"/>
        <family val="2"/>
      </rPr>
      <t>From Q1 2020 Includes same-sex civil marriages and from Q4 2020 includes same-sex religious marriages and previous civil partnerships that have converted to marriage.</t>
    </r>
  </si>
  <si>
    <t>The Northern Ireland (Executive Formation etc) Act 2019 enabled same-sex civil marriages through the Marriage (Same-sex Couples) and Civil Partnership (Opposite-sex Couples) (NI) Regulations 2019.</t>
  </si>
  <si>
    <r>
      <t>5</t>
    </r>
    <r>
      <rPr>
        <sz val="9"/>
        <rFont val="Arial"/>
        <family val="2"/>
      </rPr>
      <t>From Q1 2020 Includes same-sex civil marriages and from Q4 2020 includes same-sex religious marriages and previous civil partnerships that have converted to marriage.</t>
    </r>
  </si>
  <si>
    <t>The regulations came into force on the 13 January 2020 with the first same-sex civil marriage taking place on the 11 February 2020. The legislation also enabled opposite-sex civil partnerships to take place.</t>
  </si>
  <si>
    <r>
      <rPr>
        <vertAlign val="superscript"/>
        <sz val="9"/>
        <rFont val="Arial"/>
        <family val="2"/>
      </rPr>
      <t>4</t>
    </r>
    <r>
      <rPr>
        <sz val="9"/>
        <rFont val="Arial"/>
        <family val="2"/>
      </rPr>
      <t>From the 7 December 2020 the Marriage and Civil Partnership (NI)(No2) Regulations 2020 allowed a same-sex couple to convert a previous civil partnership to a marriage. The regulations also permitted opposite-sex</t>
    </r>
  </si>
  <si>
    <t>Opposite-Sex Marriages</t>
  </si>
  <si>
    <t>Opposite-sex CP's</t>
  </si>
  <si>
    <t>Correction Notice: Due to a system error in the data downloading process, opposite-sex civil partnerships have not been identified since Quarter 1 2020 (when legislation changed to allow opposite-sex civil partnerships) This has now been corrected and the accurate data are in columns K to P. The total number of civil partnerships has not been impacted. NISRA Vital Statistics Unit apologises for any inconvenience this may have caused.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</si>
</sst>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0.0%"/>
  </numFmts>
  <fonts count="38">
    <font>
      <sz val="10"/>
      <name val="Arial"/>
    </font>
    <font>
      <sz val="10"/>
      <name val="Arial"/>
      <family val="2"/>
    </font>
    <font>
      <b/>
      <sz val="10"/>
      <name val="Arial"/>
      <family val="2"/>
    </font>
    <font>
      <sz val="10"/>
      <name val="Arial"/>
      <family val="2"/>
    </font>
    <font>
      <vertAlign val="superscript"/>
      <sz val="9"/>
      <name val="Arial"/>
      <family val="2"/>
    </font>
    <font>
      <sz val="9"/>
      <name val="Arial"/>
      <family val="2"/>
    </font>
    <font>
      <sz val="8"/>
      <name val="Arial"/>
      <family val="2"/>
    </font>
    <font>
      <vertAlign val="superscript"/>
      <sz val="10"/>
      <name val="Arial"/>
      <family val="2"/>
    </font>
    <font>
      <b/>
      <sz val="9"/>
      <name val="Arial"/>
      <family val="2"/>
    </font>
    <font>
      <b/>
      <sz val="11"/>
      <name val="Arial"/>
      <family val="2"/>
    </font>
    <font>
      <u/>
      <sz val="10"/>
      <color indexed="12"/>
      <name val="Arial"/>
      <family val="2"/>
    </font>
    <font>
      <i/>
      <sz val="9"/>
      <name val="Arial"/>
      <family val="2"/>
    </font>
    <font>
      <b/>
      <vertAlign val="superscript"/>
      <sz val="10"/>
      <name val="Arial"/>
      <family val="2"/>
    </font>
    <font>
      <sz val="12"/>
      <name val="Arial"/>
      <family val="2"/>
    </font>
    <font>
      <u/>
      <sz val="10.45"/>
      <color indexed="12"/>
      <name val="Arial"/>
      <family val="2"/>
    </font>
    <font>
      <b/>
      <sz val="12"/>
      <name val="Arial MT"/>
    </font>
    <font>
      <sz val="12"/>
      <name val="Arial"/>
      <family val="2"/>
    </font>
    <font>
      <u/>
      <sz val="12"/>
      <color indexed="12"/>
      <name val="Arial"/>
      <family val="2"/>
    </font>
    <font>
      <sz val="12"/>
      <name val="Arial"/>
      <family val="2"/>
    </font>
    <font>
      <i/>
      <sz val="10"/>
      <name val="Arial"/>
      <family val="2"/>
    </font>
    <font>
      <u/>
      <sz val="9"/>
      <color indexed="12"/>
      <name val="Arial"/>
      <family val="2"/>
    </font>
    <font>
      <b/>
      <i/>
      <sz val="10"/>
      <name val="Arial"/>
      <family val="2"/>
    </font>
    <font>
      <b/>
      <i/>
      <vertAlign val="superscript"/>
      <sz val="10"/>
      <name val="Arial"/>
      <family val="2"/>
    </font>
    <font>
      <i/>
      <vertAlign val="superscript"/>
      <sz val="10"/>
      <color indexed="23"/>
      <name val="Arial"/>
      <family val="2"/>
    </font>
    <font>
      <sz val="11"/>
      <color theme="1"/>
      <name val="Calibri"/>
      <family val="2"/>
      <scheme val="minor"/>
    </font>
    <font>
      <u/>
      <sz val="11"/>
      <color theme="10"/>
      <name val="Calibri"/>
      <family val="2"/>
    </font>
    <font>
      <sz val="10"/>
      <color theme="1"/>
      <name val="Arial"/>
      <family val="2"/>
    </font>
    <font>
      <b/>
      <u/>
      <sz val="14"/>
      <color rgb="FF0070C0"/>
      <name val="Arial"/>
      <family val="2"/>
    </font>
    <font>
      <sz val="14"/>
      <color rgb="FF0070C0"/>
      <name val="Arial"/>
      <family val="2"/>
    </font>
    <font>
      <b/>
      <sz val="14"/>
      <color rgb="FF0070C0"/>
      <name val="Arial"/>
      <family val="2"/>
    </font>
    <font>
      <b/>
      <sz val="10"/>
      <color theme="1"/>
      <name val="Arial"/>
      <family val="2"/>
    </font>
    <font>
      <i/>
      <sz val="10"/>
      <color theme="1" tint="0.499984740745262"/>
      <name val="Arial"/>
      <family val="2"/>
    </font>
    <font>
      <i/>
      <sz val="10"/>
      <color theme="0" tint="-0.499984740745262"/>
      <name val="Arial"/>
      <family val="2"/>
    </font>
    <font>
      <u/>
      <sz val="14"/>
      <color rgb="FF0070C0"/>
      <name val="Arial"/>
      <family val="2"/>
    </font>
    <font>
      <sz val="9"/>
      <color rgb="FFFF0000"/>
      <name val="Arial"/>
      <family val="2"/>
    </font>
    <font>
      <sz val="10"/>
      <color rgb="FFFF0000"/>
      <name val="Arial"/>
      <family val="2"/>
    </font>
    <font>
      <u/>
      <sz val="10"/>
      <color rgb="FFFF0000"/>
      <name val="Arial"/>
      <family val="2"/>
    </font>
    <font>
      <i/>
      <vertAlign val="superscript"/>
      <sz val="10"/>
      <color theme="1" tint="0.499984740745262"/>
      <name val="Arial"/>
      <family val="2"/>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35">
    <border>
      <left/>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top/>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9">
    <xf numFmtId="0" fontId="0" fillId="0" borderId="0"/>
    <xf numFmtId="43" fontId="13" fillId="0" borderId="0" applyFont="0" applyFill="0" applyBorder="0" applyAlignment="0" applyProtection="0"/>
    <xf numFmtId="43" fontId="1" fillId="0" borderId="0" applyFon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3" fillId="0" borderId="0"/>
    <xf numFmtId="0" fontId="13" fillId="0" borderId="0"/>
    <xf numFmtId="0" fontId="24" fillId="0" borderId="0"/>
    <xf numFmtId="0" fontId="1" fillId="0" borderId="0"/>
    <xf numFmtId="0" fontId="1" fillId="0" borderId="0"/>
    <xf numFmtId="0" fontId="26" fillId="0" borderId="0"/>
    <xf numFmtId="0" fontId="16" fillId="0" borderId="0"/>
    <xf numFmtId="0" fontId="24" fillId="0" borderId="0"/>
    <xf numFmtId="0" fontId="18" fillId="0" borderId="0"/>
    <xf numFmtId="9" fontId="1" fillId="0" borderId="0" applyFont="0" applyFill="0" applyBorder="0" applyAlignment="0" applyProtection="0"/>
    <xf numFmtId="9" fontId="1" fillId="0" borderId="0" applyFont="0" applyFill="0" applyBorder="0" applyAlignment="0" applyProtection="0"/>
  </cellStyleXfs>
  <cellXfs count="393">
    <xf numFmtId="0" fontId="0" fillId="0" borderId="0" xfId="0"/>
    <xf numFmtId="0" fontId="7" fillId="0" borderId="0" xfId="0" applyFont="1"/>
    <xf numFmtId="0" fontId="5" fillId="0" borderId="0" xfId="0" applyFont="1"/>
    <xf numFmtId="3" fontId="5" fillId="0" borderId="0" xfId="0" applyNumberFormat="1" applyFont="1" applyFill="1" applyBorder="1" applyAlignment="1">
      <alignment horizontal="center" wrapText="1"/>
    </xf>
    <xf numFmtId="3" fontId="5" fillId="0" borderId="0" xfId="0" applyNumberFormat="1" applyFont="1" applyFill="1" applyBorder="1" applyAlignment="1">
      <alignment horizontal="center"/>
    </xf>
    <xf numFmtId="3" fontId="5" fillId="0" borderId="0" xfId="0" applyNumberFormat="1" applyFont="1" applyBorder="1" applyAlignment="1">
      <alignment horizontal="center"/>
    </xf>
    <xf numFmtId="0" fontId="5" fillId="0" borderId="0" xfId="0" applyFont="1" applyFill="1" applyBorder="1"/>
    <xf numFmtId="0" fontId="5" fillId="0" borderId="0" xfId="0" applyFont="1" applyAlignment="1">
      <alignment horizontal="center"/>
    </xf>
    <xf numFmtId="0" fontId="5" fillId="0" borderId="0" xfId="0" applyFont="1" applyFill="1"/>
    <xf numFmtId="0" fontId="9" fillId="2" borderId="0" xfId="0" applyFont="1" applyFill="1"/>
    <xf numFmtId="0" fontId="0" fillId="2" borderId="0" xfId="0" applyFill="1"/>
    <xf numFmtId="0" fontId="10" fillId="2" borderId="0" xfId="3" applyFill="1" applyAlignment="1" applyProtection="1"/>
    <xf numFmtId="0" fontId="2" fillId="2" borderId="0" xfId="0" applyFont="1" applyFill="1"/>
    <xf numFmtId="0" fontId="5" fillId="0" borderId="0" xfId="0" applyFont="1" applyFill="1" applyBorder="1" applyAlignment="1">
      <alignment horizontal="center"/>
    </xf>
    <xf numFmtId="0" fontId="8" fillId="0" borderId="0" xfId="0" applyFont="1" applyFill="1"/>
    <xf numFmtId="0" fontId="4" fillId="0" borderId="0" xfId="0" applyFont="1" applyFill="1"/>
    <xf numFmtId="0" fontId="5" fillId="0" borderId="0" xfId="0" applyFont="1" applyFill="1" applyBorder="1" applyAlignment="1">
      <alignment horizontal="center" vertical="center"/>
    </xf>
    <xf numFmtId="0" fontId="11" fillId="0" borderId="0" xfId="0" applyFont="1" applyFill="1" applyBorder="1"/>
    <xf numFmtId="3" fontId="11" fillId="0" borderId="0" xfId="0" applyNumberFormat="1" applyFont="1" applyFill="1" applyBorder="1"/>
    <xf numFmtId="0" fontId="1" fillId="2" borderId="0" xfId="0" applyFont="1" applyFill="1"/>
    <xf numFmtId="0" fontId="5" fillId="0" borderId="0" xfId="0" applyFont="1" applyFill="1" applyBorder="1" applyAlignment="1">
      <alignment horizontal="right"/>
    </xf>
    <xf numFmtId="0" fontId="5" fillId="0" borderId="0" xfId="0" applyFont="1" applyFill="1" applyAlignment="1">
      <alignment horizontal="right"/>
    </xf>
    <xf numFmtId="0" fontId="5" fillId="0" borderId="0" xfId="0" applyFont="1" applyFill="1" applyAlignment="1"/>
    <xf numFmtId="3" fontId="5" fillId="0" borderId="0" xfId="0" applyNumberFormat="1" applyFont="1" applyFill="1"/>
    <xf numFmtId="0" fontId="27" fillId="0" borderId="0" xfId="0" applyFont="1"/>
    <xf numFmtId="0" fontId="28" fillId="0" borderId="0" xfId="0" applyFont="1"/>
    <xf numFmtId="0" fontId="29" fillId="0" borderId="0" xfId="0" applyFont="1" applyAlignment="1">
      <alignment horizontal="center" readingOrder="1"/>
    </xf>
    <xf numFmtId="164" fontId="11" fillId="0" borderId="0" xfId="0" applyNumberFormat="1" applyFont="1" applyFill="1" applyBorder="1" applyAlignment="1">
      <alignment horizontal="center"/>
    </xf>
    <xf numFmtId="164" fontId="11" fillId="0" borderId="0" xfId="0" applyNumberFormat="1" applyFont="1" applyFill="1" applyBorder="1" applyAlignment="1">
      <alignment horizontal="center" wrapText="1"/>
    </xf>
    <xf numFmtId="3" fontId="5" fillId="0" borderId="0" xfId="0" applyNumberFormat="1" applyFont="1" applyFill="1" applyBorder="1" applyAlignment="1">
      <alignment horizontal="center" vertical="center"/>
    </xf>
    <xf numFmtId="3" fontId="5" fillId="0" borderId="0" xfId="0" applyNumberFormat="1" applyFont="1" applyFill="1" applyBorder="1" applyAlignment="1">
      <alignment horizontal="center" vertical="center" wrapText="1"/>
    </xf>
    <xf numFmtId="0" fontId="2" fillId="0" borderId="0" xfId="0" applyFont="1" applyFill="1"/>
    <xf numFmtId="0" fontId="1" fillId="0" borderId="0" xfId="0" applyFont="1" applyFill="1"/>
    <xf numFmtId="164" fontId="5" fillId="0" borderId="0" xfId="0" applyNumberFormat="1" applyFont="1" applyFill="1"/>
    <xf numFmtId="0" fontId="5" fillId="0" borderId="0" xfId="0" applyNumberFormat="1" applyFont="1" applyFill="1"/>
    <xf numFmtId="0" fontId="5" fillId="0" borderId="0" xfId="17" applyNumberFormat="1" applyFont="1" applyFill="1"/>
    <xf numFmtId="165" fontId="5" fillId="0" borderId="0" xfId="17" applyNumberFormat="1" applyFont="1" applyFill="1"/>
    <xf numFmtId="3" fontId="15" fillId="0" borderId="0" xfId="0" applyNumberFormat="1" applyFont="1" applyFill="1" applyAlignment="1"/>
    <xf numFmtId="3" fontId="1" fillId="0" borderId="0" xfId="13" applyNumberFormat="1" applyFont="1" applyFill="1"/>
    <xf numFmtId="0" fontId="5" fillId="0" borderId="0" xfId="0" applyNumberFormat="1" applyFont="1" applyFill="1" applyBorder="1"/>
    <xf numFmtId="164" fontId="5" fillId="0" borderId="0" xfId="0" applyNumberFormat="1" applyFont="1" applyFill="1" applyBorder="1"/>
    <xf numFmtId="164" fontId="1" fillId="0" borderId="0" xfId="0" applyNumberFormat="1" applyFont="1" applyFill="1"/>
    <xf numFmtId="0" fontId="1" fillId="0" borderId="0" xfId="0" applyNumberFormat="1" applyFont="1" applyFill="1"/>
    <xf numFmtId="0" fontId="1" fillId="0" borderId="0" xfId="17" applyNumberFormat="1" applyFont="1" applyFill="1"/>
    <xf numFmtId="0" fontId="5" fillId="0" borderId="0" xfId="0" applyFont="1" applyFill="1" applyAlignment="1">
      <alignment horizontal="left"/>
    </xf>
    <xf numFmtId="0" fontId="10" fillId="0" borderId="0" xfId="3" applyAlignment="1" applyProtection="1"/>
    <xf numFmtId="0" fontId="5" fillId="0" borderId="0" xfId="0" quotePrefix="1" applyFont="1" applyFill="1"/>
    <xf numFmtId="0" fontId="1" fillId="0" borderId="0" xfId="0" applyFont="1" applyFill="1" applyBorder="1" applyAlignment="1">
      <alignment horizontal="center"/>
    </xf>
    <xf numFmtId="3" fontId="5" fillId="2" borderId="0" xfId="0" applyNumberFormat="1" applyFont="1" applyFill="1" applyBorder="1" applyAlignment="1">
      <alignment horizontal="center"/>
    </xf>
    <xf numFmtId="164" fontId="11"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11" fillId="0" borderId="0" xfId="0" applyFont="1" applyFill="1" applyAlignment="1">
      <alignment horizontal="right"/>
    </xf>
    <xf numFmtId="0" fontId="11" fillId="0" borderId="0" xfId="0" applyFont="1" applyFill="1" applyBorder="1" applyAlignment="1">
      <alignment horizontal="right"/>
    </xf>
    <xf numFmtId="17" fontId="5" fillId="0" borderId="0" xfId="0" applyNumberFormat="1" applyFont="1" applyFill="1"/>
    <xf numFmtId="0" fontId="1" fillId="0" borderId="0" xfId="0" applyFont="1" applyFill="1" applyAlignment="1">
      <alignment horizontal="right"/>
    </xf>
    <xf numFmtId="0" fontId="20" fillId="0" borderId="0" xfId="3" applyFont="1" applyFill="1" applyAlignment="1" applyProtection="1"/>
    <xf numFmtId="9" fontId="5" fillId="0" borderId="0" xfId="17" applyFont="1" applyFill="1" applyBorder="1"/>
    <xf numFmtId="0" fontId="8" fillId="0" borderId="0" xfId="0" applyFont="1" applyFill="1" applyAlignment="1">
      <alignment horizontal="left"/>
    </xf>
    <xf numFmtId="0" fontId="11" fillId="0" borderId="0" xfId="0" applyFont="1" applyFill="1" applyBorder="1" applyAlignment="1">
      <alignment horizontal="center" vertical="center"/>
    </xf>
    <xf numFmtId="0" fontId="11" fillId="0" borderId="0" xfId="0" applyFont="1" applyFill="1" applyBorder="1" applyAlignment="1">
      <alignment horizontal="left" vertical="center" wrapText="1"/>
    </xf>
    <xf numFmtId="1" fontId="1" fillId="0" borderId="0" xfId="0" applyNumberFormat="1" applyFont="1" applyFill="1"/>
    <xf numFmtId="1" fontId="5" fillId="0" borderId="0" xfId="0" applyNumberFormat="1" applyFont="1" applyFill="1"/>
    <xf numFmtId="3" fontId="1" fillId="0" borderId="0" xfId="0" applyNumberFormat="1" applyFont="1" applyFill="1"/>
    <xf numFmtId="0" fontId="26" fillId="0" borderId="0" xfId="0" applyFont="1" applyFill="1"/>
    <xf numFmtId="0" fontId="1" fillId="0" borderId="0" xfId="0" applyFont="1" applyFill="1" applyBorder="1"/>
    <xf numFmtId="3" fontId="1" fillId="0" borderId="0" xfId="0" applyNumberFormat="1" applyFont="1" applyFill="1" applyBorder="1" applyAlignment="1">
      <alignment horizontal="center"/>
    </xf>
    <xf numFmtId="17" fontId="5" fillId="0" borderId="0" xfId="0" applyNumberFormat="1" applyFont="1" applyFill="1" applyBorder="1"/>
    <xf numFmtId="17" fontId="11" fillId="0" borderId="0" xfId="0" applyNumberFormat="1" applyFont="1" applyFill="1" applyBorder="1"/>
    <xf numFmtId="0" fontId="5" fillId="0" borderId="0" xfId="0" applyFont="1" applyAlignment="1"/>
    <xf numFmtId="0" fontId="5" fillId="0" borderId="0" xfId="0" applyFont="1" applyBorder="1" applyAlignment="1">
      <alignment horizontal="left"/>
    </xf>
    <xf numFmtId="3" fontId="5" fillId="0" borderId="0" xfId="0" applyNumberFormat="1" applyFont="1"/>
    <xf numFmtId="165" fontId="5" fillId="0" borderId="0" xfId="0" applyNumberFormat="1" applyFont="1" applyFill="1"/>
    <xf numFmtId="3" fontId="5" fillId="2" borderId="0" xfId="0" applyNumberFormat="1" applyFont="1" applyFill="1" applyBorder="1" applyAlignment="1">
      <alignment horizontal="center" vertical="center"/>
    </xf>
    <xf numFmtId="0" fontId="5" fillId="0" borderId="0" xfId="0" applyFont="1" applyBorder="1" applyAlignment="1">
      <alignment horizontal="center"/>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2" fillId="3" borderId="4" xfId="0" applyFont="1" applyFill="1" applyBorder="1" applyAlignment="1">
      <alignment horizontal="center"/>
    </xf>
    <xf numFmtId="0" fontId="2" fillId="3" borderId="5" xfId="0" applyFont="1" applyFill="1" applyBorder="1" applyAlignment="1">
      <alignment horizontal="center"/>
    </xf>
    <xf numFmtId="0" fontId="21" fillId="3" borderId="4" xfId="0" applyFont="1" applyFill="1" applyBorder="1" applyAlignment="1">
      <alignment horizontal="center" wrapText="1"/>
    </xf>
    <xf numFmtId="0" fontId="21" fillId="3" borderId="6" xfId="0" applyFont="1" applyFill="1" applyBorder="1" applyAlignment="1">
      <alignment horizontal="center" wrapText="1"/>
    </xf>
    <xf numFmtId="0" fontId="1" fillId="0" borderId="7" xfId="0" applyFont="1" applyBorder="1" applyAlignment="1">
      <alignment horizontal="left"/>
    </xf>
    <xf numFmtId="3" fontId="1" fillId="0" borderId="9" xfId="0" applyNumberFormat="1" applyFont="1" applyBorder="1" applyAlignment="1">
      <alignment horizontal="center"/>
    </xf>
    <xf numFmtId="3" fontId="1" fillId="0" borderId="0" xfId="0" applyNumberFormat="1" applyFont="1" applyBorder="1" applyAlignment="1">
      <alignment horizontal="center"/>
    </xf>
    <xf numFmtId="3" fontId="1" fillId="0" borderId="10" xfId="0" applyNumberFormat="1" applyFont="1" applyBorder="1" applyAlignment="1">
      <alignment horizontal="center"/>
    </xf>
    <xf numFmtId="3" fontId="19" fillId="0" borderId="0" xfId="0" applyNumberFormat="1" applyFont="1" applyBorder="1" applyAlignment="1">
      <alignment horizontal="center"/>
    </xf>
    <xf numFmtId="3" fontId="19" fillId="0" borderId="11" xfId="0" applyNumberFormat="1" applyFont="1" applyBorder="1" applyAlignment="1">
      <alignment horizontal="center"/>
    </xf>
    <xf numFmtId="3" fontId="1" fillId="0" borderId="9" xfId="0" applyNumberFormat="1" applyFont="1" applyFill="1" applyBorder="1" applyAlignment="1">
      <alignment horizontal="center"/>
    </xf>
    <xf numFmtId="3" fontId="1" fillId="0" borderId="10" xfId="0" applyNumberFormat="1" applyFont="1" applyFill="1" applyBorder="1" applyAlignment="1">
      <alignment horizontal="center"/>
    </xf>
    <xf numFmtId="0" fontId="1" fillId="0" borderId="7" xfId="0" applyNumberFormat="1" applyFont="1" applyBorder="1" applyAlignment="1">
      <alignment horizontal="left"/>
    </xf>
    <xf numFmtId="0" fontId="1" fillId="0" borderId="12" xfId="0" applyFont="1" applyBorder="1" applyAlignment="1">
      <alignment horizontal="left"/>
    </xf>
    <xf numFmtId="3" fontId="19" fillId="0" borderId="9" xfId="0" applyNumberFormat="1" applyFont="1" applyBorder="1" applyAlignment="1">
      <alignment horizontal="center"/>
    </xf>
    <xf numFmtId="0" fontId="1" fillId="0" borderId="12" xfId="0" applyFont="1" applyBorder="1"/>
    <xf numFmtId="3" fontId="1" fillId="0" borderId="0" xfId="0" applyNumberFormat="1" applyFont="1" applyFill="1" applyBorder="1" applyAlignment="1">
      <alignment horizontal="center" vertical="center"/>
    </xf>
    <xf numFmtId="3" fontId="1" fillId="2" borderId="0" xfId="0" applyNumberFormat="1" applyFont="1" applyFill="1" applyBorder="1" applyAlignment="1">
      <alignment horizontal="center"/>
    </xf>
    <xf numFmtId="3" fontId="1" fillId="0" borderId="9" xfId="0" applyNumberFormat="1" applyFont="1" applyFill="1" applyBorder="1" applyAlignment="1">
      <alignment horizontal="center" vertical="center"/>
    </xf>
    <xf numFmtId="0" fontId="1" fillId="0" borderId="0" xfId="0" applyFont="1" applyBorder="1" applyAlignment="1">
      <alignment horizontal="left"/>
    </xf>
    <xf numFmtId="3" fontId="1" fillId="0" borderId="11" xfId="0" applyNumberFormat="1" applyFont="1" applyBorder="1" applyAlignment="1">
      <alignment horizontal="center"/>
    </xf>
    <xf numFmtId="0" fontId="1" fillId="0" borderId="13" xfId="0" applyFont="1" applyBorder="1" applyAlignment="1">
      <alignment horizontal="left"/>
    </xf>
    <xf numFmtId="3" fontId="1" fillId="2" borderId="13" xfId="0" applyNumberFormat="1" applyFont="1" applyFill="1" applyBorder="1" applyAlignment="1">
      <alignment horizontal="center" vertical="center"/>
    </xf>
    <xf numFmtId="3" fontId="1" fillId="2" borderId="13" xfId="0" applyNumberFormat="1" applyFont="1" applyFill="1" applyBorder="1" applyAlignment="1">
      <alignment horizontal="center"/>
    </xf>
    <xf numFmtId="3" fontId="1" fillId="2" borderId="14" xfId="0" applyNumberFormat="1" applyFont="1" applyFill="1" applyBorder="1" applyAlignment="1">
      <alignment horizontal="center"/>
    </xf>
    <xf numFmtId="0" fontId="1" fillId="0" borderId="13" xfId="0" applyFont="1" applyBorder="1" applyAlignment="1">
      <alignment horizontal="center"/>
    </xf>
    <xf numFmtId="3" fontId="1" fillId="0" borderId="15" xfId="0" applyNumberFormat="1" applyFont="1" applyBorder="1" applyAlignment="1">
      <alignment horizontal="center"/>
    </xf>
    <xf numFmtId="0" fontId="4" fillId="0" borderId="0" xfId="0" applyFont="1"/>
    <xf numFmtId="0" fontId="1" fillId="0" borderId="7" xfId="0" applyFont="1" applyFill="1" applyBorder="1" applyAlignment="1">
      <alignment horizontal="center"/>
    </xf>
    <xf numFmtId="0" fontId="1" fillId="0" borderId="8" xfId="0" applyFont="1" applyFill="1" applyBorder="1" applyAlignment="1">
      <alignment horizontal="center"/>
    </xf>
    <xf numFmtId="0" fontId="1" fillId="0" borderId="18" xfId="0" applyFont="1" applyFill="1" applyBorder="1" applyAlignment="1">
      <alignment horizontal="center"/>
    </xf>
    <xf numFmtId="0" fontId="1" fillId="0" borderId="12" xfId="0" applyFont="1" applyFill="1" applyBorder="1" applyAlignment="1">
      <alignment horizontal="center"/>
    </xf>
    <xf numFmtId="0" fontId="1" fillId="0" borderId="0" xfId="0" applyFont="1" applyFill="1" applyBorder="1" applyAlignment="1">
      <alignment horizontal="center" vertical="center"/>
    </xf>
    <xf numFmtId="3" fontId="1" fillId="0" borderId="8" xfId="0" applyNumberFormat="1" applyFont="1" applyFill="1" applyBorder="1" applyAlignment="1">
      <alignment horizontal="center"/>
    </xf>
    <xf numFmtId="164" fontId="19" fillId="0" borderId="8" xfId="0" applyNumberFormat="1" applyFont="1" applyFill="1" applyBorder="1" applyAlignment="1">
      <alignment horizontal="center"/>
    </xf>
    <xf numFmtId="164" fontId="19" fillId="0" borderId="8" xfId="0" applyNumberFormat="1" applyFont="1" applyFill="1" applyBorder="1" applyAlignment="1">
      <alignment horizontal="center" wrapText="1"/>
    </xf>
    <xf numFmtId="3" fontId="1" fillId="0" borderId="8" xfId="0" applyNumberFormat="1" applyFont="1" applyFill="1" applyBorder="1" applyAlignment="1">
      <alignment horizontal="center" wrapText="1"/>
    </xf>
    <xf numFmtId="0" fontId="1" fillId="0" borderId="19" xfId="0" applyFont="1" applyFill="1" applyBorder="1" applyAlignment="1">
      <alignment horizontal="center"/>
    </xf>
    <xf numFmtId="0" fontId="1" fillId="0" borderId="1" xfId="0" applyFont="1" applyFill="1" applyBorder="1" applyAlignment="1">
      <alignment horizontal="center"/>
    </xf>
    <xf numFmtId="3" fontId="1" fillId="0" borderId="1" xfId="0" applyNumberFormat="1" applyFont="1" applyFill="1" applyBorder="1" applyAlignment="1">
      <alignment horizontal="center"/>
    </xf>
    <xf numFmtId="164" fontId="19" fillId="0" borderId="1" xfId="0" applyNumberFormat="1" applyFont="1" applyFill="1" applyBorder="1" applyAlignment="1">
      <alignment horizontal="center"/>
    </xf>
    <xf numFmtId="164" fontId="19" fillId="0" borderId="1" xfId="0" applyNumberFormat="1" applyFont="1" applyFill="1" applyBorder="1" applyAlignment="1">
      <alignment horizontal="center" wrapText="1"/>
    </xf>
    <xf numFmtId="3" fontId="1" fillId="0" borderId="1" xfId="0" applyNumberFormat="1" applyFont="1" applyFill="1" applyBorder="1" applyAlignment="1">
      <alignment horizontal="center" wrapText="1"/>
    </xf>
    <xf numFmtId="0" fontId="1" fillId="0" borderId="17" xfId="0" applyFont="1" applyFill="1" applyBorder="1" applyAlignment="1">
      <alignment horizontal="center"/>
    </xf>
    <xf numFmtId="3" fontId="1" fillId="0" borderId="20" xfId="0" applyNumberFormat="1" applyFont="1" applyFill="1" applyBorder="1" applyAlignment="1">
      <alignment horizontal="center"/>
    </xf>
    <xf numFmtId="164" fontId="19" fillId="0" borderId="20" xfId="0" applyNumberFormat="1" applyFont="1" applyFill="1" applyBorder="1" applyAlignment="1">
      <alignment horizontal="center"/>
    </xf>
    <xf numFmtId="164" fontId="19" fillId="0" borderId="20" xfId="0" applyNumberFormat="1" applyFont="1" applyFill="1" applyBorder="1" applyAlignment="1">
      <alignment horizontal="center" wrapText="1"/>
    </xf>
    <xf numFmtId="0" fontId="1" fillId="0" borderId="20" xfId="0" applyFont="1" applyFill="1" applyBorder="1" applyAlignment="1">
      <alignment horizontal="center"/>
    </xf>
    <xf numFmtId="3" fontId="1" fillId="0" borderId="20" xfId="0" applyNumberFormat="1" applyFont="1" applyFill="1" applyBorder="1" applyAlignment="1">
      <alignment horizontal="center" wrapText="1"/>
    </xf>
    <xf numFmtId="3" fontId="1" fillId="0" borderId="8" xfId="0" applyNumberFormat="1" applyFont="1" applyFill="1" applyBorder="1" applyAlignment="1">
      <alignment horizontal="center" vertical="center"/>
    </xf>
    <xf numFmtId="164" fontId="19"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3" fontId="1" fillId="0" borderId="8" xfId="0" applyNumberFormat="1" applyFont="1" applyFill="1" applyBorder="1" applyAlignment="1">
      <alignment horizontal="center" vertical="center" wrapText="1"/>
    </xf>
    <xf numFmtId="164" fontId="19" fillId="0" borderId="8" xfId="0" applyNumberFormat="1" applyFont="1" applyFill="1" applyBorder="1" applyAlignment="1">
      <alignment horizontal="center" vertical="center" wrapText="1"/>
    </xf>
    <xf numFmtId="0" fontId="1" fillId="0" borderId="21" xfId="0" applyFont="1" applyFill="1" applyBorder="1" applyAlignment="1">
      <alignment horizontal="center"/>
    </xf>
    <xf numFmtId="164" fontId="19" fillId="0" borderId="10" xfId="0" applyNumberFormat="1" applyFont="1" applyFill="1" applyBorder="1" applyAlignment="1">
      <alignment horizontal="center" wrapText="1"/>
    </xf>
    <xf numFmtId="0" fontId="1" fillId="0" borderId="8" xfId="0" applyFont="1" applyFill="1" applyBorder="1" applyAlignment="1">
      <alignment horizontal="center" wrapText="1"/>
    </xf>
    <xf numFmtId="0" fontId="1" fillId="0" borderId="9" xfId="0" applyFont="1" applyFill="1" applyBorder="1" applyAlignment="1">
      <alignment horizontal="center" wrapText="1"/>
    </xf>
    <xf numFmtId="3" fontId="1" fillId="0" borderId="9" xfId="0" applyNumberFormat="1" applyFont="1" applyFill="1" applyBorder="1" applyAlignment="1">
      <alignment horizontal="center" wrapText="1"/>
    </xf>
    <xf numFmtId="0" fontId="19" fillId="0" borderId="10" xfId="0" applyFont="1" applyFill="1" applyBorder="1" applyAlignment="1">
      <alignment horizontal="center" wrapText="1"/>
    </xf>
    <xf numFmtId="0" fontId="1" fillId="0" borderId="11" xfId="0" applyFont="1" applyFill="1" applyBorder="1" applyAlignment="1">
      <alignment horizontal="center"/>
    </xf>
    <xf numFmtId="0" fontId="1" fillId="0" borderId="7" xfId="0" applyFont="1" applyFill="1" applyBorder="1" applyAlignment="1">
      <alignment horizontal="center" vertical="center"/>
    </xf>
    <xf numFmtId="164" fontId="19" fillId="0" borderId="10" xfId="0" applyNumberFormat="1" applyFont="1" applyFill="1" applyBorder="1" applyAlignment="1">
      <alignment horizontal="center" vertical="center" wrapText="1"/>
    </xf>
    <xf numFmtId="0" fontId="1" fillId="0" borderId="8" xfId="0" applyFont="1" applyFill="1" applyBorder="1" applyAlignment="1">
      <alignment horizontal="center" vertical="center" wrapText="1"/>
    </xf>
    <xf numFmtId="3" fontId="1" fillId="0" borderId="9" xfId="0" applyNumberFormat="1" applyFont="1" applyFill="1" applyBorder="1" applyAlignment="1">
      <alignment horizontal="center" vertical="center" wrapText="1"/>
    </xf>
    <xf numFmtId="0" fontId="1" fillId="0" borderId="11" xfId="0" applyFont="1" applyFill="1" applyBorder="1" applyAlignment="1">
      <alignment horizontal="center" vertical="center"/>
    </xf>
    <xf numFmtId="0" fontId="1" fillId="0" borderId="23" xfId="0" applyFont="1" applyFill="1" applyBorder="1" applyAlignment="1">
      <alignment horizontal="center" vertical="center"/>
    </xf>
    <xf numFmtId="3" fontId="1" fillId="0" borderId="2" xfId="0" applyNumberFormat="1" applyFont="1" applyFill="1" applyBorder="1" applyAlignment="1">
      <alignment horizontal="center"/>
    </xf>
    <xf numFmtId="164" fontId="19" fillId="0" borderId="14" xfId="0" applyNumberFormat="1" applyFont="1" applyFill="1" applyBorder="1" applyAlignment="1">
      <alignment horizontal="center" wrapText="1"/>
    </xf>
    <xf numFmtId="0" fontId="1" fillId="0" borderId="1" xfId="0" applyFont="1" applyFill="1" applyBorder="1" applyAlignment="1">
      <alignment horizontal="center" wrapText="1"/>
    </xf>
    <xf numFmtId="3" fontId="1" fillId="0" borderId="2" xfId="0" applyNumberFormat="1" applyFont="1" applyFill="1" applyBorder="1" applyAlignment="1">
      <alignment horizontal="center" wrapText="1"/>
    </xf>
    <xf numFmtId="1" fontId="1" fillId="0" borderId="15" xfId="0" applyNumberFormat="1" applyFont="1" applyFill="1" applyBorder="1" applyAlignment="1">
      <alignment horizontal="center"/>
    </xf>
    <xf numFmtId="0" fontId="1" fillId="0" borderId="7" xfId="0" applyFont="1" applyFill="1" applyBorder="1" applyAlignment="1">
      <alignment horizontal="center" wrapText="1"/>
    </xf>
    <xf numFmtId="3" fontId="1" fillId="0" borderId="9" xfId="0" applyNumberFormat="1" applyFont="1" applyFill="1" applyBorder="1" applyAlignment="1">
      <alignment wrapText="1"/>
    </xf>
    <xf numFmtId="0" fontId="1" fillId="0" borderId="0" xfId="0" applyFont="1" applyFill="1" applyBorder="1" applyAlignment="1">
      <alignment wrapText="1"/>
    </xf>
    <xf numFmtId="0" fontId="1" fillId="0" borderId="9" xfId="0" applyFont="1" applyFill="1" applyBorder="1" applyAlignment="1">
      <alignment wrapText="1"/>
    </xf>
    <xf numFmtId="0" fontId="19" fillId="0" borderId="0" xfId="0" applyFont="1" applyFill="1" applyBorder="1" applyAlignment="1">
      <alignment wrapText="1"/>
    </xf>
    <xf numFmtId="0" fontId="1" fillId="0" borderId="12" xfId="0" applyFont="1" applyFill="1" applyBorder="1" applyAlignment="1">
      <alignment horizontal="right" wrapText="1"/>
    </xf>
    <xf numFmtId="0" fontId="1" fillId="0" borderId="0" xfId="0" applyFont="1" applyFill="1" applyBorder="1" applyAlignment="1">
      <alignment horizontal="right" wrapText="1"/>
    </xf>
    <xf numFmtId="0" fontId="1" fillId="0" borderId="11" xfId="0" applyFont="1" applyFill="1" applyBorder="1" applyAlignment="1">
      <alignment horizontal="right" wrapText="1"/>
    </xf>
    <xf numFmtId="3" fontId="1" fillId="0" borderId="9" xfId="0" applyNumberFormat="1" applyFont="1" applyFill="1" applyBorder="1" applyAlignment="1"/>
    <xf numFmtId="0" fontId="1" fillId="0" borderId="0" xfId="0" applyFont="1" applyFill="1" applyBorder="1" applyAlignment="1">
      <alignment vertical="top" wrapText="1"/>
    </xf>
    <xf numFmtId="0" fontId="1" fillId="0" borderId="8" xfId="0" applyFont="1" applyFill="1" applyBorder="1" applyAlignment="1">
      <alignment horizontal="center" vertical="top" wrapText="1"/>
    </xf>
    <xf numFmtId="0" fontId="19" fillId="0" borderId="0" xfId="0" applyFont="1" applyFill="1" applyBorder="1" applyAlignment="1">
      <alignment horizontal="center" wrapText="1"/>
    </xf>
    <xf numFmtId="0" fontId="1" fillId="0" borderId="18" xfId="0" applyFont="1" applyFill="1" applyBorder="1" applyAlignment="1">
      <alignment horizontal="center" wrapText="1"/>
    </xf>
    <xf numFmtId="0" fontId="19" fillId="0" borderId="11" xfId="0" applyFont="1" applyFill="1" applyBorder="1" applyAlignment="1">
      <alignment horizontal="center" wrapText="1"/>
    </xf>
    <xf numFmtId="0" fontId="1" fillId="2" borderId="8" xfId="0" applyFont="1" applyFill="1" applyBorder="1" applyAlignment="1">
      <alignment horizontal="center" wrapText="1"/>
    </xf>
    <xf numFmtId="0" fontId="1" fillId="2" borderId="18" xfId="0" applyFont="1" applyFill="1" applyBorder="1" applyAlignment="1">
      <alignment horizontal="center" wrapText="1"/>
    </xf>
    <xf numFmtId="3" fontId="1" fillId="2" borderId="8" xfId="0" applyNumberFormat="1" applyFont="1" applyFill="1" applyBorder="1" applyAlignment="1">
      <alignment horizontal="center"/>
    </xf>
    <xf numFmtId="0" fontId="1" fillId="2" borderId="9" xfId="0" applyFont="1" applyFill="1" applyBorder="1" applyAlignment="1">
      <alignment horizontal="center" wrapText="1"/>
    </xf>
    <xf numFmtId="0" fontId="1" fillId="2" borderId="7" xfId="0" applyFont="1" applyFill="1" applyBorder="1" applyAlignment="1">
      <alignment horizontal="center" wrapText="1"/>
    </xf>
    <xf numFmtId="0" fontId="1" fillId="0" borderId="23" xfId="0" applyFont="1" applyFill="1" applyBorder="1" applyAlignment="1">
      <alignment horizontal="center" wrapText="1"/>
    </xf>
    <xf numFmtId="0" fontId="1" fillId="2" borderId="17" xfId="0" applyFont="1" applyFill="1" applyBorder="1" applyAlignment="1">
      <alignment horizontal="center" wrapText="1"/>
    </xf>
    <xf numFmtId="0" fontId="2" fillId="0" borderId="0" xfId="0" applyFont="1" applyFill="1" applyAlignment="1"/>
    <xf numFmtId="0" fontId="1" fillId="0" borderId="0" xfId="0" applyFont="1" applyFill="1" applyBorder="1" applyAlignment="1">
      <alignment horizontal="center" wrapText="1"/>
    </xf>
    <xf numFmtId="0" fontId="1" fillId="0" borderId="7" xfId="0" applyFont="1" applyFill="1" applyBorder="1"/>
    <xf numFmtId="0" fontId="1" fillId="0" borderId="8" xfId="0" applyFont="1" applyFill="1" applyBorder="1"/>
    <xf numFmtId="0" fontId="1" fillId="0" borderId="7" xfId="0" applyFont="1" applyFill="1" applyBorder="1" applyAlignment="1">
      <alignment horizontal="left"/>
    </xf>
    <xf numFmtId="0" fontId="1" fillId="0" borderId="23" xfId="0" applyFont="1" applyFill="1" applyBorder="1"/>
    <xf numFmtId="0" fontId="1" fillId="0" borderId="2" xfId="0" applyFont="1" applyFill="1" applyBorder="1" applyAlignment="1">
      <alignment horizontal="right"/>
    </xf>
    <xf numFmtId="0" fontId="1" fillId="0" borderId="9" xfId="0" applyFont="1" applyFill="1" applyBorder="1" applyAlignment="1">
      <alignment horizontal="center"/>
    </xf>
    <xf numFmtId="3" fontId="2" fillId="0" borderId="9" xfId="0" applyNumberFormat="1" applyFont="1" applyFill="1" applyBorder="1" applyAlignment="1">
      <alignment horizontal="center"/>
    </xf>
    <xf numFmtId="164" fontId="21" fillId="0" borderId="10" xfId="0" applyNumberFormat="1" applyFont="1" applyFill="1" applyBorder="1" applyAlignment="1">
      <alignment horizontal="center"/>
    </xf>
    <xf numFmtId="0" fontId="2" fillId="0" borderId="0" xfId="0" applyFont="1" applyFill="1" applyBorder="1" applyAlignment="1">
      <alignment horizontal="center" vertical="center"/>
    </xf>
    <xf numFmtId="0" fontId="30" fillId="0" borderId="0" xfId="0" applyFont="1" applyFill="1" applyBorder="1" applyAlignment="1">
      <alignment horizontal="center" vertical="center"/>
    </xf>
    <xf numFmtId="1" fontId="1" fillId="0" borderId="0" xfId="0" applyNumberFormat="1" applyFont="1" applyFill="1" applyBorder="1" applyAlignment="1">
      <alignment horizontal="center"/>
    </xf>
    <xf numFmtId="0" fontId="2" fillId="0" borderId="0" xfId="0" applyFont="1" applyFill="1" applyBorder="1" applyAlignment="1">
      <alignment horizontal="center"/>
    </xf>
    <xf numFmtId="0" fontId="2" fillId="0" borderId="9" xfId="0" applyFont="1" applyFill="1" applyBorder="1" applyAlignment="1">
      <alignment horizontal="center"/>
    </xf>
    <xf numFmtId="0" fontId="2" fillId="0" borderId="7" xfId="0" applyFont="1" applyFill="1" applyBorder="1"/>
    <xf numFmtId="3" fontId="30" fillId="0" borderId="9" xfId="0" applyNumberFormat="1" applyFont="1" applyFill="1" applyBorder="1" applyAlignment="1">
      <alignment horizontal="center"/>
    </xf>
    <xf numFmtId="3" fontId="2" fillId="0" borderId="0" xfId="0" applyNumberFormat="1" applyFont="1" applyFill="1" applyBorder="1" applyAlignment="1">
      <alignment horizontal="center"/>
    </xf>
    <xf numFmtId="0" fontId="1" fillId="0" borderId="12" xfId="0" applyFont="1" applyFill="1" applyBorder="1"/>
    <xf numFmtId="164" fontId="19" fillId="0" borderId="10" xfId="0" applyNumberFormat="1" applyFont="1" applyFill="1" applyBorder="1" applyAlignment="1">
      <alignment horizontal="center"/>
    </xf>
    <xf numFmtId="0" fontId="26" fillId="0" borderId="0" xfId="0" applyFont="1" applyFill="1" applyBorder="1" applyAlignment="1">
      <alignment horizontal="center" vertical="center"/>
    </xf>
    <xf numFmtId="1" fontId="2" fillId="0" borderId="0" xfId="0" applyNumberFormat="1" applyFont="1" applyFill="1" applyBorder="1" applyAlignment="1">
      <alignment horizontal="center"/>
    </xf>
    <xf numFmtId="0" fontId="26" fillId="0" borderId="0" xfId="0" applyFont="1" applyFill="1" applyBorder="1" applyAlignment="1">
      <alignment horizontal="center"/>
    </xf>
    <xf numFmtId="0" fontId="1" fillId="0" borderId="2" xfId="0" applyFont="1" applyFill="1" applyBorder="1" applyAlignment="1">
      <alignment horizontal="center"/>
    </xf>
    <xf numFmtId="0" fontId="1" fillId="0" borderId="13" xfId="0" applyFont="1" applyFill="1" applyBorder="1" applyAlignment="1">
      <alignment horizontal="center"/>
    </xf>
    <xf numFmtId="164" fontId="19" fillId="0" borderId="13" xfId="0" applyNumberFormat="1" applyFont="1" applyFill="1" applyBorder="1" applyAlignment="1">
      <alignment horizontal="center"/>
    </xf>
    <xf numFmtId="1" fontId="19" fillId="0" borderId="14" xfId="0" applyNumberFormat="1" applyFont="1" applyFill="1" applyBorder="1" applyAlignment="1">
      <alignment horizontal="center"/>
    </xf>
    <xf numFmtId="0" fontId="26" fillId="0" borderId="13" xfId="0" applyFont="1" applyFill="1" applyBorder="1" applyAlignment="1">
      <alignment horizontal="center"/>
    </xf>
    <xf numFmtId="0" fontId="1" fillId="0" borderId="13" xfId="0" applyFont="1" applyFill="1" applyBorder="1" applyAlignment="1">
      <alignment horizontal="right" vertical="top"/>
    </xf>
    <xf numFmtId="0" fontId="2" fillId="0" borderId="18" xfId="0" applyFont="1" applyFill="1" applyBorder="1" applyAlignment="1">
      <alignment horizontal="center"/>
    </xf>
    <xf numFmtId="0" fontId="1" fillId="0" borderId="18" xfId="0" quotePrefix="1" applyFont="1" applyFill="1" applyBorder="1" applyAlignment="1">
      <alignment horizontal="center"/>
    </xf>
    <xf numFmtId="0" fontId="1" fillId="0" borderId="17" xfId="0" applyFont="1" applyFill="1" applyBorder="1" applyAlignment="1">
      <alignment horizontal="center" vertical="top"/>
    </xf>
    <xf numFmtId="3" fontId="2" fillId="0" borderId="18" xfId="0" applyNumberFormat="1" applyFont="1" applyFill="1" applyBorder="1" applyAlignment="1">
      <alignment horizontal="center"/>
    </xf>
    <xf numFmtId="0" fontId="2" fillId="0" borderId="21" xfId="0" applyFont="1" applyFill="1" applyBorder="1"/>
    <xf numFmtId="3" fontId="2" fillId="0" borderId="22" xfId="0" applyNumberFormat="1" applyFont="1" applyFill="1" applyBorder="1" applyAlignment="1">
      <alignment horizontal="center"/>
    </xf>
    <xf numFmtId="164" fontId="21" fillId="0" borderId="24" xfId="0" applyNumberFormat="1" applyFont="1" applyFill="1" applyBorder="1" applyAlignment="1">
      <alignment horizontal="center"/>
    </xf>
    <xf numFmtId="3" fontId="30" fillId="0" borderId="22" xfId="0" applyNumberFormat="1" applyFont="1" applyFill="1" applyBorder="1" applyAlignment="1">
      <alignment horizontal="center"/>
    </xf>
    <xf numFmtId="3" fontId="2" fillId="0" borderId="25" xfId="0" applyNumberFormat="1" applyFont="1" applyFill="1" applyBorder="1" applyAlignment="1">
      <alignment horizontal="center"/>
    </xf>
    <xf numFmtId="3" fontId="2" fillId="0" borderId="16" xfId="0" applyNumberFormat="1" applyFont="1" applyFill="1" applyBorder="1" applyAlignment="1">
      <alignment horizontal="center"/>
    </xf>
    <xf numFmtId="0" fontId="0" fillId="0" borderId="13" xfId="0" applyBorder="1"/>
    <xf numFmtId="0" fontId="0" fillId="0" borderId="15" xfId="0" applyBorder="1"/>
    <xf numFmtId="0" fontId="1" fillId="0" borderId="0" xfId="0" applyFont="1" applyBorder="1" applyAlignment="1">
      <alignment horizontal="center"/>
    </xf>
    <xf numFmtId="3" fontId="26" fillId="0" borderId="9" xfId="0" applyNumberFormat="1" applyFont="1" applyFill="1" applyBorder="1" applyAlignment="1">
      <alignment horizontal="center"/>
    </xf>
    <xf numFmtId="3" fontId="1" fillId="0" borderId="18" xfId="0" applyNumberFormat="1" applyFont="1" applyFill="1" applyBorder="1" applyAlignment="1">
      <alignment horizontal="center"/>
    </xf>
    <xf numFmtId="0" fontId="1" fillId="0" borderId="11" xfId="0" applyFont="1" applyBorder="1" applyAlignment="1">
      <alignment horizontal="center"/>
    </xf>
    <xf numFmtId="3" fontId="2" fillId="0" borderId="24" xfId="0" applyNumberFormat="1" applyFont="1" applyFill="1" applyBorder="1" applyAlignment="1">
      <alignment horizontal="center"/>
    </xf>
    <xf numFmtId="0" fontId="0" fillId="0" borderId="7" xfId="0" applyBorder="1"/>
    <xf numFmtId="0" fontId="0" fillId="0" borderId="23" xfId="0" applyBorder="1"/>
    <xf numFmtId="3" fontId="2" fillId="0" borderId="8" xfId="0" applyNumberFormat="1" applyFont="1" applyBorder="1" applyAlignment="1">
      <alignment horizontal="center"/>
    </xf>
    <xf numFmtId="0" fontId="0" fillId="0" borderId="1" xfId="0" applyBorder="1"/>
    <xf numFmtId="0" fontId="0" fillId="0" borderId="14" xfId="0" applyBorder="1"/>
    <xf numFmtId="0" fontId="1" fillId="0" borderId="8" xfId="0" applyFont="1" applyBorder="1" applyAlignment="1">
      <alignment horizontal="center"/>
    </xf>
    <xf numFmtId="0" fontId="1" fillId="0" borderId="10" xfId="0" applyFont="1" applyBorder="1" applyAlignment="1">
      <alignment horizont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wrapText="1"/>
    </xf>
    <xf numFmtId="0" fontId="1" fillId="0" borderId="12" xfId="0" applyFont="1" applyFill="1" applyBorder="1" applyAlignment="1">
      <alignment horizontal="center" vertical="center"/>
    </xf>
    <xf numFmtId="0" fontId="31" fillId="0" borderId="7" xfId="0" quotePrefix="1" applyFont="1" applyFill="1" applyBorder="1" applyAlignment="1">
      <alignment horizontal="left" vertical="top"/>
    </xf>
    <xf numFmtId="0" fontId="32" fillId="0" borderId="8" xfId="0" applyFont="1" applyFill="1" applyBorder="1" applyAlignment="1">
      <alignment horizontal="left" vertical="center" wrapText="1"/>
    </xf>
    <xf numFmtId="0" fontId="32" fillId="0" borderId="0" xfId="0" applyFont="1" applyFill="1" applyBorder="1" applyAlignment="1">
      <alignment horizontal="center"/>
    </xf>
    <xf numFmtId="0" fontId="32" fillId="0" borderId="12" xfId="0" applyFont="1" applyFill="1" applyBorder="1" applyAlignment="1">
      <alignment horizontal="center"/>
    </xf>
    <xf numFmtId="0" fontId="32" fillId="0" borderId="11" xfId="0" applyFont="1" applyFill="1" applyBorder="1" applyAlignment="1">
      <alignment horizontal="center"/>
    </xf>
    <xf numFmtId="0" fontId="32" fillId="0" borderId="23" xfId="0" applyFont="1" applyFill="1" applyBorder="1" applyAlignment="1">
      <alignment horizontal="left" vertical="center" wrapText="1"/>
    </xf>
    <xf numFmtId="0" fontId="32" fillId="0" borderId="1" xfId="0" quotePrefix="1" applyFont="1" applyFill="1" applyBorder="1" applyAlignment="1">
      <alignment horizontal="left" vertical="center" wrapText="1"/>
    </xf>
    <xf numFmtId="0" fontId="2" fillId="0" borderId="7" xfId="0" applyFont="1" applyFill="1" applyBorder="1" applyAlignment="1">
      <alignment vertical="center"/>
    </xf>
    <xf numFmtId="0" fontId="2" fillId="0" borderId="8" xfId="0" applyFont="1" applyFill="1" applyBorder="1" applyAlignment="1">
      <alignment vertical="center" wrapText="1"/>
    </xf>
    <xf numFmtId="3" fontId="2" fillId="0" borderId="11" xfId="0" applyNumberFormat="1" applyFont="1" applyFill="1" applyBorder="1" applyAlignment="1">
      <alignment horizontal="center" vertical="center"/>
    </xf>
    <xf numFmtId="0" fontId="2" fillId="0" borderId="12"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7" xfId="0" applyFont="1" applyFill="1" applyBorder="1" applyAlignment="1">
      <alignment vertical="top"/>
    </xf>
    <xf numFmtId="0" fontId="2" fillId="0" borderId="9" xfId="0" applyFont="1" applyFill="1" applyBorder="1" applyAlignment="1">
      <alignment vertical="top" wrapText="1"/>
    </xf>
    <xf numFmtId="3" fontId="2" fillId="0" borderId="26" xfId="0" applyNumberFormat="1" applyFont="1" applyFill="1" applyBorder="1" applyAlignment="1">
      <alignment horizontal="center" vertical="top"/>
    </xf>
    <xf numFmtId="0" fontId="2" fillId="0" borderId="25" xfId="0" applyFont="1" applyFill="1" applyBorder="1" applyAlignment="1">
      <alignment horizontal="center"/>
    </xf>
    <xf numFmtId="0" fontId="2" fillId="0" borderId="27" xfId="0" applyFont="1" applyFill="1" applyBorder="1" applyAlignment="1">
      <alignment horizontal="center"/>
    </xf>
    <xf numFmtId="0" fontId="1" fillId="0" borderId="7" xfId="0" applyFont="1" applyFill="1" applyBorder="1" applyAlignment="1">
      <alignment horizontal="left" vertical="top"/>
    </xf>
    <xf numFmtId="0" fontId="1" fillId="0" borderId="9" xfId="0" applyFont="1" applyFill="1" applyBorder="1" applyAlignment="1">
      <alignment horizontal="left" wrapText="1"/>
    </xf>
    <xf numFmtId="3" fontId="1" fillId="0" borderId="28" xfId="0" applyNumberFormat="1" applyFont="1" applyFill="1" applyBorder="1" applyAlignment="1">
      <alignment horizontal="center"/>
    </xf>
    <xf numFmtId="0" fontId="1" fillId="0" borderId="11" xfId="0" applyFont="1" applyFill="1" applyBorder="1" applyAlignment="1">
      <alignment horizontal="center" wrapText="1"/>
    </xf>
    <xf numFmtId="0" fontId="31" fillId="0" borderId="7" xfId="0" applyFont="1" applyFill="1" applyBorder="1" applyAlignment="1">
      <alignment horizontal="left" vertical="top"/>
    </xf>
    <xf numFmtId="0" fontId="31" fillId="0" borderId="9" xfId="0" applyFont="1" applyFill="1" applyBorder="1" applyAlignment="1">
      <alignment horizontal="left" wrapText="1"/>
    </xf>
    <xf numFmtId="3" fontId="31" fillId="0" borderId="28" xfId="0" applyNumberFormat="1" applyFont="1" applyFill="1" applyBorder="1" applyAlignment="1">
      <alignment horizontal="center"/>
    </xf>
    <xf numFmtId="0" fontId="31" fillId="0" borderId="0" xfId="0" applyFont="1" applyFill="1" applyBorder="1" applyAlignment="1">
      <alignment horizontal="center"/>
    </xf>
    <xf numFmtId="0" fontId="31" fillId="0" borderId="11" xfId="0" applyFont="1" applyFill="1" applyBorder="1" applyAlignment="1">
      <alignment horizontal="center"/>
    </xf>
    <xf numFmtId="0" fontId="31" fillId="0" borderId="0" xfId="0" applyFont="1" applyFill="1" applyBorder="1" applyAlignment="1">
      <alignment horizontal="center" wrapText="1"/>
    </xf>
    <xf numFmtId="0" fontId="31" fillId="0" borderId="11" xfId="0" applyFont="1" applyFill="1" applyBorder="1" applyAlignment="1">
      <alignment horizontal="center" wrapText="1"/>
    </xf>
    <xf numFmtId="3" fontId="32" fillId="0" borderId="28" xfId="0" applyNumberFormat="1" applyFont="1" applyFill="1" applyBorder="1" applyAlignment="1">
      <alignment horizontal="center"/>
    </xf>
    <xf numFmtId="0" fontId="31" fillId="0" borderId="7" xfId="0" applyFont="1" applyFill="1" applyBorder="1" applyAlignment="1">
      <alignment horizontal="left" vertical="top" wrapText="1"/>
    </xf>
    <xf numFmtId="0" fontId="31" fillId="0" borderId="23" xfId="0" applyFont="1" applyFill="1" applyBorder="1" applyAlignment="1">
      <alignment horizontal="left" vertical="center" wrapText="1"/>
    </xf>
    <xf numFmtId="0" fontId="31" fillId="0" borderId="1" xfId="0" quotePrefix="1" applyFont="1" applyFill="1" applyBorder="1" applyAlignment="1">
      <alignment horizontal="left" vertical="center" wrapText="1"/>
    </xf>
    <xf numFmtId="0" fontId="2" fillId="3" borderId="30" xfId="0" applyFont="1" applyFill="1" applyBorder="1" applyAlignment="1">
      <alignment horizontal="center" wrapText="1"/>
    </xf>
    <xf numFmtId="0" fontId="1" fillId="0" borderId="9" xfId="0" applyFont="1" applyFill="1" applyBorder="1" applyAlignment="1">
      <alignment horizontal="center" vertical="center" wrapText="1"/>
    </xf>
    <xf numFmtId="0" fontId="1" fillId="0" borderId="9" xfId="0" applyFont="1" applyFill="1" applyBorder="1" applyAlignment="1">
      <alignment horizontal="center" vertical="center"/>
    </xf>
    <xf numFmtId="3" fontId="1" fillId="0" borderId="1" xfId="0" applyNumberFormat="1" applyFont="1" applyFill="1" applyBorder="1" applyAlignment="1">
      <alignment horizontal="center" vertical="center" wrapText="1"/>
    </xf>
    <xf numFmtId="0" fontId="1" fillId="0" borderId="16" xfId="0" applyFont="1" applyFill="1" applyBorder="1" applyAlignment="1">
      <alignment horizontal="center"/>
    </xf>
    <xf numFmtId="0" fontId="2" fillId="3" borderId="31" xfId="0" applyFont="1" applyFill="1" applyBorder="1" applyAlignment="1">
      <alignment horizontal="center" wrapText="1"/>
    </xf>
    <xf numFmtId="3" fontId="1" fillId="0" borderId="0" xfId="0" applyNumberFormat="1" applyFont="1" applyFill="1" applyBorder="1" applyAlignment="1">
      <alignment wrapText="1"/>
    </xf>
    <xf numFmtId="3" fontId="1" fillId="0" borderId="0" xfId="0" applyNumberFormat="1" applyFont="1" applyFill="1" applyBorder="1" applyAlignment="1"/>
    <xf numFmtId="0" fontId="1" fillId="0" borderId="13" xfId="0" applyFont="1" applyFill="1" applyBorder="1"/>
    <xf numFmtId="1" fontId="5" fillId="0" borderId="0" xfId="17" applyNumberFormat="1" applyFont="1" applyFill="1" applyBorder="1"/>
    <xf numFmtId="3" fontId="1" fillId="0" borderId="18" xfId="0" applyNumberFormat="1" applyFont="1" applyFill="1" applyBorder="1" applyAlignment="1">
      <alignment horizontal="center" wrapText="1"/>
    </xf>
    <xf numFmtId="0" fontId="1" fillId="0" borderId="19" xfId="0" applyFont="1" applyFill="1" applyBorder="1" applyAlignment="1">
      <alignment horizontal="center" vertical="center"/>
    </xf>
    <xf numFmtId="3" fontId="1" fillId="0" borderId="0" xfId="0" applyNumberFormat="1" applyFont="1" applyFill="1" applyBorder="1" applyAlignment="1">
      <alignment horizontal="center" wrapText="1"/>
    </xf>
    <xf numFmtId="3" fontId="1" fillId="0" borderId="13" xfId="0" applyNumberFormat="1" applyFont="1" applyFill="1" applyBorder="1" applyAlignment="1">
      <alignment horizontal="center" wrapText="1"/>
    </xf>
    <xf numFmtId="3" fontId="1" fillId="0" borderId="10" xfId="0" applyNumberFormat="1" applyFont="1" applyFill="1" applyBorder="1" applyAlignment="1">
      <alignment horizontal="center" wrapText="1"/>
    </xf>
    <xf numFmtId="3" fontId="1" fillId="0" borderId="14" xfId="0" applyNumberFormat="1" applyFont="1" applyFill="1" applyBorder="1" applyAlignment="1">
      <alignment horizontal="center" wrapText="1"/>
    </xf>
    <xf numFmtId="165" fontId="1" fillId="0" borderId="0" xfId="0" applyNumberFormat="1" applyFont="1" applyFill="1" applyBorder="1" applyAlignment="1">
      <alignment horizontal="center" wrapText="1"/>
    </xf>
    <xf numFmtId="165" fontId="1" fillId="0" borderId="13" xfId="0" applyNumberFormat="1" applyFont="1" applyFill="1" applyBorder="1" applyAlignment="1">
      <alignment horizontal="center" wrapText="1"/>
    </xf>
    <xf numFmtId="0" fontId="5" fillId="0" borderId="0" xfId="0" applyFont="1" applyAlignment="1">
      <alignment vertical="center"/>
    </xf>
    <xf numFmtId="0" fontId="10" fillId="0" borderId="0" xfId="3" applyAlignment="1" applyProtection="1">
      <alignment horizontal="left"/>
    </xf>
    <xf numFmtId="0" fontId="10" fillId="0" borderId="0" xfId="3" applyAlignment="1" applyProtection="1">
      <alignment wrapText="1"/>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wrapText="1"/>
    </xf>
    <xf numFmtId="0" fontId="31" fillId="0" borderId="0" xfId="0" applyFont="1" applyFill="1" applyBorder="1" applyAlignment="1">
      <alignment horizontal="center" vertical="center"/>
    </xf>
    <xf numFmtId="0" fontId="31" fillId="0" borderId="12" xfId="0" applyFont="1" applyFill="1" applyBorder="1" applyAlignment="1">
      <alignment horizontal="center" vertical="center"/>
    </xf>
    <xf numFmtId="0" fontId="31" fillId="0" borderId="11" xfId="0" applyFont="1" applyFill="1" applyBorder="1" applyAlignment="1">
      <alignment horizontal="center" vertical="center"/>
    </xf>
    <xf numFmtId="0" fontId="31" fillId="0" borderId="7" xfId="0" applyFont="1" applyFill="1" applyBorder="1" applyAlignment="1">
      <alignment horizontal="left" vertical="center" wrapText="1"/>
    </xf>
    <xf numFmtId="3" fontId="1" fillId="2" borderId="17" xfId="0" applyNumberFormat="1" applyFont="1" applyFill="1" applyBorder="1" applyAlignment="1">
      <alignment horizontal="center" wrapText="1"/>
    </xf>
    <xf numFmtId="0" fontId="34" fillId="0" borderId="0" xfId="0" applyFont="1" applyAlignment="1"/>
    <xf numFmtId="0" fontId="34" fillId="0" borderId="0" xfId="0" applyFont="1" applyFill="1"/>
    <xf numFmtId="0" fontId="35" fillId="0" borderId="0" xfId="0" applyFont="1" applyFill="1"/>
    <xf numFmtId="0" fontId="36" fillId="0" borderId="0" xfId="3" applyFont="1" applyAlignment="1" applyProtection="1">
      <alignment wrapText="1"/>
    </xf>
    <xf numFmtId="0" fontId="2" fillId="0" borderId="0" xfId="0" applyFont="1"/>
    <xf numFmtId="0" fontId="10" fillId="0" borderId="0" xfId="3" applyFill="1" applyAlignment="1" applyProtection="1"/>
    <xf numFmtId="0" fontId="5" fillId="0" borderId="0" xfId="0" applyFont="1" applyFill="1" applyBorder="1" applyAlignment="1">
      <alignment horizontal="left" vertical="center"/>
    </xf>
    <xf numFmtId="3" fontId="5" fillId="0" borderId="0" xfId="0" applyNumberFormat="1" applyFont="1" applyFill="1" applyBorder="1" applyAlignment="1">
      <alignment horizontal="left" vertical="center" wrapText="1"/>
    </xf>
    <xf numFmtId="0" fontId="5" fillId="0" borderId="0" xfId="0" applyNumberFormat="1" applyFont="1" applyFill="1" applyAlignment="1">
      <alignment horizontal="left"/>
    </xf>
    <xf numFmtId="0" fontId="5" fillId="0" borderId="0" xfId="0" applyFont="1" applyFill="1" applyBorder="1" applyAlignment="1">
      <alignment vertical="center" wrapText="1"/>
    </xf>
    <xf numFmtId="0" fontId="5" fillId="0" borderId="0" xfId="0" applyFont="1" applyFill="1" applyBorder="1" applyAlignment="1">
      <alignment vertical="center"/>
    </xf>
    <xf numFmtId="0" fontId="10" fillId="0" borderId="0" xfId="3" applyBorder="1" applyAlignment="1" applyProtection="1">
      <alignment horizontal="left" vertical="center"/>
    </xf>
    <xf numFmtId="0" fontId="33" fillId="0" borderId="0" xfId="3" applyFont="1" applyAlignment="1" applyProtection="1">
      <alignment horizontal="left"/>
    </xf>
    <xf numFmtId="0" fontId="33" fillId="0" borderId="0" xfId="3" applyFont="1" applyAlignment="1" applyProtection="1"/>
    <xf numFmtId="0" fontId="1" fillId="0" borderId="0" xfId="0" applyFont="1"/>
    <xf numFmtId="0" fontId="1" fillId="2" borderId="0" xfId="0" quotePrefix="1" applyFont="1" applyFill="1"/>
    <xf numFmtId="0" fontId="2" fillId="0" borderId="0" xfId="0" applyFont="1" applyBorder="1" applyAlignment="1">
      <alignment horizontal="center" vertical="center" wrapText="1"/>
    </xf>
    <xf numFmtId="0" fontId="10" fillId="0" borderId="0" xfId="3" applyBorder="1" applyAlignment="1" applyProtection="1">
      <alignment horizontal="center" vertical="center" wrapText="1"/>
    </xf>
    <xf numFmtId="0" fontId="2" fillId="4" borderId="3" xfId="0" applyFont="1" applyFill="1" applyBorder="1" applyAlignment="1">
      <alignment horizontal="center" vertical="center" wrapText="1"/>
    </xf>
    <xf numFmtId="0" fontId="2" fillId="4" borderId="30"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32" xfId="0" applyFont="1" applyFill="1" applyBorder="1" applyAlignment="1">
      <alignment horizontal="center" vertical="center" wrapText="1"/>
    </xf>
    <xf numFmtId="0" fontId="2" fillId="4" borderId="31"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33" xfId="0" applyFont="1" applyFill="1" applyBorder="1" applyAlignment="1">
      <alignment horizontal="center" wrapText="1"/>
    </xf>
    <xf numFmtId="0" fontId="2" fillId="3" borderId="5" xfId="0" applyFont="1" applyFill="1" applyBorder="1" applyAlignment="1">
      <alignment horizontal="center" wrapText="1"/>
    </xf>
    <xf numFmtId="3" fontId="5" fillId="0" borderId="0" xfId="0" applyNumberFormat="1" applyFont="1" applyFill="1" applyBorder="1"/>
    <xf numFmtId="0" fontId="5" fillId="0" borderId="0" xfId="0" applyFont="1" applyBorder="1"/>
    <xf numFmtId="0" fontId="2" fillId="4" borderId="34" xfId="0" applyFont="1" applyFill="1" applyBorder="1" applyAlignment="1">
      <alignment horizontal="center" vertical="center" wrapText="1"/>
    </xf>
    <xf numFmtId="3" fontId="1" fillId="0" borderId="28" xfId="0" applyNumberFormat="1" applyFont="1" applyFill="1" applyBorder="1" applyAlignment="1">
      <alignment horizontal="center" wrapText="1"/>
    </xf>
    <xf numFmtId="3" fontId="1" fillId="0" borderId="29" xfId="0" applyNumberFormat="1" applyFont="1" applyFill="1" applyBorder="1" applyAlignment="1">
      <alignment horizontal="center" wrapText="1"/>
    </xf>
    <xf numFmtId="49" fontId="2" fillId="3" borderId="4" xfId="0" applyNumberFormat="1" applyFont="1" applyFill="1" applyBorder="1" applyAlignment="1">
      <alignment horizontal="center" vertical="center" wrapText="1"/>
    </xf>
    <xf numFmtId="0" fontId="30" fillId="3" borderId="4" xfId="0" applyFont="1" applyFill="1" applyBorder="1" applyAlignment="1">
      <alignment horizontal="center" vertical="center" wrapText="1"/>
    </xf>
    <xf numFmtId="1" fontId="2" fillId="3" borderId="4" xfId="0" applyNumberFormat="1" applyFont="1" applyFill="1" applyBorder="1" applyAlignment="1">
      <alignment horizontal="center" vertical="center" wrapText="1"/>
    </xf>
    <xf numFmtId="2" fontId="1" fillId="0" borderId="0" xfId="17" applyNumberFormat="1" applyFont="1" applyFill="1" applyBorder="1"/>
    <xf numFmtId="164" fontId="1" fillId="0" borderId="0" xfId="0" applyNumberFormat="1" applyFont="1" applyFill="1" applyBorder="1"/>
    <xf numFmtId="0" fontId="1" fillId="0" borderId="0" xfId="0" applyFont="1" applyFill="1" applyBorder="1" applyAlignment="1">
      <alignment horizontal="right"/>
    </xf>
    <xf numFmtId="0" fontId="34" fillId="0" borderId="0" xfId="0" applyFont="1" applyFill="1" applyBorder="1"/>
    <xf numFmtId="0" fontId="0" fillId="0" borderId="0" xfId="0" applyBorder="1"/>
    <xf numFmtId="164" fontId="21" fillId="0" borderId="0" xfId="0" applyNumberFormat="1" applyFont="1" applyFill="1" applyBorder="1" applyAlignment="1">
      <alignment horizontal="center"/>
    </xf>
    <xf numFmtId="164" fontId="19" fillId="0" borderId="0" xfId="0" applyNumberFormat="1" applyFont="1" applyFill="1" applyBorder="1" applyAlignment="1">
      <alignment horizontal="center"/>
    </xf>
    <xf numFmtId="0" fontId="2" fillId="3" borderId="32" xfId="0" applyFont="1" applyFill="1" applyBorder="1" applyAlignment="1">
      <alignment horizontal="center" vertical="center" wrapText="1"/>
    </xf>
    <xf numFmtId="3" fontId="2" fillId="0" borderId="8" xfId="0" applyNumberFormat="1" applyFont="1" applyFill="1" applyBorder="1" applyAlignment="1">
      <alignment horizontal="center"/>
    </xf>
    <xf numFmtId="1" fontId="1" fillId="0" borderId="8" xfId="0" applyNumberFormat="1" applyFont="1" applyFill="1" applyBorder="1" applyAlignment="1">
      <alignment horizontal="center"/>
    </xf>
    <xf numFmtId="1" fontId="2" fillId="0" borderId="8" xfId="0" applyNumberFormat="1" applyFont="1" applyFill="1" applyBorder="1" applyAlignment="1">
      <alignment horizontal="center"/>
    </xf>
    <xf numFmtId="1" fontId="1" fillId="0" borderId="1" xfId="0" applyNumberFormat="1" applyFont="1" applyFill="1" applyBorder="1" applyAlignment="1">
      <alignment horizontal="center"/>
    </xf>
    <xf numFmtId="0" fontId="0" fillId="0" borderId="0" xfId="0" applyBorder="1" applyAlignment="1">
      <alignment horizontal="center"/>
    </xf>
    <xf numFmtId="0" fontId="2" fillId="3" borderId="3" xfId="0" applyFont="1" applyFill="1" applyBorder="1" applyAlignment="1">
      <alignment vertical="center" wrapText="1"/>
    </xf>
    <xf numFmtId="0" fontId="2" fillId="3" borderId="4" xfId="0" applyFont="1" applyFill="1" applyBorder="1" applyAlignment="1">
      <alignment horizontal="left" vertical="center" wrapText="1"/>
    </xf>
    <xf numFmtId="0" fontId="2" fillId="3" borderId="33" xfId="0" applyFont="1" applyFill="1" applyBorder="1" applyAlignment="1">
      <alignment horizontal="center" vertical="center" wrapText="1"/>
    </xf>
    <xf numFmtId="17" fontId="2" fillId="3" borderId="30" xfId="0" quotePrefix="1" applyNumberFormat="1" applyFont="1" applyFill="1" applyBorder="1" applyAlignment="1">
      <alignment horizontal="center" vertical="center" wrapText="1"/>
    </xf>
    <xf numFmtId="0" fontId="2" fillId="3" borderId="3" xfId="0" applyFont="1" applyFill="1" applyBorder="1" applyAlignment="1">
      <alignment wrapText="1"/>
    </xf>
    <xf numFmtId="0" fontId="2" fillId="3" borderId="30" xfId="0" applyFont="1" applyFill="1" applyBorder="1" applyAlignment="1">
      <alignment horizontal="left" wrapText="1"/>
    </xf>
    <xf numFmtId="0" fontId="2" fillId="3" borderId="34" xfId="0" applyFont="1" applyFill="1" applyBorder="1" applyAlignment="1">
      <alignment wrapText="1"/>
    </xf>
    <xf numFmtId="0" fontId="2" fillId="3" borderId="32" xfId="0" applyFont="1" applyFill="1" applyBorder="1" applyAlignment="1">
      <alignment horizontal="center" wrapText="1"/>
    </xf>
    <xf numFmtId="0" fontId="5" fillId="0" borderId="0" xfId="0" applyFont="1" applyFill="1" applyAlignment="1">
      <alignment horizontal="center"/>
    </xf>
    <xf numFmtId="0" fontId="34" fillId="0" borderId="0" xfId="0" applyFont="1" applyFill="1" applyAlignment="1">
      <alignment horizontal="center"/>
    </xf>
    <xf numFmtId="0" fontId="13" fillId="2" borderId="0" xfId="0" applyFont="1" applyFill="1" applyAlignment="1">
      <alignment horizontal="left"/>
    </xf>
    <xf numFmtId="0" fontId="17" fillId="2" borderId="0" xfId="3" applyFont="1" applyFill="1" applyAlignment="1" applyProtection="1">
      <alignment horizontal="left"/>
    </xf>
    <xf numFmtId="0" fontId="5" fillId="0" borderId="0" xfId="0" applyFont="1" applyAlignment="1">
      <alignment horizontal="left"/>
    </xf>
    <xf numFmtId="0" fontId="21" fillId="3" borderId="31" xfId="0" quotePrefix="1" applyFont="1" applyFill="1" applyBorder="1" applyAlignment="1">
      <alignment horizontal="center" wrapText="1"/>
    </xf>
    <xf numFmtId="0" fontId="8" fillId="0" borderId="0" xfId="0" applyFont="1" applyBorder="1" applyAlignment="1">
      <alignment horizontal="left"/>
    </xf>
    <xf numFmtId="164" fontId="19" fillId="0" borderId="0" xfId="0" applyNumberFormat="1" applyFont="1" applyFill="1" applyBorder="1" applyAlignment="1">
      <alignment horizontal="center" wrapText="1"/>
    </xf>
    <xf numFmtId="3" fontId="0" fillId="0" borderId="0" xfId="0" applyNumberFormat="1" applyBorder="1"/>
    <xf numFmtId="3" fontId="1" fillId="2" borderId="9" xfId="0" applyNumberFormat="1" applyFont="1" applyFill="1" applyBorder="1" applyAlignment="1">
      <alignment horizontal="center"/>
    </xf>
    <xf numFmtId="0" fontId="1" fillId="2" borderId="2" xfId="0" applyFont="1" applyFill="1" applyBorder="1" applyAlignment="1">
      <alignment horizontal="center" wrapText="1"/>
    </xf>
    <xf numFmtId="0" fontId="19" fillId="2" borderId="11" xfId="0" applyFont="1" applyFill="1" applyBorder="1" applyAlignment="1">
      <alignment horizontal="center" wrapText="1"/>
    </xf>
    <xf numFmtId="0" fontId="1" fillId="2" borderId="15" xfId="0" applyFont="1" applyFill="1" applyBorder="1" applyAlignment="1">
      <alignment horizontal="center" wrapText="1"/>
    </xf>
    <xf numFmtId="0" fontId="31" fillId="2" borderId="12" xfId="0" applyFont="1" applyFill="1" applyBorder="1" applyAlignment="1">
      <alignment horizontal="center" vertical="center"/>
    </xf>
    <xf numFmtId="0" fontId="31" fillId="2" borderId="0" xfId="0" applyFont="1" applyFill="1" applyBorder="1" applyAlignment="1">
      <alignment horizontal="center" vertical="center"/>
    </xf>
    <xf numFmtId="0" fontId="31" fillId="2" borderId="11" xfId="0" applyFont="1" applyFill="1" applyBorder="1" applyAlignment="1">
      <alignment horizontal="center" vertical="center"/>
    </xf>
    <xf numFmtId="0" fontId="32" fillId="2" borderId="19" xfId="0" applyFont="1" applyFill="1" applyBorder="1" applyAlignment="1">
      <alignment horizontal="center" vertical="center"/>
    </xf>
    <xf numFmtId="0" fontId="32" fillId="2" borderId="13" xfId="0" applyFont="1" applyFill="1" applyBorder="1" applyAlignment="1">
      <alignment horizontal="center" vertical="center"/>
    </xf>
    <xf numFmtId="0" fontId="32" fillId="2" borderId="15" xfId="0" applyFont="1" applyFill="1" applyBorder="1" applyAlignment="1">
      <alignment horizontal="center" vertical="center"/>
    </xf>
    <xf numFmtId="3" fontId="31" fillId="2" borderId="28" xfId="0" applyNumberFormat="1" applyFont="1" applyFill="1" applyBorder="1" applyAlignment="1">
      <alignment horizontal="center"/>
    </xf>
    <xf numFmtId="0" fontId="31" fillId="2" borderId="0" xfId="0" applyFont="1" applyFill="1" applyBorder="1" applyAlignment="1">
      <alignment horizontal="center"/>
    </xf>
    <xf numFmtId="0" fontId="31" fillId="2" borderId="11" xfId="0" applyFont="1" applyFill="1" applyBorder="1" applyAlignment="1">
      <alignment horizontal="center"/>
    </xf>
    <xf numFmtId="0" fontId="32" fillId="2" borderId="29" xfId="0" applyFont="1" applyFill="1" applyBorder="1" applyAlignment="1">
      <alignment horizontal="center" vertical="center" wrapText="1"/>
    </xf>
    <xf numFmtId="0" fontId="32" fillId="2" borderId="13" xfId="0" applyFont="1" applyFill="1" applyBorder="1" applyAlignment="1">
      <alignment horizontal="center" vertical="center" wrapText="1"/>
    </xf>
    <xf numFmtId="14" fontId="0" fillId="2" borderId="0" xfId="0" applyNumberFormat="1" applyFill="1" applyAlignment="1">
      <alignment horizontal="left"/>
    </xf>
    <xf numFmtId="3" fontId="2" fillId="0" borderId="0" xfId="0" applyNumberFormat="1" applyFont="1" applyFill="1" applyBorder="1" applyAlignment="1">
      <alignment horizontal="center" vertical="center"/>
    </xf>
    <xf numFmtId="3" fontId="2" fillId="0" borderId="20" xfId="0" applyNumberFormat="1" applyFont="1" applyFill="1" applyBorder="1" applyAlignment="1">
      <alignment horizontal="center" vertical="center"/>
    </xf>
    <xf numFmtId="0" fontId="31" fillId="0" borderId="8" xfId="0" applyFont="1" applyFill="1" applyBorder="1" applyAlignment="1">
      <alignment horizontal="center" vertical="center"/>
    </xf>
    <xf numFmtId="0" fontId="32" fillId="0" borderId="8" xfId="0" applyFont="1" applyFill="1" applyBorder="1" applyAlignment="1">
      <alignment horizontal="center"/>
    </xf>
    <xf numFmtId="0" fontId="31" fillId="2" borderId="8" xfId="0" applyFont="1" applyFill="1" applyBorder="1" applyAlignment="1">
      <alignment horizontal="center" vertical="center"/>
    </xf>
    <xf numFmtId="0" fontId="32" fillId="2" borderId="1"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2" xfId="0" applyFont="1" applyFill="1" applyBorder="1" applyAlignment="1">
      <alignment horizontal="center" vertical="center"/>
    </xf>
    <xf numFmtId="3" fontId="1" fillId="2" borderId="28" xfId="0" applyNumberFormat="1" applyFont="1" applyFill="1" applyBorder="1" applyAlignment="1">
      <alignment horizontal="center" vertical="center"/>
    </xf>
    <xf numFmtId="0" fontId="1" fillId="2" borderId="0" xfId="0" applyFont="1" applyFill="1" applyBorder="1" applyAlignment="1">
      <alignment horizontal="center" vertical="center" wrapText="1"/>
    </xf>
    <xf numFmtId="0" fontId="1" fillId="2" borderId="11" xfId="0" applyFont="1" applyFill="1" applyBorder="1" applyAlignment="1">
      <alignment horizontal="center" vertical="center" wrapText="1"/>
    </xf>
    <xf numFmtId="3" fontId="1" fillId="2" borderId="28" xfId="0" applyNumberFormat="1" applyFont="1" applyFill="1" applyBorder="1" applyAlignment="1">
      <alignment horizontal="center"/>
    </xf>
    <xf numFmtId="0" fontId="1" fillId="2" borderId="0" xfId="0" applyFont="1" applyFill="1" applyBorder="1" applyAlignment="1">
      <alignment horizontal="center" wrapText="1"/>
    </xf>
    <xf numFmtId="0" fontId="1" fillId="2" borderId="11" xfId="0" applyFont="1" applyFill="1" applyBorder="1" applyAlignment="1">
      <alignment horizontal="center" wrapText="1"/>
    </xf>
    <xf numFmtId="0" fontId="31" fillId="2" borderId="0" xfId="0" applyFont="1" applyFill="1" applyBorder="1" applyAlignment="1">
      <alignment horizontal="center" wrapText="1"/>
    </xf>
    <xf numFmtId="0" fontId="31" fillId="2" borderId="11" xfId="0" applyFont="1" applyFill="1" applyBorder="1" applyAlignment="1">
      <alignment horizontal="center" wrapText="1"/>
    </xf>
    <xf numFmtId="0" fontId="2" fillId="0" borderId="0" xfId="0" applyFont="1" applyFill="1" applyBorder="1" applyAlignment="1">
      <alignment horizontal="left" vertical="center"/>
    </xf>
    <xf numFmtId="165" fontId="1" fillId="0" borderId="0" xfId="17" applyNumberFormat="1" applyFont="1" applyFill="1" applyBorder="1" applyAlignment="1">
      <alignment horizontal="center" wrapText="1"/>
    </xf>
    <xf numFmtId="3" fontId="1" fillId="0" borderId="12" xfId="0" applyNumberFormat="1" applyFont="1" applyFill="1" applyBorder="1" applyAlignment="1">
      <alignment horizontal="center" wrapText="1"/>
    </xf>
    <xf numFmtId="3" fontId="1" fillId="0" borderId="11" xfId="0" applyNumberFormat="1" applyFont="1" applyFill="1" applyBorder="1" applyAlignment="1">
      <alignment horizontal="center" wrapText="1"/>
    </xf>
    <xf numFmtId="3" fontId="1" fillId="0" borderId="19" xfId="0" applyNumberFormat="1" applyFont="1" applyFill="1" applyBorder="1" applyAlignment="1">
      <alignment horizontal="center" wrapText="1"/>
    </xf>
    <xf numFmtId="165" fontId="1" fillId="0" borderId="13" xfId="17" applyNumberFormat="1" applyFont="1" applyFill="1" applyBorder="1" applyAlignment="1">
      <alignment horizontal="center" wrapText="1"/>
    </xf>
    <xf numFmtId="3" fontId="1" fillId="0" borderId="15" xfId="0" applyNumberFormat="1" applyFont="1" applyFill="1" applyBorder="1" applyAlignment="1">
      <alignment horizontal="center" wrapText="1"/>
    </xf>
  </cellXfs>
  <cellStyles count="19">
    <cellStyle name="Comma 2" xfId="1"/>
    <cellStyle name="Comma 3" xfId="2"/>
    <cellStyle name="Hyperlink" xfId="3" builtinId="8"/>
    <cellStyle name="Hyperlink 2" xfId="4"/>
    <cellStyle name="Hyperlink 3" xfId="5"/>
    <cellStyle name="Hyperlink 4" xfId="6"/>
    <cellStyle name="Hyperlink 5" xfId="7"/>
    <cellStyle name="Normal" xfId="0" builtinId="0"/>
    <cellStyle name="Normal 2" xfId="8"/>
    <cellStyle name="Normal 2 2" xfId="9"/>
    <cellStyle name="Normal 2 2 2" xfId="10"/>
    <cellStyle name="Normal 2 3" xfId="11"/>
    <cellStyle name="Normal 3" xfId="12"/>
    <cellStyle name="Normal 4" xfId="13"/>
    <cellStyle name="Normal 5" xfId="14"/>
    <cellStyle name="Normal 6" xfId="15"/>
    <cellStyle name="Normal 7" xfId="16"/>
    <cellStyle name="Percent" xfId="17" builtinId="5"/>
    <cellStyle name="Percent 2" xfId="18"/>
  </cellStyles>
  <dxfs count="0"/>
  <tableStyles count="0" defaultTableStyle="TableStyleMedium9" defaultPivotStyle="PivotStyleLight16"/>
  <colors>
    <mruColors>
      <color rgb="FFCEDC00"/>
      <color rgb="FF00205B"/>
      <color rgb="FF187EC9"/>
      <color rgb="FF798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800" b="1" i="0" baseline="0">
                <a:effectLst/>
              </a:rPr>
              <a:t>Figure 1a: Quarterly Live Births and Deaths, 2008 to 2020 - non-zero axis </a:t>
            </a:r>
            <a:endParaRPr lang="en-GB">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'Figure1a&amp;1bData'!$C$2</c:f>
              <c:strCache>
                <c:ptCount val="1"/>
                <c:pt idx="0">
                  <c:v>Births</c:v>
                </c:pt>
              </c:strCache>
            </c:strRef>
          </c:tx>
          <c:spPr>
            <a:ln w="28575" cap="rnd">
              <a:solidFill>
                <a:srgbClr val="187EC9"/>
              </a:solidFill>
              <a:round/>
            </a:ln>
            <a:effectLst/>
          </c:spPr>
          <c:marker>
            <c:symbol val="none"/>
          </c:marker>
          <c:cat>
            <c:multiLvlStrRef>
              <c:f>'Figure1a&amp;1bData'!$A$39:$B$90</c:f>
              <c:multiLvlStrCache>
                <c:ptCount val="52"/>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pt idx="49">
                    <c:v>2</c:v>
                  </c:pt>
                  <c:pt idx="50">
                    <c:v>3</c:v>
                  </c:pt>
                  <c:pt idx="51">
                    <c:v>4</c:v>
                  </c:pt>
                </c:lvl>
                <c:lvl>
                  <c:pt idx="0">
                    <c:v>2008</c:v>
                  </c:pt>
                  <c:pt idx="4">
                    <c:v>2009</c:v>
                  </c:pt>
                  <c:pt idx="8">
                    <c:v>2010</c:v>
                  </c:pt>
                  <c:pt idx="12">
                    <c:v>2011</c:v>
                  </c:pt>
                  <c:pt idx="16">
                    <c:v>2012</c:v>
                  </c:pt>
                  <c:pt idx="20">
                    <c:v>2013</c:v>
                  </c:pt>
                  <c:pt idx="24">
                    <c:v>2014</c:v>
                  </c:pt>
                  <c:pt idx="28">
                    <c:v>2015</c:v>
                  </c:pt>
                  <c:pt idx="32">
                    <c:v>2016</c:v>
                  </c:pt>
                  <c:pt idx="36">
                    <c:v>2017</c:v>
                  </c:pt>
                  <c:pt idx="40">
                    <c:v>2018</c:v>
                  </c:pt>
                  <c:pt idx="44">
                    <c:v>2019</c:v>
                  </c:pt>
                  <c:pt idx="48">
                    <c:v>2020**</c:v>
                  </c:pt>
                </c:lvl>
              </c:multiLvlStrCache>
            </c:multiLvlStrRef>
          </c:cat>
          <c:val>
            <c:numRef>
              <c:f>'Figure1a&amp;1bData'!$C$39:$C$90</c:f>
              <c:numCache>
                <c:formatCode>#,##0</c:formatCode>
                <c:ptCount val="52"/>
                <c:pt idx="0">
                  <c:v>6534</c:v>
                </c:pt>
                <c:pt idx="1">
                  <c:v>6333</c:v>
                </c:pt>
                <c:pt idx="2">
                  <c:v>6450</c:v>
                </c:pt>
                <c:pt idx="3">
                  <c:v>6314</c:v>
                </c:pt>
                <c:pt idx="4">
                  <c:v>6322</c:v>
                </c:pt>
                <c:pt idx="5">
                  <c:v>6291</c:v>
                </c:pt>
                <c:pt idx="6">
                  <c:v>6330</c:v>
                </c:pt>
                <c:pt idx="7">
                  <c:v>5967</c:v>
                </c:pt>
                <c:pt idx="8">
                  <c:v>6443</c:v>
                </c:pt>
                <c:pt idx="9">
                  <c:v>6292</c:v>
                </c:pt>
                <c:pt idx="10">
                  <c:v>6412</c:v>
                </c:pt>
                <c:pt idx="11">
                  <c:v>6168</c:v>
                </c:pt>
                <c:pt idx="12">
                  <c:v>6701</c:v>
                </c:pt>
                <c:pt idx="13">
                  <c:v>6156</c:v>
                </c:pt>
                <c:pt idx="14">
                  <c:v>6482</c:v>
                </c:pt>
                <c:pt idx="15">
                  <c:v>5934</c:v>
                </c:pt>
                <c:pt idx="16">
                  <c:v>6615</c:v>
                </c:pt>
                <c:pt idx="17">
                  <c:v>6209</c:v>
                </c:pt>
                <c:pt idx="18">
                  <c:v>6285</c:v>
                </c:pt>
                <c:pt idx="19">
                  <c:v>6160</c:v>
                </c:pt>
                <c:pt idx="20">
                  <c:v>6146</c:v>
                </c:pt>
                <c:pt idx="21">
                  <c:v>5964</c:v>
                </c:pt>
                <c:pt idx="22">
                  <c:v>6367</c:v>
                </c:pt>
                <c:pt idx="23">
                  <c:v>5802</c:v>
                </c:pt>
                <c:pt idx="24">
                  <c:v>6056</c:v>
                </c:pt>
                <c:pt idx="25">
                  <c:v>6000</c:v>
                </c:pt>
                <c:pt idx="26">
                  <c:v>6349</c:v>
                </c:pt>
                <c:pt idx="27">
                  <c:v>5988</c:v>
                </c:pt>
                <c:pt idx="28">
                  <c:v>5948</c:v>
                </c:pt>
                <c:pt idx="29">
                  <c:v>5894</c:v>
                </c:pt>
                <c:pt idx="30">
                  <c:v>6413</c:v>
                </c:pt>
                <c:pt idx="31">
                  <c:v>5960</c:v>
                </c:pt>
                <c:pt idx="32">
                  <c:v>5899</c:v>
                </c:pt>
                <c:pt idx="33">
                  <c:v>6093</c:v>
                </c:pt>
                <c:pt idx="34">
                  <c:v>6283</c:v>
                </c:pt>
                <c:pt idx="35">
                  <c:v>5803</c:v>
                </c:pt>
                <c:pt idx="36">
                  <c:v>6044</c:v>
                </c:pt>
                <c:pt idx="37">
                  <c:v>5525</c:v>
                </c:pt>
                <c:pt idx="38">
                  <c:v>5943</c:v>
                </c:pt>
                <c:pt idx="39">
                  <c:v>5563</c:v>
                </c:pt>
                <c:pt idx="40">
                  <c:v>5719</c:v>
                </c:pt>
                <c:pt idx="41">
                  <c:v>5691</c:v>
                </c:pt>
                <c:pt idx="42">
                  <c:v>5860</c:v>
                </c:pt>
                <c:pt idx="43">
                  <c:v>5559</c:v>
                </c:pt>
                <c:pt idx="44">
                  <c:v>5736</c:v>
                </c:pt>
                <c:pt idx="45">
                  <c:v>5515</c:v>
                </c:pt>
                <c:pt idx="46">
                  <c:v>5880</c:v>
                </c:pt>
                <c:pt idx="47">
                  <c:v>5322</c:v>
                </c:pt>
                <c:pt idx="48">
                  <c:v>5250</c:v>
                </c:pt>
                <c:pt idx="49">
                  <c:v>2625</c:v>
                </c:pt>
                <c:pt idx="50">
                  <c:v>7368</c:v>
                </c:pt>
                <c:pt idx="51">
                  <c:v>5582</c:v>
                </c:pt>
              </c:numCache>
            </c:numRef>
          </c:val>
          <c:smooth val="0"/>
          <c:extLst>
            <c:ext xmlns:c16="http://schemas.microsoft.com/office/drawing/2014/chart" uri="{C3380CC4-5D6E-409C-BE32-E72D297353CC}">
              <c16:uniqueId val="{00000006-F729-4ACB-AFA7-9D36BF9A8A21}"/>
            </c:ext>
          </c:extLst>
        </c:ser>
        <c:ser>
          <c:idx val="1"/>
          <c:order val="1"/>
          <c:tx>
            <c:v>Births (Trend)</c:v>
          </c:tx>
          <c:spPr>
            <a:ln w="28575" cap="rnd">
              <a:solidFill>
                <a:srgbClr val="187EC9"/>
              </a:solidFill>
              <a:prstDash val="sysDot"/>
              <a:round/>
            </a:ln>
            <a:effectLst/>
          </c:spPr>
          <c:marker>
            <c:symbol val="none"/>
          </c:marker>
          <c:cat>
            <c:multiLvlStrRef>
              <c:f>'Figure1a&amp;1bData'!$A$39:$B$90</c:f>
              <c:multiLvlStrCache>
                <c:ptCount val="52"/>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pt idx="49">
                    <c:v>2</c:v>
                  </c:pt>
                  <c:pt idx="50">
                    <c:v>3</c:v>
                  </c:pt>
                  <c:pt idx="51">
                    <c:v>4</c:v>
                  </c:pt>
                </c:lvl>
                <c:lvl>
                  <c:pt idx="0">
                    <c:v>2008</c:v>
                  </c:pt>
                  <c:pt idx="4">
                    <c:v>2009</c:v>
                  </c:pt>
                  <c:pt idx="8">
                    <c:v>2010</c:v>
                  </c:pt>
                  <c:pt idx="12">
                    <c:v>2011</c:v>
                  </c:pt>
                  <c:pt idx="16">
                    <c:v>2012</c:v>
                  </c:pt>
                  <c:pt idx="20">
                    <c:v>2013</c:v>
                  </c:pt>
                  <c:pt idx="24">
                    <c:v>2014</c:v>
                  </c:pt>
                  <c:pt idx="28">
                    <c:v>2015</c:v>
                  </c:pt>
                  <c:pt idx="32">
                    <c:v>2016</c:v>
                  </c:pt>
                  <c:pt idx="36">
                    <c:v>2017</c:v>
                  </c:pt>
                  <c:pt idx="40">
                    <c:v>2018</c:v>
                  </c:pt>
                  <c:pt idx="44">
                    <c:v>2019</c:v>
                  </c:pt>
                  <c:pt idx="48">
                    <c:v>2020**</c:v>
                  </c:pt>
                </c:lvl>
              </c:multiLvlStrCache>
            </c:multiLvlStrRef>
          </c:cat>
          <c:val>
            <c:numRef>
              <c:f>'Figure1a&amp;1bData'!$F$39:$F$90</c:f>
              <c:numCache>
                <c:formatCode>#,##0</c:formatCode>
                <c:ptCount val="52"/>
                <c:pt idx="0">
                  <c:v>6295</c:v>
                </c:pt>
                <c:pt idx="1">
                  <c:v>6407.75</c:v>
                </c:pt>
                <c:pt idx="2">
                  <c:v>6354.75</c:v>
                </c:pt>
                <c:pt idx="3">
                  <c:v>6344.25</c:v>
                </c:pt>
                <c:pt idx="4">
                  <c:v>6314.25</c:v>
                </c:pt>
                <c:pt idx="5">
                  <c:v>6227.5</c:v>
                </c:pt>
                <c:pt idx="6">
                  <c:v>6257.75</c:v>
                </c:pt>
                <c:pt idx="7">
                  <c:v>6258</c:v>
                </c:pt>
                <c:pt idx="8">
                  <c:v>6278.5</c:v>
                </c:pt>
                <c:pt idx="9">
                  <c:v>6328.75</c:v>
                </c:pt>
                <c:pt idx="10">
                  <c:v>6393.25</c:v>
                </c:pt>
                <c:pt idx="11">
                  <c:v>6359.25</c:v>
                </c:pt>
                <c:pt idx="12">
                  <c:v>6376.75</c:v>
                </c:pt>
                <c:pt idx="13">
                  <c:v>6318.25</c:v>
                </c:pt>
                <c:pt idx="14">
                  <c:v>6296.75</c:v>
                </c:pt>
                <c:pt idx="15">
                  <c:v>6310</c:v>
                </c:pt>
                <c:pt idx="16">
                  <c:v>6260.75</c:v>
                </c:pt>
                <c:pt idx="17">
                  <c:v>6317.25</c:v>
                </c:pt>
                <c:pt idx="18">
                  <c:v>6200</c:v>
                </c:pt>
                <c:pt idx="19">
                  <c:v>6138.75</c:v>
                </c:pt>
                <c:pt idx="20">
                  <c:v>6159.25</c:v>
                </c:pt>
                <c:pt idx="21">
                  <c:v>6069.75</c:v>
                </c:pt>
                <c:pt idx="22">
                  <c:v>6047.25</c:v>
                </c:pt>
                <c:pt idx="23">
                  <c:v>6056.25</c:v>
                </c:pt>
                <c:pt idx="24">
                  <c:v>6051.75</c:v>
                </c:pt>
                <c:pt idx="25">
                  <c:v>6098.25</c:v>
                </c:pt>
                <c:pt idx="26">
                  <c:v>6071.25</c:v>
                </c:pt>
                <c:pt idx="27">
                  <c:v>6044.75</c:v>
                </c:pt>
                <c:pt idx="28">
                  <c:v>6060.75</c:v>
                </c:pt>
                <c:pt idx="29">
                  <c:v>6053.75</c:v>
                </c:pt>
                <c:pt idx="30">
                  <c:v>6041.5</c:v>
                </c:pt>
                <c:pt idx="31">
                  <c:v>6091.25</c:v>
                </c:pt>
                <c:pt idx="32">
                  <c:v>6058.75</c:v>
                </c:pt>
                <c:pt idx="33">
                  <c:v>6019.5</c:v>
                </c:pt>
                <c:pt idx="34">
                  <c:v>6055.75</c:v>
                </c:pt>
                <c:pt idx="35">
                  <c:v>5913.75</c:v>
                </c:pt>
                <c:pt idx="36">
                  <c:v>5828.75</c:v>
                </c:pt>
                <c:pt idx="37">
                  <c:v>5768.75</c:v>
                </c:pt>
                <c:pt idx="38">
                  <c:v>5687.5</c:v>
                </c:pt>
                <c:pt idx="39">
                  <c:v>5729</c:v>
                </c:pt>
                <c:pt idx="40">
                  <c:v>5708.25</c:v>
                </c:pt>
                <c:pt idx="41">
                  <c:v>5707.25</c:v>
                </c:pt>
                <c:pt idx="42">
                  <c:v>5711.5</c:v>
                </c:pt>
                <c:pt idx="43">
                  <c:v>5667.5</c:v>
                </c:pt>
                <c:pt idx="44">
                  <c:v>5672.5</c:v>
                </c:pt>
                <c:pt idx="45">
                  <c:v>5613.25</c:v>
                </c:pt>
                <c:pt idx="46">
                  <c:v>5491.75</c:v>
                </c:pt>
                <c:pt idx="47">
                  <c:v>4769.25</c:v>
                </c:pt>
                <c:pt idx="48">
                  <c:v>5141.25</c:v>
                </c:pt>
                <c:pt idx="49">
                  <c:v>5206.25</c:v>
                </c:pt>
              </c:numCache>
            </c:numRef>
          </c:val>
          <c:smooth val="0"/>
          <c:extLst>
            <c:ext xmlns:c16="http://schemas.microsoft.com/office/drawing/2014/chart" uri="{C3380CC4-5D6E-409C-BE32-E72D297353CC}">
              <c16:uniqueId val="{00000007-F729-4ACB-AFA7-9D36BF9A8A21}"/>
            </c:ext>
          </c:extLst>
        </c:ser>
        <c:ser>
          <c:idx val="2"/>
          <c:order val="2"/>
          <c:tx>
            <c:strRef>
              <c:f>'Figure1a&amp;1bData'!$D$2</c:f>
              <c:strCache>
                <c:ptCount val="1"/>
                <c:pt idx="0">
                  <c:v>Deaths</c:v>
                </c:pt>
              </c:strCache>
            </c:strRef>
          </c:tx>
          <c:spPr>
            <a:ln w="28575" cap="rnd">
              <a:solidFill>
                <a:srgbClr val="00205B"/>
              </a:solidFill>
              <a:round/>
            </a:ln>
            <a:effectLst/>
          </c:spPr>
          <c:marker>
            <c:symbol val="none"/>
          </c:marker>
          <c:cat>
            <c:multiLvlStrRef>
              <c:f>'Figure1a&amp;1bData'!$A$39:$B$90</c:f>
              <c:multiLvlStrCache>
                <c:ptCount val="52"/>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pt idx="49">
                    <c:v>2</c:v>
                  </c:pt>
                  <c:pt idx="50">
                    <c:v>3</c:v>
                  </c:pt>
                  <c:pt idx="51">
                    <c:v>4</c:v>
                  </c:pt>
                </c:lvl>
                <c:lvl>
                  <c:pt idx="0">
                    <c:v>2008</c:v>
                  </c:pt>
                  <c:pt idx="4">
                    <c:v>2009</c:v>
                  </c:pt>
                  <c:pt idx="8">
                    <c:v>2010</c:v>
                  </c:pt>
                  <c:pt idx="12">
                    <c:v>2011</c:v>
                  </c:pt>
                  <c:pt idx="16">
                    <c:v>2012</c:v>
                  </c:pt>
                  <c:pt idx="20">
                    <c:v>2013</c:v>
                  </c:pt>
                  <c:pt idx="24">
                    <c:v>2014</c:v>
                  </c:pt>
                  <c:pt idx="28">
                    <c:v>2015</c:v>
                  </c:pt>
                  <c:pt idx="32">
                    <c:v>2016</c:v>
                  </c:pt>
                  <c:pt idx="36">
                    <c:v>2017</c:v>
                  </c:pt>
                  <c:pt idx="40">
                    <c:v>2018</c:v>
                  </c:pt>
                  <c:pt idx="44">
                    <c:v>2019</c:v>
                  </c:pt>
                  <c:pt idx="48">
                    <c:v>2020**</c:v>
                  </c:pt>
                </c:lvl>
              </c:multiLvlStrCache>
            </c:multiLvlStrRef>
          </c:cat>
          <c:val>
            <c:numRef>
              <c:f>'Figure1a&amp;1bData'!$D$39:$D$90</c:f>
              <c:numCache>
                <c:formatCode>#,##0</c:formatCode>
                <c:ptCount val="52"/>
                <c:pt idx="0">
                  <c:v>4145</c:v>
                </c:pt>
                <c:pt idx="1">
                  <c:v>3599</c:v>
                </c:pt>
                <c:pt idx="2">
                  <c:v>3419</c:v>
                </c:pt>
                <c:pt idx="3">
                  <c:v>3744</c:v>
                </c:pt>
                <c:pt idx="4">
                  <c:v>4177</c:v>
                </c:pt>
                <c:pt idx="5">
                  <c:v>3442</c:v>
                </c:pt>
                <c:pt idx="6">
                  <c:v>3235</c:v>
                </c:pt>
                <c:pt idx="7">
                  <c:v>3559</c:v>
                </c:pt>
                <c:pt idx="8">
                  <c:v>4114</c:v>
                </c:pt>
                <c:pt idx="9">
                  <c:v>3340</c:v>
                </c:pt>
                <c:pt idx="10">
                  <c:v>3279</c:v>
                </c:pt>
                <c:pt idx="11">
                  <c:v>3724</c:v>
                </c:pt>
                <c:pt idx="12">
                  <c:v>4019</c:v>
                </c:pt>
                <c:pt idx="13">
                  <c:v>3483</c:v>
                </c:pt>
                <c:pt idx="14">
                  <c:v>3264</c:v>
                </c:pt>
                <c:pt idx="15">
                  <c:v>3438</c:v>
                </c:pt>
                <c:pt idx="16">
                  <c:v>4016</c:v>
                </c:pt>
                <c:pt idx="17">
                  <c:v>3720</c:v>
                </c:pt>
                <c:pt idx="18">
                  <c:v>3349</c:v>
                </c:pt>
                <c:pt idx="19">
                  <c:v>3671</c:v>
                </c:pt>
                <c:pt idx="20">
                  <c:v>4215</c:v>
                </c:pt>
                <c:pt idx="21">
                  <c:v>3732</c:v>
                </c:pt>
                <c:pt idx="22">
                  <c:v>3462</c:v>
                </c:pt>
                <c:pt idx="23">
                  <c:v>3559</c:v>
                </c:pt>
                <c:pt idx="24">
                  <c:v>4009</c:v>
                </c:pt>
                <c:pt idx="25">
                  <c:v>3356</c:v>
                </c:pt>
                <c:pt idx="26">
                  <c:v>3544</c:v>
                </c:pt>
                <c:pt idx="27">
                  <c:v>3769</c:v>
                </c:pt>
                <c:pt idx="28">
                  <c:v>4467</c:v>
                </c:pt>
                <c:pt idx="29">
                  <c:v>3769</c:v>
                </c:pt>
                <c:pt idx="30">
                  <c:v>3490</c:v>
                </c:pt>
                <c:pt idx="31">
                  <c:v>3822</c:v>
                </c:pt>
                <c:pt idx="32">
                  <c:v>4175</c:v>
                </c:pt>
                <c:pt idx="33">
                  <c:v>3726</c:v>
                </c:pt>
                <c:pt idx="34">
                  <c:v>3623</c:v>
                </c:pt>
                <c:pt idx="35">
                  <c:v>3909</c:v>
                </c:pt>
                <c:pt idx="36">
                  <c:v>4658</c:v>
                </c:pt>
                <c:pt idx="37">
                  <c:v>3770</c:v>
                </c:pt>
                <c:pt idx="38">
                  <c:v>3513</c:v>
                </c:pt>
                <c:pt idx="39">
                  <c:v>4095</c:v>
                </c:pt>
                <c:pt idx="40">
                  <c:v>5045</c:v>
                </c:pt>
                <c:pt idx="41">
                  <c:v>3593</c:v>
                </c:pt>
                <c:pt idx="42">
                  <c:v>3474</c:v>
                </c:pt>
                <c:pt idx="43">
                  <c:v>3811</c:v>
                </c:pt>
                <c:pt idx="44">
                  <c:v>4211</c:v>
                </c:pt>
                <c:pt idx="45">
                  <c:v>3821</c:v>
                </c:pt>
                <c:pt idx="46">
                  <c:v>3609</c:v>
                </c:pt>
                <c:pt idx="47">
                  <c:v>4117</c:v>
                </c:pt>
                <c:pt idx="48">
                  <c:v>4330</c:v>
                </c:pt>
                <c:pt idx="49">
                  <c:v>4684</c:v>
                </c:pt>
                <c:pt idx="50">
                  <c:v>3814</c:v>
                </c:pt>
                <c:pt idx="51">
                  <c:v>4786</c:v>
                </c:pt>
              </c:numCache>
            </c:numRef>
          </c:val>
          <c:smooth val="0"/>
          <c:extLst>
            <c:ext xmlns:c16="http://schemas.microsoft.com/office/drawing/2014/chart" uri="{C3380CC4-5D6E-409C-BE32-E72D297353CC}">
              <c16:uniqueId val="{00000008-F729-4ACB-AFA7-9D36BF9A8A21}"/>
            </c:ext>
          </c:extLst>
        </c:ser>
        <c:ser>
          <c:idx val="3"/>
          <c:order val="3"/>
          <c:tx>
            <c:v>Deaths (Trend)</c:v>
          </c:tx>
          <c:spPr>
            <a:ln w="28575" cap="rnd">
              <a:solidFill>
                <a:srgbClr val="00205B"/>
              </a:solidFill>
              <a:prstDash val="sysDot"/>
              <a:round/>
            </a:ln>
            <a:effectLst/>
          </c:spPr>
          <c:marker>
            <c:symbol val="none"/>
          </c:marker>
          <c:cat>
            <c:multiLvlStrRef>
              <c:f>'Figure1a&amp;1bData'!$A$39:$B$90</c:f>
              <c:multiLvlStrCache>
                <c:ptCount val="52"/>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pt idx="49">
                    <c:v>2</c:v>
                  </c:pt>
                  <c:pt idx="50">
                    <c:v>3</c:v>
                  </c:pt>
                  <c:pt idx="51">
                    <c:v>4</c:v>
                  </c:pt>
                </c:lvl>
                <c:lvl>
                  <c:pt idx="0">
                    <c:v>2008</c:v>
                  </c:pt>
                  <c:pt idx="4">
                    <c:v>2009</c:v>
                  </c:pt>
                  <c:pt idx="8">
                    <c:v>2010</c:v>
                  </c:pt>
                  <c:pt idx="12">
                    <c:v>2011</c:v>
                  </c:pt>
                  <c:pt idx="16">
                    <c:v>2012</c:v>
                  </c:pt>
                  <c:pt idx="20">
                    <c:v>2013</c:v>
                  </c:pt>
                  <c:pt idx="24">
                    <c:v>2014</c:v>
                  </c:pt>
                  <c:pt idx="28">
                    <c:v>2015</c:v>
                  </c:pt>
                  <c:pt idx="32">
                    <c:v>2016</c:v>
                  </c:pt>
                  <c:pt idx="36">
                    <c:v>2017</c:v>
                  </c:pt>
                  <c:pt idx="40">
                    <c:v>2018</c:v>
                  </c:pt>
                  <c:pt idx="44">
                    <c:v>2019</c:v>
                  </c:pt>
                  <c:pt idx="48">
                    <c:v>2020**</c:v>
                  </c:pt>
                </c:lvl>
              </c:multiLvlStrCache>
            </c:multiLvlStrRef>
          </c:cat>
          <c:val>
            <c:numRef>
              <c:f>'Figure1a&amp;1bData'!$G$39:$G$90</c:f>
              <c:numCache>
                <c:formatCode>#,##0</c:formatCode>
                <c:ptCount val="52"/>
                <c:pt idx="0">
                  <c:v>3689.75</c:v>
                </c:pt>
                <c:pt idx="1">
                  <c:v>3726.75</c:v>
                </c:pt>
                <c:pt idx="2">
                  <c:v>3734.75</c:v>
                </c:pt>
                <c:pt idx="3">
                  <c:v>3695.5</c:v>
                </c:pt>
                <c:pt idx="4">
                  <c:v>3649.5</c:v>
                </c:pt>
                <c:pt idx="5">
                  <c:v>3603.25</c:v>
                </c:pt>
                <c:pt idx="6">
                  <c:v>3587.5</c:v>
                </c:pt>
                <c:pt idx="7">
                  <c:v>3562</c:v>
                </c:pt>
                <c:pt idx="8">
                  <c:v>3573</c:v>
                </c:pt>
                <c:pt idx="9">
                  <c:v>3614.25</c:v>
                </c:pt>
                <c:pt idx="10">
                  <c:v>3590.5</c:v>
                </c:pt>
                <c:pt idx="11">
                  <c:v>3626.25</c:v>
                </c:pt>
                <c:pt idx="12">
                  <c:v>3622.5</c:v>
                </c:pt>
                <c:pt idx="13">
                  <c:v>3551</c:v>
                </c:pt>
                <c:pt idx="14">
                  <c:v>3550.25</c:v>
                </c:pt>
                <c:pt idx="15">
                  <c:v>3609.5</c:v>
                </c:pt>
                <c:pt idx="16">
                  <c:v>3630.75</c:v>
                </c:pt>
                <c:pt idx="17">
                  <c:v>3689</c:v>
                </c:pt>
                <c:pt idx="18">
                  <c:v>3738.75</c:v>
                </c:pt>
                <c:pt idx="19">
                  <c:v>3741.75</c:v>
                </c:pt>
                <c:pt idx="20">
                  <c:v>3770</c:v>
                </c:pt>
                <c:pt idx="21">
                  <c:v>3742</c:v>
                </c:pt>
                <c:pt idx="22">
                  <c:v>3690.5</c:v>
                </c:pt>
                <c:pt idx="23">
                  <c:v>3596.5</c:v>
                </c:pt>
                <c:pt idx="24">
                  <c:v>3617</c:v>
                </c:pt>
                <c:pt idx="25">
                  <c:v>3669.5</c:v>
                </c:pt>
                <c:pt idx="26">
                  <c:v>3784</c:v>
                </c:pt>
                <c:pt idx="27">
                  <c:v>3887.25</c:v>
                </c:pt>
                <c:pt idx="28">
                  <c:v>3873.75</c:v>
                </c:pt>
                <c:pt idx="29">
                  <c:v>3887</c:v>
                </c:pt>
                <c:pt idx="30">
                  <c:v>3814</c:v>
                </c:pt>
                <c:pt idx="31">
                  <c:v>3803.25</c:v>
                </c:pt>
                <c:pt idx="32">
                  <c:v>3836.5</c:v>
                </c:pt>
                <c:pt idx="33">
                  <c:v>3858.25</c:v>
                </c:pt>
                <c:pt idx="34">
                  <c:v>3979</c:v>
                </c:pt>
                <c:pt idx="35">
                  <c:v>3990</c:v>
                </c:pt>
                <c:pt idx="36">
                  <c:v>3962.5</c:v>
                </c:pt>
                <c:pt idx="37">
                  <c:v>4009</c:v>
                </c:pt>
                <c:pt idx="38">
                  <c:v>4105.75</c:v>
                </c:pt>
                <c:pt idx="39">
                  <c:v>4061.5</c:v>
                </c:pt>
                <c:pt idx="40">
                  <c:v>4051.75</c:v>
                </c:pt>
                <c:pt idx="41">
                  <c:v>3980.75</c:v>
                </c:pt>
                <c:pt idx="42">
                  <c:v>3772.25</c:v>
                </c:pt>
                <c:pt idx="43">
                  <c:v>3829.25</c:v>
                </c:pt>
                <c:pt idx="44">
                  <c:v>3863</c:v>
                </c:pt>
                <c:pt idx="45">
                  <c:v>3939.5</c:v>
                </c:pt>
                <c:pt idx="46">
                  <c:v>3969.25</c:v>
                </c:pt>
                <c:pt idx="47">
                  <c:v>4185</c:v>
                </c:pt>
                <c:pt idx="48">
                  <c:v>4236.25</c:v>
                </c:pt>
                <c:pt idx="49">
                  <c:v>4403.5</c:v>
                </c:pt>
              </c:numCache>
            </c:numRef>
          </c:val>
          <c:smooth val="0"/>
          <c:extLst>
            <c:ext xmlns:c16="http://schemas.microsoft.com/office/drawing/2014/chart" uri="{C3380CC4-5D6E-409C-BE32-E72D297353CC}">
              <c16:uniqueId val="{00000009-F729-4ACB-AFA7-9D36BF9A8A21}"/>
            </c:ext>
          </c:extLst>
        </c:ser>
        <c:dLbls>
          <c:showLegendKey val="0"/>
          <c:showVal val="0"/>
          <c:showCatName val="0"/>
          <c:showSerName val="0"/>
          <c:showPercent val="0"/>
          <c:showBubbleSize val="0"/>
        </c:dLbls>
        <c:smooth val="0"/>
        <c:axId val="330858376"/>
        <c:axId val="507956104"/>
      </c:lineChart>
      <c:catAx>
        <c:axId val="330858376"/>
        <c:scaling>
          <c:orientation val="minMax"/>
        </c:scaling>
        <c:delete val="0"/>
        <c:axPos val="b"/>
        <c:title>
          <c:tx>
            <c:rich>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r>
                  <a:rPr lang="en-GB" sz="1050"/>
                  <a:t>Year/Quarter</a:t>
                </a:r>
              </a:p>
            </c:rich>
          </c:tx>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507956104"/>
        <c:crosses val="autoZero"/>
        <c:auto val="1"/>
        <c:lblAlgn val="ctr"/>
        <c:lblOffset val="100"/>
        <c:noMultiLvlLbl val="0"/>
      </c:catAx>
      <c:valAx>
        <c:axId val="507956104"/>
        <c:scaling>
          <c:orientation val="minMax"/>
          <c:min val="2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GB" sz="1100"/>
                  <a:t>Live</a:t>
                </a:r>
                <a:r>
                  <a:rPr lang="en-GB" sz="1100" baseline="0"/>
                  <a:t> Births/Deaths</a:t>
                </a:r>
                <a:endParaRPr lang="en-GB" sz="1100"/>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330858376"/>
        <c:crosses val="autoZero"/>
        <c:crossBetween val="between"/>
        <c:majorUnit val="500"/>
      </c:valAx>
      <c:spPr>
        <a:no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800" b="1" i="0" baseline="0">
                <a:effectLst/>
              </a:rPr>
              <a:t>Figure 1b: Quarterly Marriages, 2008 to 2020</a:t>
            </a:r>
            <a:endParaRPr lang="en-GB">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Marriages</c:v>
          </c:tx>
          <c:spPr>
            <a:ln w="28575" cap="rnd">
              <a:solidFill>
                <a:srgbClr val="CEDC00"/>
              </a:solidFill>
              <a:round/>
            </a:ln>
            <a:effectLst/>
          </c:spPr>
          <c:marker>
            <c:symbol val="none"/>
          </c:marker>
          <c:cat>
            <c:multiLvlStrRef>
              <c:f>'Figure1a&amp;1bData'!$A$39:$B$90</c:f>
              <c:multiLvlStrCache>
                <c:ptCount val="52"/>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pt idx="49">
                    <c:v>2</c:v>
                  </c:pt>
                  <c:pt idx="50">
                    <c:v>3</c:v>
                  </c:pt>
                  <c:pt idx="51">
                    <c:v>4</c:v>
                  </c:pt>
                </c:lvl>
                <c:lvl>
                  <c:pt idx="0">
                    <c:v>2008</c:v>
                  </c:pt>
                  <c:pt idx="4">
                    <c:v>2009</c:v>
                  </c:pt>
                  <c:pt idx="8">
                    <c:v>2010</c:v>
                  </c:pt>
                  <c:pt idx="12">
                    <c:v>2011</c:v>
                  </c:pt>
                  <c:pt idx="16">
                    <c:v>2012</c:v>
                  </c:pt>
                  <c:pt idx="20">
                    <c:v>2013</c:v>
                  </c:pt>
                  <c:pt idx="24">
                    <c:v>2014</c:v>
                  </c:pt>
                  <c:pt idx="28">
                    <c:v>2015</c:v>
                  </c:pt>
                  <c:pt idx="32">
                    <c:v>2016</c:v>
                  </c:pt>
                  <c:pt idx="36">
                    <c:v>2017</c:v>
                  </c:pt>
                  <c:pt idx="40">
                    <c:v>2018</c:v>
                  </c:pt>
                  <c:pt idx="44">
                    <c:v>2019</c:v>
                  </c:pt>
                  <c:pt idx="48">
                    <c:v>2020**</c:v>
                  </c:pt>
                </c:lvl>
              </c:multiLvlStrCache>
            </c:multiLvlStrRef>
          </c:cat>
          <c:val>
            <c:numRef>
              <c:f>'Figure1a&amp;1bData'!$E$39:$E$90</c:f>
              <c:numCache>
                <c:formatCode>#,##0</c:formatCode>
                <c:ptCount val="52"/>
                <c:pt idx="0">
                  <c:v>1118</c:v>
                </c:pt>
                <c:pt idx="1">
                  <c:v>2208</c:v>
                </c:pt>
                <c:pt idx="2">
                  <c:v>3612</c:v>
                </c:pt>
                <c:pt idx="3">
                  <c:v>1572</c:v>
                </c:pt>
                <c:pt idx="4">
                  <c:v>873</c:v>
                </c:pt>
                <c:pt idx="5">
                  <c:v>2348</c:v>
                </c:pt>
                <c:pt idx="6">
                  <c:v>3245</c:v>
                </c:pt>
                <c:pt idx="7">
                  <c:v>1465</c:v>
                </c:pt>
                <c:pt idx="8">
                  <c:v>862</c:v>
                </c:pt>
                <c:pt idx="9">
                  <c:v>2406</c:v>
                </c:pt>
                <c:pt idx="10">
                  <c:v>3279</c:v>
                </c:pt>
                <c:pt idx="11">
                  <c:v>1609</c:v>
                </c:pt>
                <c:pt idx="12">
                  <c:v>945</c:v>
                </c:pt>
                <c:pt idx="13">
                  <c:v>2501</c:v>
                </c:pt>
                <c:pt idx="14">
                  <c:v>3389</c:v>
                </c:pt>
                <c:pt idx="15">
                  <c:v>1531</c:v>
                </c:pt>
                <c:pt idx="16">
                  <c:v>907</c:v>
                </c:pt>
                <c:pt idx="17">
                  <c:v>2483</c:v>
                </c:pt>
                <c:pt idx="18">
                  <c:v>3432</c:v>
                </c:pt>
                <c:pt idx="19">
                  <c:v>1658</c:v>
                </c:pt>
                <c:pt idx="20">
                  <c:v>978</c:v>
                </c:pt>
                <c:pt idx="21">
                  <c:v>2313</c:v>
                </c:pt>
                <c:pt idx="22">
                  <c:v>3287</c:v>
                </c:pt>
                <c:pt idx="23">
                  <c:v>1548</c:v>
                </c:pt>
                <c:pt idx="24">
                  <c:v>995</c:v>
                </c:pt>
                <c:pt idx="25">
                  <c:v>2526</c:v>
                </c:pt>
                <c:pt idx="26">
                  <c:v>3457</c:v>
                </c:pt>
                <c:pt idx="27">
                  <c:v>1572</c:v>
                </c:pt>
                <c:pt idx="28">
                  <c:v>981</c:v>
                </c:pt>
                <c:pt idx="29">
                  <c:v>2456</c:v>
                </c:pt>
                <c:pt idx="30">
                  <c:v>3363</c:v>
                </c:pt>
                <c:pt idx="31">
                  <c:v>1555</c:v>
                </c:pt>
                <c:pt idx="32">
                  <c:v>1064</c:v>
                </c:pt>
                <c:pt idx="33">
                  <c:v>2275</c:v>
                </c:pt>
                <c:pt idx="34">
                  <c:v>3409</c:v>
                </c:pt>
                <c:pt idx="35">
                  <c:v>1558</c:v>
                </c:pt>
                <c:pt idx="36">
                  <c:v>1027</c:v>
                </c:pt>
                <c:pt idx="37">
                  <c:v>2355</c:v>
                </c:pt>
                <c:pt idx="38">
                  <c:v>3270</c:v>
                </c:pt>
                <c:pt idx="39">
                  <c:v>1648</c:v>
                </c:pt>
                <c:pt idx="40">
                  <c:v>1076</c:v>
                </c:pt>
                <c:pt idx="41">
                  <c:v>2215</c:v>
                </c:pt>
                <c:pt idx="42">
                  <c:v>2998</c:v>
                </c:pt>
                <c:pt idx="43">
                  <c:v>1678</c:v>
                </c:pt>
                <c:pt idx="44">
                  <c:v>933</c:v>
                </c:pt>
                <c:pt idx="45">
                  <c:v>2108</c:v>
                </c:pt>
                <c:pt idx="46">
                  <c:v>2745</c:v>
                </c:pt>
                <c:pt idx="47">
                  <c:v>1469</c:v>
                </c:pt>
                <c:pt idx="48">
                  <c:v>865</c:v>
                </c:pt>
                <c:pt idx="49">
                  <c:v>169</c:v>
                </c:pt>
                <c:pt idx="50">
                  <c:v>1396</c:v>
                </c:pt>
                <c:pt idx="51">
                  <c:v>1294</c:v>
                </c:pt>
              </c:numCache>
            </c:numRef>
          </c:val>
          <c:smooth val="0"/>
          <c:extLst>
            <c:ext xmlns:c16="http://schemas.microsoft.com/office/drawing/2014/chart" uri="{C3380CC4-5D6E-409C-BE32-E72D297353CC}">
              <c16:uniqueId val="{00000006-3E42-4CAB-891D-2E0A86463ECE}"/>
            </c:ext>
          </c:extLst>
        </c:ser>
        <c:ser>
          <c:idx val="1"/>
          <c:order val="1"/>
          <c:tx>
            <c:v>Marriage (Trend)</c:v>
          </c:tx>
          <c:spPr>
            <a:ln w="28575" cap="rnd">
              <a:solidFill>
                <a:srgbClr val="CEDC00"/>
              </a:solidFill>
              <a:prstDash val="sysDot"/>
              <a:round/>
            </a:ln>
            <a:effectLst/>
          </c:spPr>
          <c:marker>
            <c:symbol val="none"/>
          </c:marker>
          <c:cat>
            <c:multiLvlStrRef>
              <c:f>'Figure1a&amp;1bData'!$A$39:$B$90</c:f>
              <c:multiLvlStrCache>
                <c:ptCount val="52"/>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pt idx="49">
                    <c:v>2</c:v>
                  </c:pt>
                  <c:pt idx="50">
                    <c:v>3</c:v>
                  </c:pt>
                  <c:pt idx="51">
                    <c:v>4</c:v>
                  </c:pt>
                </c:lvl>
                <c:lvl>
                  <c:pt idx="0">
                    <c:v>2008</c:v>
                  </c:pt>
                  <c:pt idx="4">
                    <c:v>2009</c:v>
                  </c:pt>
                  <c:pt idx="8">
                    <c:v>2010</c:v>
                  </c:pt>
                  <c:pt idx="12">
                    <c:v>2011</c:v>
                  </c:pt>
                  <c:pt idx="16">
                    <c:v>2012</c:v>
                  </c:pt>
                  <c:pt idx="20">
                    <c:v>2013</c:v>
                  </c:pt>
                  <c:pt idx="24">
                    <c:v>2014</c:v>
                  </c:pt>
                  <c:pt idx="28">
                    <c:v>2015</c:v>
                  </c:pt>
                  <c:pt idx="32">
                    <c:v>2016</c:v>
                  </c:pt>
                  <c:pt idx="36">
                    <c:v>2017</c:v>
                  </c:pt>
                  <c:pt idx="40">
                    <c:v>2018</c:v>
                  </c:pt>
                  <c:pt idx="44">
                    <c:v>2019</c:v>
                  </c:pt>
                  <c:pt idx="48">
                    <c:v>2020**</c:v>
                  </c:pt>
                </c:lvl>
              </c:multiLvlStrCache>
            </c:multiLvlStrRef>
          </c:cat>
          <c:val>
            <c:numRef>
              <c:f>'Figure1a&amp;1bData'!$H$39:$H$90</c:f>
              <c:numCache>
                <c:formatCode>#,##0</c:formatCode>
                <c:ptCount val="52"/>
                <c:pt idx="0">
                  <c:v>2122.25</c:v>
                </c:pt>
                <c:pt idx="1">
                  <c:v>2127.5</c:v>
                </c:pt>
                <c:pt idx="2">
                  <c:v>2066.25</c:v>
                </c:pt>
                <c:pt idx="3">
                  <c:v>2101.25</c:v>
                </c:pt>
                <c:pt idx="4">
                  <c:v>2009.5</c:v>
                </c:pt>
                <c:pt idx="5">
                  <c:v>1982.75</c:v>
                </c:pt>
                <c:pt idx="6">
                  <c:v>1980</c:v>
                </c:pt>
                <c:pt idx="7">
                  <c:v>1994.5</c:v>
                </c:pt>
                <c:pt idx="8">
                  <c:v>2003</c:v>
                </c:pt>
                <c:pt idx="9">
                  <c:v>2039</c:v>
                </c:pt>
                <c:pt idx="10">
                  <c:v>2059.75</c:v>
                </c:pt>
                <c:pt idx="11">
                  <c:v>2083.5</c:v>
                </c:pt>
                <c:pt idx="12">
                  <c:v>2111</c:v>
                </c:pt>
                <c:pt idx="13">
                  <c:v>2091.5</c:v>
                </c:pt>
                <c:pt idx="14">
                  <c:v>2082</c:v>
                </c:pt>
                <c:pt idx="15">
                  <c:v>2077.5</c:v>
                </c:pt>
                <c:pt idx="16">
                  <c:v>2088.25</c:v>
                </c:pt>
                <c:pt idx="17">
                  <c:v>2120</c:v>
                </c:pt>
                <c:pt idx="18">
                  <c:v>2137.75</c:v>
                </c:pt>
                <c:pt idx="19">
                  <c:v>2095.25</c:v>
                </c:pt>
                <c:pt idx="20">
                  <c:v>2059</c:v>
                </c:pt>
                <c:pt idx="21">
                  <c:v>2031.5</c:v>
                </c:pt>
                <c:pt idx="22">
                  <c:v>2035.75</c:v>
                </c:pt>
                <c:pt idx="23">
                  <c:v>2089</c:v>
                </c:pt>
                <c:pt idx="24">
                  <c:v>2131.5</c:v>
                </c:pt>
                <c:pt idx="25">
                  <c:v>2137.5</c:v>
                </c:pt>
                <c:pt idx="26">
                  <c:v>2134</c:v>
                </c:pt>
                <c:pt idx="27">
                  <c:v>2116.5</c:v>
                </c:pt>
                <c:pt idx="28">
                  <c:v>2093</c:v>
                </c:pt>
                <c:pt idx="29">
                  <c:v>2088.75</c:v>
                </c:pt>
                <c:pt idx="30">
                  <c:v>2109.5</c:v>
                </c:pt>
                <c:pt idx="31">
                  <c:v>2064.25</c:v>
                </c:pt>
                <c:pt idx="32">
                  <c:v>2075.75</c:v>
                </c:pt>
                <c:pt idx="33">
                  <c:v>2076.5</c:v>
                </c:pt>
                <c:pt idx="34">
                  <c:v>2067.25</c:v>
                </c:pt>
                <c:pt idx="35">
                  <c:v>2087.25</c:v>
                </c:pt>
                <c:pt idx="36">
                  <c:v>2052.5</c:v>
                </c:pt>
                <c:pt idx="37">
                  <c:v>2075</c:v>
                </c:pt>
                <c:pt idx="38">
                  <c:v>2087.25</c:v>
                </c:pt>
                <c:pt idx="39">
                  <c:v>2052.25</c:v>
                </c:pt>
                <c:pt idx="40">
                  <c:v>1984.25</c:v>
                </c:pt>
                <c:pt idx="41">
                  <c:v>1991.75</c:v>
                </c:pt>
                <c:pt idx="42">
                  <c:v>1956</c:v>
                </c:pt>
                <c:pt idx="43">
                  <c:v>1929.25</c:v>
                </c:pt>
                <c:pt idx="44">
                  <c:v>1866</c:v>
                </c:pt>
                <c:pt idx="45">
                  <c:v>1813.75</c:v>
                </c:pt>
                <c:pt idx="46">
                  <c:v>1796.75</c:v>
                </c:pt>
                <c:pt idx="47">
                  <c:v>1312</c:v>
                </c:pt>
                <c:pt idx="48">
                  <c:v>974.75</c:v>
                </c:pt>
                <c:pt idx="49">
                  <c:v>931</c:v>
                </c:pt>
              </c:numCache>
            </c:numRef>
          </c:val>
          <c:smooth val="0"/>
          <c:extLst>
            <c:ext xmlns:c16="http://schemas.microsoft.com/office/drawing/2014/chart" uri="{C3380CC4-5D6E-409C-BE32-E72D297353CC}">
              <c16:uniqueId val="{00000007-3E42-4CAB-891D-2E0A86463ECE}"/>
            </c:ext>
          </c:extLst>
        </c:ser>
        <c:dLbls>
          <c:showLegendKey val="0"/>
          <c:showVal val="0"/>
          <c:showCatName val="0"/>
          <c:showSerName val="0"/>
          <c:showPercent val="0"/>
          <c:showBubbleSize val="0"/>
        </c:dLbls>
        <c:smooth val="0"/>
        <c:axId val="507951400"/>
        <c:axId val="507951792"/>
      </c:lineChart>
      <c:catAx>
        <c:axId val="507951400"/>
        <c:scaling>
          <c:orientation val="minMax"/>
        </c:scaling>
        <c:delete val="0"/>
        <c:axPos val="b"/>
        <c:title>
          <c:tx>
            <c:rich>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r>
                  <a:rPr lang="en-GB" sz="1050"/>
                  <a:t>Year Quarter</a:t>
                </a:r>
              </a:p>
            </c:rich>
          </c:tx>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07951792"/>
        <c:crosses val="autoZero"/>
        <c:auto val="1"/>
        <c:lblAlgn val="ctr"/>
        <c:lblOffset val="100"/>
        <c:noMultiLvlLbl val="0"/>
      </c:catAx>
      <c:valAx>
        <c:axId val="507951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GB" sz="1100"/>
                  <a:t>Marriages</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0795140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313765</xdr:colOff>
      <xdr:row>0</xdr:row>
      <xdr:rowOff>0</xdr:rowOff>
    </xdr:from>
    <xdr:to>
      <xdr:col>16</xdr:col>
      <xdr:colOff>526676</xdr:colOff>
      <xdr:row>30</xdr:row>
      <xdr:rowOff>33617</xdr:rowOff>
    </xdr:to>
    <xdr:graphicFrame macro="">
      <xdr:nvGraphicFramePr>
        <xdr:cNvPr id="2" name="Chart 1" descr="Line chart of Quarterly Live Births and Deaths, 2008 to 2020 - non-zero axis. Includes trend lines for births and deaths. Data shows Q2 2020 saw the second highest number of deaths since 2008 (period covered in the chart) and only Q1 2018 saw a higher number. The plotted births data illustrates the impact of the reduction in routine registrations since Q2 2020 due to the coronavirus pandemic." title="Quarterly Live Births and Death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268941</xdr:colOff>
      <xdr:row>1</xdr:row>
      <xdr:rowOff>11206</xdr:rowOff>
    </xdr:from>
    <xdr:to>
      <xdr:col>18</xdr:col>
      <xdr:colOff>268940</xdr:colOff>
      <xdr:row>28</xdr:row>
      <xdr:rowOff>145676</xdr:rowOff>
    </xdr:to>
    <xdr:graphicFrame macro="">
      <xdr:nvGraphicFramePr>
        <xdr:cNvPr id="2" name="Chart 1" descr="Line graph showing the number of marriages and trend line for each quarter since 2008.&#10;Trend is calculated using an average of the quarter in question plus the preceding three quarters and is plotted against the final quarter.&#10;&#10;Includes same-sex marraiges that took place in Northern Ireland from the 29th September 2020." title="Quarterly Marriage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457200</xdr:colOff>
          <xdr:row>0</xdr:row>
          <xdr:rowOff>0</xdr:rowOff>
        </xdr:from>
        <xdr:to>
          <xdr:col>4</xdr:col>
          <xdr:colOff>447675</xdr:colOff>
          <xdr:row>6</xdr:row>
          <xdr:rowOff>104775</xdr:rowOff>
        </xdr:to>
        <xdr:sp macro="" textlink="">
          <xdr:nvSpPr>
            <xdr:cNvPr id="32770" name="Object 2" descr="National Statistics Logo" hidden="1">
              <a:extLst>
                <a:ext uri="{63B3BB69-23CF-44E3-9099-C40C66FF867C}">
                  <a14:compatExt spid="_x0000_s3277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emography@nisra.gov.uk?subject=Please%20add%20me%20to%20the%20Vital%20Statistics%20Mailing%20List"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mailto:demography@nisra.gov.uk?subject=Alcohol%20Specific%20Deaths%20Table1:%20Meets%20My%20NeedsThis%20is%20not%20what%20I%20need%20(please%20specify)" TargetMode="External"/><Relationship Id="rId2" Type="http://schemas.openxmlformats.org/officeDocument/2006/relationships/hyperlink" Target="mailto:demography@nisra.gov.uk?subject=Alcohol%20Specific%20Deaths%20Table%201:I%20need%20something%20slightly%20different%20(please%20specify)" TargetMode="External"/><Relationship Id="rId1" Type="http://schemas.openxmlformats.org/officeDocument/2006/relationships/hyperlink" Target="mailto:demography@nisra.gov.uk?subject=Alcohol%20Specific%20Deaths%20Table1:%20Meets%20My%20Need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mailto:demography@nisra.gov.uk?subject=Alcohol%20Specific%20Deaths%20Table1:%20Meets%20My%20NeedsThis%20is%20not%20what%20I%20need%20(please%20specify)" TargetMode="External"/><Relationship Id="rId2" Type="http://schemas.openxmlformats.org/officeDocument/2006/relationships/hyperlink" Target="mailto:demography@nisra.gov.uk?subject=Alcohol%20Specific%20Deaths%20Table%201:I%20need%20something%20slightly%20different%20(please%20specify)" TargetMode="External"/><Relationship Id="rId1" Type="http://schemas.openxmlformats.org/officeDocument/2006/relationships/hyperlink" Target="mailto:demography@nisra.gov.uk?subject=Alcohol%20Specific%20Deaths%20Table1:%20Meets%20My%20Needs"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demography@nisra.gov.uk?subject=Alcohol%20Specific%20Deaths%20Table%201:I%20need%20something%20slightly%20different%20(please%20specify)" TargetMode="External"/><Relationship Id="rId2" Type="http://schemas.openxmlformats.org/officeDocument/2006/relationships/hyperlink" Target="mailto:demography@nisra.gov.uk?subject=Alcohol%20Specific%20Deaths%20Table1:%20Meets%20My%20Needs" TargetMode="External"/><Relationship Id="rId1" Type="http://schemas.openxmlformats.org/officeDocument/2006/relationships/hyperlink" Target="https://www.nisra.gov.uk/sites/nisra.gov.uk/files/publications/Guidance%20Note%20to%20Users%20Northern%20Ireland%20Suicide%20Statistics.pdf" TargetMode="External"/><Relationship Id="rId5" Type="http://schemas.openxmlformats.org/officeDocument/2006/relationships/printerSettings" Target="../printerSettings/printerSettings11.bin"/><Relationship Id="rId4" Type="http://schemas.openxmlformats.org/officeDocument/2006/relationships/hyperlink" Target="mailto:demography@nisra.gov.uk?subject=Alcohol%20Specific%20Deaths%20Table1:%20Meets%20My%20NeedsThis%20is%20not%20what%20I%20need%20(please%20specify)"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mailto:demography@nisra.gov.uk?subject=Alcohol%20Specific%20Deaths%20Table1:%20Meets%20My%20NeedsThis%20is%20not%20what%20I%20need%20(please%20specify)" TargetMode="External"/><Relationship Id="rId2" Type="http://schemas.openxmlformats.org/officeDocument/2006/relationships/hyperlink" Target="mailto:demography@nisra.gov.uk?subject=Alcohol%20Specific%20Deaths%20Table%201:I%20need%20something%20slightly%20different%20(please%20specify)" TargetMode="External"/><Relationship Id="rId1" Type="http://schemas.openxmlformats.org/officeDocument/2006/relationships/hyperlink" Target="mailto:demography@nisra.gov.uk?subject=Alcohol%20Specific%20Deaths%20Table1:%20Meets%20My%20Needs" TargetMode="External"/><Relationship Id="rId5" Type="http://schemas.openxmlformats.org/officeDocument/2006/relationships/printerSettings" Target="../printerSettings/printerSettings12.bin"/><Relationship Id="rId4" Type="http://schemas.openxmlformats.org/officeDocument/2006/relationships/hyperlink" Target="https://www.nisra.gov.uk/sites/nisra.gov.uk/files/publications/Guidance%20Note%20to%20Users%20Northern%20Ireland%20Suicide%20Statistics.pdf"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3.bin"/><Relationship Id="rId7" Type="http://schemas.openxmlformats.org/officeDocument/2006/relationships/image" Target="../media/image1.emf"/><Relationship Id="rId2" Type="http://schemas.openxmlformats.org/officeDocument/2006/relationships/hyperlink" Target="https://www.nisra.gov.uk/statistics/births-deaths-and-marriages/registrar-general-quarterly-report" TargetMode="External"/><Relationship Id="rId1" Type="http://schemas.openxmlformats.org/officeDocument/2006/relationships/hyperlink" Target="mailto:info@nisra.gov.uk" TargetMode="External"/><Relationship Id="rId6" Type="http://schemas.openxmlformats.org/officeDocument/2006/relationships/oleObject" Target="../embeddings/oleObject1.bin"/><Relationship Id="rId5" Type="http://schemas.openxmlformats.org/officeDocument/2006/relationships/vmlDrawing" Target="../drawings/vmlDrawing1.vml"/><Relationship Id="rId4"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mailto:demography@nisra.gov.uk?subject=Alcohol%20Specific%20Deaths%20Table1:%20Meets%20My%20NeedsThis%20is%20not%20what%20I%20need%20(please%20specify)" TargetMode="External"/><Relationship Id="rId2" Type="http://schemas.openxmlformats.org/officeDocument/2006/relationships/hyperlink" Target="mailto:demography@nisra.gov.uk?subject=Alcohol%20Specific%20Deaths%20Table%201:I%20need%20something%20slightly%20different%20(please%20specify)" TargetMode="External"/><Relationship Id="rId1" Type="http://schemas.openxmlformats.org/officeDocument/2006/relationships/hyperlink" Target="mailto:demography@nisra.gov.uk?subject=Alcohol%20Specific%20Deaths%20Table1:%20Meets%20My%20Need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mailto:demography@nisra.gov.uk?subject=Alcohol%20Specific%20Deaths%20Table1:%20Meets%20My%20NeedsThis%20is%20not%20what%20I%20need%20(please%20specify)" TargetMode="External"/><Relationship Id="rId2" Type="http://schemas.openxmlformats.org/officeDocument/2006/relationships/hyperlink" Target="mailto:demography@nisra.gov.uk?subject=Alcohol%20Specific%20Deaths%20Table%201:I%20need%20something%20slightly%20different%20(please%20specify)" TargetMode="External"/><Relationship Id="rId1" Type="http://schemas.openxmlformats.org/officeDocument/2006/relationships/hyperlink" Target="mailto:demography@nisra.gov.uk?subject=Alcohol%20Specific%20Deaths%20Table1:%20Meets%20My%20Need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mailto:demography@nisra.gov.uk?subject=Alcohol%20Specific%20Deaths%20Table1:%20Meets%20My%20NeedsThis%20is%20not%20what%20I%20need%20(please%20specify)" TargetMode="External"/><Relationship Id="rId2" Type="http://schemas.openxmlformats.org/officeDocument/2006/relationships/hyperlink" Target="mailto:demography@nisra.gov.uk?subject=Alcohol%20Specific%20Deaths%20Table%201:I%20need%20something%20slightly%20different%20(please%20specify)" TargetMode="External"/><Relationship Id="rId1" Type="http://schemas.openxmlformats.org/officeDocument/2006/relationships/hyperlink" Target="mailto:demography@nisra.gov.uk?subject=Alcohol%20Specific%20Deaths%20Table1:%20Meets%20My%20Need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mailto:demography@nisra.gov.uk?subject=Alcohol%20Specific%20Deaths%20Table1:%20Meets%20My%20Needs" TargetMode="External"/><Relationship Id="rId7" Type="http://schemas.openxmlformats.org/officeDocument/2006/relationships/printerSettings" Target="../printerSettings/printerSettings7.bin"/><Relationship Id="rId2" Type="http://schemas.openxmlformats.org/officeDocument/2006/relationships/hyperlink" Target="https://www.nisra.gov.uk/statistics/cause-death/alcohol-deaths" TargetMode="External"/><Relationship Id="rId1" Type="http://schemas.openxmlformats.org/officeDocument/2006/relationships/hyperlink" Target="https://www.nisra.gov.uk/sites/nisra.gov.uk/files/publications/Guidance%20Note%20to%20Users%20Northern%20Ireland%20Suicide%20Statistics.pdf" TargetMode="External"/><Relationship Id="rId6" Type="http://schemas.openxmlformats.org/officeDocument/2006/relationships/hyperlink" Target="https://www.nisra.gov.uk/sites/nisra.gov.uk/files/publications/Vital_Stats_Revisions_Errors_Policy.pdf" TargetMode="External"/><Relationship Id="rId5" Type="http://schemas.openxmlformats.org/officeDocument/2006/relationships/hyperlink" Target="mailto:demography@nisra.gov.uk?subject=Alcohol%20Specific%20Deaths%20Table1:%20Meets%20My%20NeedsThis%20is%20not%20what%20I%20need%20(please%20specify)" TargetMode="External"/><Relationship Id="rId4" Type="http://schemas.openxmlformats.org/officeDocument/2006/relationships/hyperlink" Target="mailto:demography@nisra.gov.uk?subject=Alcohol%20Specific%20Deaths%20Table%201:I%20need%20something%20slightly%20different%20(please%20specify)"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demography@nisra.gov.uk?subject=Alcohol%20Specific%20Deaths%20Table1:%20Meets%20My%20NeedsThis%20is%20not%20what%20I%20need%20(please%20specify)" TargetMode="External"/><Relationship Id="rId2" Type="http://schemas.openxmlformats.org/officeDocument/2006/relationships/hyperlink" Target="mailto:demography@nisra.gov.uk?subject=Alcohol%20Specific%20Deaths%20Table%201:I%20need%20something%20slightly%20different%20(please%20specify)" TargetMode="External"/><Relationship Id="rId1" Type="http://schemas.openxmlformats.org/officeDocument/2006/relationships/hyperlink" Target="mailto:demography@nisra.gov.uk?subject=Alcohol%20Specific%20Deaths%20Table1:%20Meets%20My%20Need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mailto:demography@nisra.gov.uk?subject=Alcohol%20Specific%20Deaths%20Table1:%20Meets%20My%20NeedsThis%20is%20not%20what%20I%20need%20(please%20specify)" TargetMode="External"/><Relationship Id="rId2" Type="http://schemas.openxmlformats.org/officeDocument/2006/relationships/hyperlink" Target="mailto:demography@nisra.gov.uk?subject=Alcohol%20Specific%20Deaths%20Table%201:I%20need%20something%20slightly%20different%20(please%20specify)" TargetMode="External"/><Relationship Id="rId1" Type="http://schemas.openxmlformats.org/officeDocument/2006/relationships/hyperlink" Target="mailto:demography@nisra.gov.uk?subject=Alcohol%20Specific%20Deaths%20Table1:%20Meets%20My%20Need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tabSelected="1" zoomScale="90" zoomScaleNormal="90" workbookViewId="0">
      <selection activeCell="A2" sqref="A2"/>
    </sheetView>
  </sheetViews>
  <sheetFormatPr defaultColWidth="9.140625" defaultRowHeight="18"/>
  <cols>
    <col min="1" max="8" width="9.140625" style="25"/>
    <col min="9" max="9" width="17.5703125" style="25" customWidth="1"/>
    <col min="10" max="11" width="9.140625" style="25"/>
    <col min="12" max="12" width="16.42578125" style="25" customWidth="1"/>
    <col min="13" max="13" width="9.140625" style="25"/>
    <col min="14" max="14" width="16.28515625" style="25" customWidth="1"/>
    <col min="15" max="16384" width="9.140625" style="25"/>
  </cols>
  <sheetData>
    <row r="1" spans="1:13">
      <c r="A1" s="24" t="s">
        <v>123</v>
      </c>
    </row>
    <row r="3" spans="1:13">
      <c r="A3" s="298" t="s">
        <v>146</v>
      </c>
      <c r="B3" s="298"/>
      <c r="C3" s="298"/>
      <c r="D3" s="298"/>
      <c r="E3" s="298"/>
      <c r="F3" s="298"/>
      <c r="G3" s="298"/>
      <c r="H3" s="298"/>
      <c r="I3" s="298"/>
      <c r="J3" s="298"/>
    </row>
    <row r="4" spans="1:13" ht="12.75" customHeight="1">
      <c r="A4" s="26"/>
    </row>
    <row r="5" spans="1:13">
      <c r="A5" s="298" t="s">
        <v>147</v>
      </c>
      <c r="B5" s="298"/>
      <c r="C5" s="298"/>
      <c r="D5" s="298"/>
      <c r="E5" s="298"/>
      <c r="F5" s="298"/>
    </row>
    <row r="7" spans="1:13">
      <c r="A7" s="298" t="s">
        <v>109</v>
      </c>
      <c r="B7" s="298"/>
      <c r="C7" s="298"/>
      <c r="D7" s="298"/>
      <c r="E7" s="298"/>
      <c r="F7" s="298"/>
      <c r="G7" s="298"/>
      <c r="H7" s="298"/>
      <c r="I7" s="298"/>
      <c r="J7" s="298"/>
      <c r="K7" s="298"/>
      <c r="L7" s="298"/>
      <c r="M7" s="298"/>
    </row>
    <row r="9" spans="1:13">
      <c r="A9" s="298" t="s">
        <v>144</v>
      </c>
      <c r="B9" s="298"/>
      <c r="C9" s="298"/>
      <c r="D9" s="298"/>
      <c r="E9" s="298"/>
      <c r="F9" s="298"/>
      <c r="G9" s="298"/>
      <c r="H9" s="298"/>
      <c r="I9" s="298"/>
      <c r="J9" s="298"/>
    </row>
    <row r="11" spans="1:13">
      <c r="A11" s="298" t="s">
        <v>145</v>
      </c>
      <c r="B11" s="298"/>
      <c r="C11" s="298"/>
      <c r="D11" s="298"/>
      <c r="E11" s="298"/>
      <c r="F11" s="298"/>
      <c r="G11" s="298"/>
      <c r="H11" s="298"/>
      <c r="I11" s="298"/>
      <c r="J11" s="298"/>
      <c r="K11" s="298"/>
      <c r="L11" s="298"/>
    </row>
    <row r="13" spans="1:13">
      <c r="A13" s="298" t="s">
        <v>141</v>
      </c>
      <c r="B13" s="298"/>
      <c r="C13" s="298"/>
      <c r="D13" s="298"/>
      <c r="E13" s="298"/>
      <c r="F13" s="298"/>
      <c r="G13" s="298"/>
      <c r="H13" s="298"/>
      <c r="I13" s="298"/>
    </row>
    <row r="14" spans="1:13">
      <c r="A14" s="297"/>
      <c r="B14" s="297"/>
      <c r="C14" s="297"/>
      <c r="D14" s="297"/>
      <c r="E14" s="297"/>
      <c r="F14" s="297"/>
      <c r="G14" s="297"/>
      <c r="H14" s="297"/>
      <c r="I14" s="297"/>
    </row>
    <row r="15" spans="1:13">
      <c r="A15" s="297" t="s">
        <v>161</v>
      </c>
      <c r="B15" s="276"/>
      <c r="C15" s="276"/>
      <c r="D15" s="297"/>
      <c r="E15" s="297"/>
      <c r="F15" s="297"/>
      <c r="G15" s="297"/>
      <c r="H15" s="297"/>
      <c r="I15" s="297"/>
    </row>
    <row r="17" spans="1:14">
      <c r="A17" s="298" t="s">
        <v>124</v>
      </c>
      <c r="B17" s="298"/>
      <c r="C17" s="298"/>
      <c r="D17" s="298"/>
      <c r="E17" s="298"/>
      <c r="F17" s="298"/>
      <c r="G17" s="298"/>
      <c r="H17" s="298"/>
      <c r="I17" s="298"/>
    </row>
    <row r="19" spans="1:14">
      <c r="A19" s="298" t="s">
        <v>183</v>
      </c>
      <c r="B19" s="298"/>
      <c r="C19" s="298"/>
      <c r="D19" s="298"/>
      <c r="E19" s="298"/>
      <c r="F19" s="298"/>
      <c r="G19" s="298"/>
      <c r="H19" s="298"/>
      <c r="I19" s="298"/>
    </row>
    <row r="21" spans="1:14">
      <c r="A21" s="298" t="s">
        <v>184</v>
      </c>
      <c r="B21" s="298"/>
      <c r="C21" s="298"/>
      <c r="D21" s="298"/>
      <c r="E21" s="298"/>
      <c r="F21" s="298"/>
      <c r="G21" s="298"/>
      <c r="H21" s="298"/>
      <c r="I21" s="298"/>
      <c r="J21" s="298"/>
      <c r="K21" s="298"/>
      <c r="L21" s="298"/>
    </row>
    <row r="23" spans="1:14">
      <c r="A23" s="297" t="s">
        <v>185</v>
      </c>
      <c r="B23" s="297"/>
      <c r="C23" s="297"/>
      <c r="D23" s="297"/>
      <c r="E23" s="297"/>
      <c r="F23" s="297"/>
      <c r="G23" s="297"/>
      <c r="H23" s="297"/>
      <c r="I23" s="297"/>
      <c r="J23" s="297"/>
      <c r="K23" s="297"/>
      <c r="L23" s="297"/>
    </row>
    <row r="25" spans="1:14">
      <c r="A25" s="297" t="s">
        <v>186</v>
      </c>
      <c r="B25" s="297"/>
      <c r="C25" s="297"/>
      <c r="D25" s="297"/>
      <c r="E25" s="297"/>
      <c r="F25" s="297"/>
      <c r="G25" s="297"/>
      <c r="H25" s="297"/>
      <c r="I25" s="297"/>
      <c r="J25" s="297"/>
      <c r="K25" s="297"/>
      <c r="L25" s="297"/>
      <c r="M25" s="297"/>
      <c r="N25" s="297"/>
    </row>
    <row r="27" spans="1:14">
      <c r="A27" s="298" t="s">
        <v>86</v>
      </c>
      <c r="B27" s="298"/>
      <c r="C27" s="298"/>
    </row>
    <row r="30" spans="1:14">
      <c r="A30" s="346" t="s">
        <v>246</v>
      </c>
    </row>
    <row r="31" spans="1:14">
      <c r="A31" s="347" t="s">
        <v>247</v>
      </c>
    </row>
  </sheetData>
  <hyperlinks>
    <hyperlink ref="A7" location="'Figure1a&amp;1bData'!A1" display="Number of Births, Deaths and Marriages Registered in Northern Ireland by Registration Quarter"/>
    <hyperlink ref="A9" location="'Table 1a'!A1" display="Table 1a: Birth and Stillbirth Statistics by Quarter from Quarter 1 2001"/>
    <hyperlink ref="A11" location="'Table 1b'!A1" display="Table 1b: Death, Marriage and Civil Partnership Statistics by Quarter from Quarter 1 2001"/>
    <hyperlink ref="A13" location="'Table 1c'!A1" display="Table 1c: Cause of Death Statistics by Quarter from Quarter 1 2002"/>
    <hyperlink ref="A17" location="'Table 2'!A1" display="Table 2: Vital Statistics by Registration Month from January 2009"/>
    <hyperlink ref="A23" location="'Table 4a'!A1" display="Table 4a: Deaths Registered During Quarter Ended 31 March 2013 Classified by Cause, Gender and Age Group"/>
    <hyperlink ref="A25" location="'Table 4b'!A1" display="Table 4b: Deaths Registered During Quarter Ended 31 March 2013 Classified by Cause and Health and Social Care Trust (HSCT)"/>
    <hyperlink ref="A27" location="Notes!A1" display="Notes"/>
    <hyperlink ref="A3" location="'Figure 1a'!A1" display="Figure 1a: Quarterly Births and Deaths, 1997 to 2013 (Q1) - non-zero y-axis"/>
    <hyperlink ref="A5" location="'Figure 1b'!A1" display="Figure 1b: Quarterly Marriages, 1997 to 2013 (Q1)"/>
    <hyperlink ref="A21" location="'Table 3b'!A1" display="Table 3b: Vital Statistics by Local Government District Boundaries (2014) (Registered between 1 October 2013 and 31 December 2013)"/>
    <hyperlink ref="A19" location="'Table 3a'!A1" display="Table 3a: Vital Statistics by Area (Registered between 1 October 2013 and 31 December 2013)"/>
    <hyperlink ref="A15:C15" location="'Tabe 1d'!A1" display="Table 1d: Marriage and Civil Partnership Statistics by Quarter from Quarter 1 of 2020"/>
    <hyperlink ref="A31"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6"/>
  <sheetViews>
    <sheetView showGridLines="0" zoomScaleNormal="100" workbookViewId="0">
      <pane ySplit="2" topLeftCell="A37" activePane="bottomLeft" state="frozen"/>
      <selection pane="bottomLeft" activeCell="A50" sqref="A50"/>
    </sheetView>
  </sheetViews>
  <sheetFormatPr defaultColWidth="9.140625" defaultRowHeight="12.75"/>
  <cols>
    <col min="1" max="1" width="23.5703125" style="32" customWidth="1"/>
    <col min="2" max="2" width="13.42578125" style="32" customWidth="1"/>
    <col min="3" max="3" width="8.85546875" style="32" customWidth="1"/>
    <col min="4" max="4" width="9.42578125" style="32" customWidth="1"/>
    <col min="5" max="6" width="14.140625" style="32" customWidth="1"/>
    <col min="7" max="7" width="10.28515625" style="32" customWidth="1"/>
    <col min="8" max="8" width="7.85546875" style="32" customWidth="1"/>
    <col min="9" max="9" width="9.5703125" style="63" customWidth="1"/>
    <col min="10" max="10" width="12.42578125" style="54" customWidth="1"/>
    <col min="11" max="11" width="11.7109375" style="32" customWidth="1"/>
    <col min="12" max="12" width="14.140625" style="32" customWidth="1"/>
    <col min="13" max="13" width="14.140625" style="61" customWidth="1"/>
    <col min="14" max="14" width="11.85546875" style="54" customWidth="1"/>
    <col min="15" max="15" width="17.85546875" style="325" customWidth="1"/>
    <col min="16" max="16" width="16.28515625" style="64" customWidth="1"/>
    <col min="17" max="17" width="22.28515625" style="47" customWidth="1"/>
    <col min="18" max="18" width="23.5703125" style="64" customWidth="1"/>
    <col min="19" max="19" width="9.140625" style="32"/>
    <col min="20" max="20" width="5.85546875" style="32" customWidth="1"/>
    <col min="21" max="21" width="9.140625" style="32"/>
    <col min="22" max="22" width="7.140625" style="32" customWidth="1"/>
    <col min="23" max="23" width="2.7109375" style="32" customWidth="1"/>
    <col min="24" max="24" width="4.28515625" style="32" customWidth="1"/>
    <col min="25" max="16384" width="9.140625" style="32"/>
  </cols>
  <sheetData>
    <row r="1" spans="1:26" ht="13.5" thickBot="1">
      <c r="A1" s="169" t="s">
        <v>176</v>
      </c>
      <c r="B1" s="169"/>
      <c r="C1" s="169"/>
      <c r="D1" s="169"/>
      <c r="E1" s="57"/>
      <c r="F1" s="57"/>
      <c r="G1" s="57"/>
      <c r="H1" s="57"/>
      <c r="I1" s="57"/>
      <c r="J1" s="57"/>
      <c r="N1" s="61"/>
      <c r="O1" s="301"/>
      <c r="P1" s="302"/>
      <c r="Q1" s="302"/>
      <c r="R1" s="302"/>
    </row>
    <row r="2" spans="1:26" ht="46.5" customHeight="1" thickBot="1">
      <c r="A2" s="74" t="s">
        <v>98</v>
      </c>
      <c r="B2" s="320" t="s">
        <v>216</v>
      </c>
      <c r="C2" s="311" t="s">
        <v>226</v>
      </c>
      <c r="D2" s="310" t="s">
        <v>227</v>
      </c>
      <c r="E2" s="311" t="s">
        <v>228</v>
      </c>
      <c r="F2" s="310" t="s">
        <v>215</v>
      </c>
      <c r="G2" s="321" t="s">
        <v>94</v>
      </c>
      <c r="H2" s="310" t="s">
        <v>217</v>
      </c>
      <c r="I2" s="311" t="s">
        <v>229</v>
      </c>
      <c r="J2" s="322" t="s">
        <v>219</v>
      </c>
      <c r="K2" s="330" t="s">
        <v>220</v>
      </c>
      <c r="L2" s="311" t="s">
        <v>221</v>
      </c>
      <c r="M2" s="311" t="s">
        <v>222</v>
      </c>
      <c r="N2" s="312" t="s">
        <v>230</v>
      </c>
      <c r="O2" s="64"/>
      <c r="Q2" s="64"/>
    </row>
    <row r="3" spans="1:26">
      <c r="A3" s="184" t="s">
        <v>17</v>
      </c>
      <c r="B3" s="177">
        <f>SUM(B6:B7,B10:B19,B22:B25,B28:B32,B35:B39)</f>
        <v>1893667</v>
      </c>
      <c r="C3" s="177">
        <f>SUM(C6:C7,C10:C19,C22:C25,C28:C32,C35:C39)</f>
        <v>5582</v>
      </c>
      <c r="D3" s="178">
        <f>C3/(B3/4)*1000</f>
        <v>11.790879811498009</v>
      </c>
      <c r="E3" s="177">
        <f>SUM(E6:E7,E10:E19,E22:E25,E28:E32,E35:E39)</f>
        <v>2630</v>
      </c>
      <c r="F3" s="178">
        <f>E3/C3*100</f>
        <v>47.115729129344317</v>
      </c>
      <c r="G3" s="185">
        <f>SUM(G5,G9,G21,G34,G27)</f>
        <v>25</v>
      </c>
      <c r="H3" s="177">
        <f>SUM(H6:H7,H10:H19,H22:H25,H28:H32,H35:H39)</f>
        <v>4786</v>
      </c>
      <c r="I3" s="328">
        <f>H3/(B3/4)*1000</f>
        <v>10.109485986712553</v>
      </c>
      <c r="J3" s="331">
        <f>SUM(J6:J7,J10:J19,J22:J25,J28:J32,J35:J39)</f>
        <v>25</v>
      </c>
      <c r="K3" s="186">
        <f>SUM(K6:K7,K10:K19,K22:K25,K28:K32,K35:K39)</f>
        <v>1130</v>
      </c>
      <c r="L3" s="186">
        <f>SUM(L6:L7,L10:L20,L22:L25,L28:L32,L35:L39)</f>
        <v>819</v>
      </c>
      <c r="M3" s="186">
        <f>SUM(M6:M7,M10:M19,M22:M25,M28:M32,M35:M39)</f>
        <v>396</v>
      </c>
      <c r="N3" s="201">
        <f>SUM(N5+N9+N21+N27+N34)</f>
        <v>1294</v>
      </c>
      <c r="O3" s="323"/>
      <c r="Q3" s="64"/>
    </row>
    <row r="4" spans="1:26">
      <c r="A4" s="171"/>
      <c r="B4" s="176"/>
      <c r="C4" s="177"/>
      <c r="D4" s="178"/>
      <c r="E4" s="179"/>
      <c r="F4" s="178"/>
      <c r="G4" s="180"/>
      <c r="H4" s="176"/>
      <c r="I4" s="328"/>
      <c r="J4" s="332"/>
      <c r="K4" s="47"/>
      <c r="L4" s="47"/>
      <c r="M4" s="182"/>
      <c r="N4" s="198"/>
      <c r="O4" s="323"/>
      <c r="Q4" s="64"/>
      <c r="S4" s="62"/>
    </row>
    <row r="5" spans="1:26">
      <c r="A5" s="184" t="s">
        <v>18</v>
      </c>
      <c r="B5" s="177">
        <f>SUM(B6:B7)</f>
        <v>359845</v>
      </c>
      <c r="C5" s="177">
        <f>SUM(C6:C7)</f>
        <v>1069</v>
      </c>
      <c r="D5" s="178">
        <f>C5/(B5/4)*1000</f>
        <v>11.88289402381581</v>
      </c>
      <c r="E5" s="177">
        <f>SUM(E6:E7)</f>
        <v>607</v>
      </c>
      <c r="F5" s="178">
        <f>E5/C5*100</f>
        <v>56.782039289055199</v>
      </c>
      <c r="G5" s="185">
        <f>SUM(G6:G7)</f>
        <v>6</v>
      </c>
      <c r="H5" s="177">
        <f>SUM(H6:H7)</f>
        <v>969</v>
      </c>
      <c r="I5" s="328">
        <f>H5/(B5/4)*1000</f>
        <v>10.771304311578596</v>
      </c>
      <c r="J5" s="331">
        <f>SUM(J6:J7)</f>
        <v>7</v>
      </c>
      <c r="K5" s="186">
        <f>SUM(K6:K7)</f>
        <v>239</v>
      </c>
      <c r="L5" s="186">
        <f>SUM(L6:L7)</f>
        <v>154</v>
      </c>
      <c r="M5" s="186">
        <f>SUM(M6:M7)</f>
        <v>79</v>
      </c>
      <c r="N5" s="201">
        <v>239</v>
      </c>
      <c r="O5" s="323"/>
      <c r="Q5" s="64"/>
      <c r="X5" s="60"/>
      <c r="Y5" s="60"/>
      <c r="Z5" s="60"/>
    </row>
    <row r="6" spans="1:26">
      <c r="A6" s="187" t="s">
        <v>19</v>
      </c>
      <c r="B6" s="86">
        <v>289070</v>
      </c>
      <c r="C6" s="86">
        <v>855</v>
      </c>
      <c r="D6" s="188">
        <f>C6/(B6/4)*1000</f>
        <v>11.831044383713287</v>
      </c>
      <c r="E6" s="108">
        <v>525</v>
      </c>
      <c r="F6" s="188">
        <f>E6/C6*100</f>
        <v>61.403508771929829</v>
      </c>
      <c r="G6" s="189">
        <v>4</v>
      </c>
      <c r="H6" s="176">
        <v>776</v>
      </c>
      <c r="I6" s="329">
        <f>H6/(B6/4)*1000</f>
        <v>10.737883557615802</v>
      </c>
      <c r="J6" s="332">
        <v>6</v>
      </c>
      <c r="K6" s="181">
        <v>186</v>
      </c>
      <c r="L6" s="181">
        <v>122</v>
      </c>
      <c r="M6" s="181">
        <v>63</v>
      </c>
      <c r="N6" s="199"/>
      <c r="O6" s="323"/>
      <c r="P6" s="324"/>
      <c r="Q6" s="64"/>
      <c r="X6" s="60"/>
      <c r="Y6" s="60"/>
      <c r="Z6" s="60"/>
    </row>
    <row r="7" spans="1:26">
      <c r="A7" s="171" t="s">
        <v>20</v>
      </c>
      <c r="B7" s="86">
        <v>70775</v>
      </c>
      <c r="C7" s="86">
        <v>214</v>
      </c>
      <c r="D7" s="188">
        <f>C7/(B7/4)*1000</f>
        <v>12.094666195690568</v>
      </c>
      <c r="E7" s="108">
        <v>82</v>
      </c>
      <c r="F7" s="188">
        <f>E7/C7*100</f>
        <v>38.31775700934579</v>
      </c>
      <c r="G7" s="189">
        <v>2</v>
      </c>
      <c r="H7" s="176">
        <v>193</v>
      </c>
      <c r="I7" s="329">
        <f>H7/(B7/4)*1000</f>
        <v>10.907806428823738</v>
      </c>
      <c r="J7" s="332">
        <v>1</v>
      </c>
      <c r="K7" s="181">
        <v>53</v>
      </c>
      <c r="L7" s="181">
        <v>32</v>
      </c>
      <c r="M7" s="181">
        <v>16</v>
      </c>
      <c r="N7" s="199"/>
      <c r="O7" s="323"/>
      <c r="P7" s="324"/>
      <c r="Q7" s="64"/>
      <c r="R7" s="47"/>
      <c r="X7" s="60"/>
      <c r="Y7" s="60"/>
      <c r="Z7" s="60"/>
    </row>
    <row r="8" spans="1:26">
      <c r="A8" s="171"/>
      <c r="B8" s="176"/>
      <c r="C8" s="183"/>
      <c r="D8" s="188"/>
      <c r="E8" s="108"/>
      <c r="F8" s="188"/>
      <c r="G8" s="189"/>
      <c r="H8" s="176"/>
      <c r="I8" s="329"/>
      <c r="J8" s="333"/>
      <c r="K8" s="190"/>
      <c r="L8" s="190"/>
      <c r="M8" s="190"/>
      <c r="N8" s="198"/>
      <c r="O8" s="323"/>
      <c r="P8" s="324"/>
      <c r="Q8" s="64"/>
      <c r="R8" s="47"/>
      <c r="X8" s="60"/>
      <c r="Y8" s="60"/>
      <c r="Z8" s="60"/>
    </row>
    <row r="9" spans="1:26">
      <c r="A9" s="184" t="s">
        <v>21</v>
      </c>
      <c r="B9" s="177">
        <f>SUM(B10:B19)</f>
        <v>479360</v>
      </c>
      <c r="C9" s="177">
        <f>SUM(C10:C19)</f>
        <v>1309</v>
      </c>
      <c r="D9" s="178">
        <f t="shared" ref="D9:D19" si="0">C9/(B9/4)*1000</f>
        <v>10.922897196261683</v>
      </c>
      <c r="E9" s="177">
        <f>SUM(E10:E19)</f>
        <v>578</v>
      </c>
      <c r="F9" s="178">
        <f t="shared" ref="F9:F19" si="1">E9/C9*100</f>
        <v>44.155844155844157</v>
      </c>
      <c r="G9" s="185">
        <f>SUM(G10:G19)</f>
        <v>2</v>
      </c>
      <c r="H9" s="177">
        <f>SUM(H10:H19)</f>
        <v>1335</v>
      </c>
      <c r="I9" s="328">
        <f t="shared" ref="I9:I19" si="2">H9/(B9/4)*1000</f>
        <v>11.139853137516688</v>
      </c>
      <c r="J9" s="331">
        <f>SUM(J10:J19)</f>
        <v>3</v>
      </c>
      <c r="K9" s="186">
        <f>SUM(K10:K19)</f>
        <v>304</v>
      </c>
      <c r="L9" s="186">
        <f>SUM(L11:L20)</f>
        <v>249</v>
      </c>
      <c r="M9" s="186">
        <f>SUM(M10:M19)</f>
        <v>102</v>
      </c>
      <c r="N9" s="201">
        <v>359</v>
      </c>
      <c r="O9" s="323"/>
      <c r="P9" s="324"/>
      <c r="Q9" s="64"/>
      <c r="R9" s="47"/>
      <c r="X9" s="60"/>
      <c r="Y9" s="60"/>
      <c r="Z9" s="60"/>
    </row>
    <row r="10" spans="1:26">
      <c r="A10" s="171" t="s">
        <v>22</v>
      </c>
      <c r="B10" s="86">
        <v>55541</v>
      </c>
      <c r="C10" s="176">
        <v>150</v>
      </c>
      <c r="D10" s="188">
        <f t="shared" si="0"/>
        <v>10.802830341549486</v>
      </c>
      <c r="E10" s="108">
        <v>70</v>
      </c>
      <c r="F10" s="188">
        <f t="shared" si="1"/>
        <v>46.666666666666664</v>
      </c>
      <c r="G10" s="191">
        <v>0</v>
      </c>
      <c r="H10" s="176">
        <v>145</v>
      </c>
      <c r="I10" s="329">
        <f t="shared" si="2"/>
        <v>10.442735996831169</v>
      </c>
      <c r="J10" s="332">
        <v>0</v>
      </c>
      <c r="K10" s="181">
        <v>29</v>
      </c>
      <c r="L10" s="65">
        <v>33</v>
      </c>
      <c r="M10" s="181">
        <v>7</v>
      </c>
      <c r="N10" s="199"/>
      <c r="O10" s="323"/>
      <c r="P10" s="324"/>
      <c r="Q10" s="64"/>
      <c r="R10" s="47"/>
      <c r="X10" s="60"/>
      <c r="Y10" s="60"/>
      <c r="Z10" s="60"/>
    </row>
    <row r="11" spans="1:26">
      <c r="A11" s="171" t="s">
        <v>23</v>
      </c>
      <c r="B11" s="86">
        <v>67230</v>
      </c>
      <c r="C11" s="176">
        <v>201</v>
      </c>
      <c r="D11" s="188">
        <f t="shared" si="0"/>
        <v>11.958946898705934</v>
      </c>
      <c r="E11" s="108">
        <v>105</v>
      </c>
      <c r="F11" s="188">
        <f t="shared" si="1"/>
        <v>52.238805970149251</v>
      </c>
      <c r="G11" s="189">
        <v>0</v>
      </c>
      <c r="H11" s="176">
        <v>232</v>
      </c>
      <c r="I11" s="329">
        <f t="shared" si="2"/>
        <v>13.803361594526253</v>
      </c>
      <c r="J11" s="332">
        <v>0</v>
      </c>
      <c r="K11" s="181">
        <v>47</v>
      </c>
      <c r="L11" s="181">
        <v>57</v>
      </c>
      <c r="M11" s="181">
        <v>19</v>
      </c>
      <c r="N11" s="199"/>
      <c r="O11" s="323"/>
      <c r="P11" s="324"/>
      <c r="Q11" s="64"/>
      <c r="R11" s="47"/>
      <c r="X11" s="60"/>
      <c r="Y11" s="60"/>
      <c r="Z11" s="60"/>
    </row>
    <row r="12" spans="1:26">
      <c r="A12" s="171" t="s">
        <v>24</v>
      </c>
      <c r="B12" s="86">
        <v>32465</v>
      </c>
      <c r="C12" s="176">
        <v>88</v>
      </c>
      <c r="D12" s="188">
        <f t="shared" si="0"/>
        <v>10.842445710765441</v>
      </c>
      <c r="E12" s="108">
        <v>37</v>
      </c>
      <c r="F12" s="188">
        <f t="shared" si="1"/>
        <v>42.045454545454547</v>
      </c>
      <c r="G12" s="189">
        <v>0</v>
      </c>
      <c r="H12" s="176">
        <v>79</v>
      </c>
      <c r="I12" s="329">
        <f t="shared" si="2"/>
        <v>9.7335592176189749</v>
      </c>
      <c r="J12" s="332">
        <v>0</v>
      </c>
      <c r="K12" s="181">
        <v>16</v>
      </c>
      <c r="L12" s="181">
        <v>15</v>
      </c>
      <c r="M12" s="181">
        <v>10</v>
      </c>
      <c r="N12" s="199"/>
      <c r="O12" s="323"/>
      <c r="P12" s="324"/>
      <c r="Q12" s="64"/>
      <c r="X12" s="60"/>
      <c r="Y12" s="60"/>
      <c r="Z12" s="60"/>
    </row>
    <row r="13" spans="1:26">
      <c r="A13" s="171" t="s">
        <v>25</v>
      </c>
      <c r="B13" s="86">
        <v>39340</v>
      </c>
      <c r="C13" s="176">
        <v>103</v>
      </c>
      <c r="D13" s="188">
        <f t="shared" si="0"/>
        <v>10.47280122013218</v>
      </c>
      <c r="E13" s="108">
        <v>45</v>
      </c>
      <c r="F13" s="188">
        <f t="shared" si="1"/>
        <v>43.689320388349515</v>
      </c>
      <c r="G13" s="191">
        <v>0</v>
      </c>
      <c r="H13" s="176">
        <v>113</v>
      </c>
      <c r="I13" s="329">
        <f t="shared" si="2"/>
        <v>11.489578037620742</v>
      </c>
      <c r="J13" s="332">
        <v>1</v>
      </c>
      <c r="K13" s="181">
        <v>30</v>
      </c>
      <c r="L13" s="181">
        <v>21</v>
      </c>
      <c r="M13" s="181">
        <v>6</v>
      </c>
      <c r="N13" s="199"/>
      <c r="O13" s="323"/>
      <c r="P13" s="324"/>
      <c r="Q13" s="64"/>
      <c r="R13" s="47"/>
      <c r="X13" s="60"/>
      <c r="Y13" s="60"/>
      <c r="Z13" s="60"/>
    </row>
    <row r="14" spans="1:26">
      <c r="A14" s="171" t="s">
        <v>26</v>
      </c>
      <c r="B14" s="86">
        <v>60159</v>
      </c>
      <c r="C14" s="176">
        <v>154</v>
      </c>
      <c r="D14" s="188">
        <f t="shared" si="0"/>
        <v>10.239531907112818</v>
      </c>
      <c r="E14" s="108">
        <v>73</v>
      </c>
      <c r="F14" s="188">
        <f t="shared" si="1"/>
        <v>47.402597402597401</v>
      </c>
      <c r="G14" s="189">
        <v>0</v>
      </c>
      <c r="H14" s="176">
        <v>167</v>
      </c>
      <c r="I14" s="329">
        <f t="shared" si="2"/>
        <v>11.103907977193771</v>
      </c>
      <c r="J14" s="332">
        <v>0</v>
      </c>
      <c r="K14" s="181">
        <v>38</v>
      </c>
      <c r="L14" s="181">
        <v>44</v>
      </c>
      <c r="M14" s="181">
        <v>12</v>
      </c>
      <c r="N14" s="199"/>
      <c r="O14" s="323"/>
      <c r="P14" s="324"/>
      <c r="Q14" s="64"/>
      <c r="R14" s="47"/>
      <c r="X14" s="60"/>
      <c r="Y14" s="60"/>
      <c r="Z14" s="60"/>
    </row>
    <row r="15" spans="1:26">
      <c r="A15" s="171" t="s">
        <v>27</v>
      </c>
      <c r="B15" s="86">
        <v>38952</v>
      </c>
      <c r="C15" s="176">
        <v>123</v>
      </c>
      <c r="D15" s="188">
        <f t="shared" si="0"/>
        <v>12.630930375847198</v>
      </c>
      <c r="E15" s="108">
        <v>46</v>
      </c>
      <c r="F15" s="188">
        <f t="shared" si="1"/>
        <v>37.398373983739837</v>
      </c>
      <c r="G15" s="191">
        <v>1</v>
      </c>
      <c r="H15" s="176">
        <v>88</v>
      </c>
      <c r="I15" s="329">
        <f t="shared" si="2"/>
        <v>9.0367631957280761</v>
      </c>
      <c r="J15" s="332">
        <v>0</v>
      </c>
      <c r="K15" s="181">
        <v>17</v>
      </c>
      <c r="L15" s="181">
        <v>30</v>
      </c>
      <c r="M15" s="181">
        <v>5</v>
      </c>
      <c r="N15" s="199"/>
      <c r="O15" s="323"/>
      <c r="P15" s="324"/>
      <c r="Q15" s="64"/>
      <c r="R15" s="47"/>
      <c r="X15" s="60"/>
      <c r="Y15" s="60"/>
      <c r="Z15" s="60"/>
    </row>
    <row r="16" spans="1:26">
      <c r="A16" s="171" t="s">
        <v>28</v>
      </c>
      <c r="B16" s="86">
        <v>32704</v>
      </c>
      <c r="C16" s="176">
        <v>85</v>
      </c>
      <c r="D16" s="188">
        <f t="shared" si="0"/>
        <v>10.396281800391389</v>
      </c>
      <c r="E16" s="108">
        <v>47</v>
      </c>
      <c r="F16" s="188">
        <f t="shared" si="1"/>
        <v>55.294117647058826</v>
      </c>
      <c r="G16" s="191">
        <v>0</v>
      </c>
      <c r="H16" s="176">
        <v>86</v>
      </c>
      <c r="I16" s="329">
        <f t="shared" si="2"/>
        <v>10.518590998043052</v>
      </c>
      <c r="J16" s="332">
        <v>0</v>
      </c>
      <c r="K16" s="181">
        <v>23</v>
      </c>
      <c r="L16" s="181">
        <v>10</v>
      </c>
      <c r="M16" s="181">
        <v>5</v>
      </c>
      <c r="N16" s="199"/>
      <c r="O16" s="323"/>
      <c r="P16" s="324"/>
      <c r="Q16" s="64"/>
      <c r="X16" s="60"/>
      <c r="Y16" s="60"/>
      <c r="Z16" s="60"/>
    </row>
    <row r="17" spans="1:26">
      <c r="A17" s="171" t="s">
        <v>29</v>
      </c>
      <c r="B17" s="86">
        <v>47611</v>
      </c>
      <c r="C17" s="176">
        <v>134</v>
      </c>
      <c r="D17" s="188">
        <f t="shared" si="0"/>
        <v>11.257902585536955</v>
      </c>
      <c r="E17" s="108">
        <v>33</v>
      </c>
      <c r="F17" s="188">
        <f t="shared" si="1"/>
        <v>24.626865671641792</v>
      </c>
      <c r="G17" s="191">
        <v>0</v>
      </c>
      <c r="H17" s="176">
        <v>101</v>
      </c>
      <c r="I17" s="329">
        <f t="shared" si="2"/>
        <v>8.4854340383524818</v>
      </c>
      <c r="J17" s="332">
        <v>1</v>
      </c>
      <c r="K17" s="181">
        <v>17</v>
      </c>
      <c r="L17" s="181">
        <v>21</v>
      </c>
      <c r="M17" s="181">
        <v>10</v>
      </c>
      <c r="N17" s="199"/>
      <c r="O17" s="323"/>
      <c r="P17" s="324"/>
      <c r="Q17" s="64"/>
      <c r="X17" s="60"/>
      <c r="Y17" s="60"/>
      <c r="Z17" s="60"/>
    </row>
    <row r="18" spans="1:26">
      <c r="A18" s="171" t="s">
        <v>30</v>
      </c>
      <c r="B18" s="86">
        <v>17395</v>
      </c>
      <c r="C18" s="176">
        <v>52</v>
      </c>
      <c r="D18" s="188">
        <f t="shared" si="0"/>
        <v>11.957459039954008</v>
      </c>
      <c r="E18" s="108">
        <v>24</v>
      </c>
      <c r="F18" s="188">
        <f t="shared" si="1"/>
        <v>46.153846153846153</v>
      </c>
      <c r="G18" s="191">
        <v>0</v>
      </c>
      <c r="H18" s="176">
        <v>53</v>
      </c>
      <c r="I18" s="329">
        <f t="shared" si="2"/>
        <v>12.187410175337741</v>
      </c>
      <c r="J18" s="332">
        <v>1</v>
      </c>
      <c r="K18" s="181">
        <v>14</v>
      </c>
      <c r="L18" s="181">
        <v>8</v>
      </c>
      <c r="M18" s="181">
        <v>6</v>
      </c>
      <c r="N18" s="199"/>
      <c r="O18" s="323"/>
      <c r="P18" s="324"/>
      <c r="Q18" s="64"/>
      <c r="R18" s="47"/>
      <c r="X18" s="60"/>
      <c r="Y18" s="60"/>
      <c r="Z18" s="60"/>
    </row>
    <row r="19" spans="1:26">
      <c r="A19" s="171" t="s">
        <v>31</v>
      </c>
      <c r="B19" s="86">
        <v>87963</v>
      </c>
      <c r="C19" s="176">
        <v>219</v>
      </c>
      <c r="D19" s="188">
        <f t="shared" si="0"/>
        <v>9.9587326489546744</v>
      </c>
      <c r="E19" s="108">
        <v>98</v>
      </c>
      <c r="F19" s="188">
        <f t="shared" si="1"/>
        <v>44.74885844748858</v>
      </c>
      <c r="G19" s="191">
        <v>1</v>
      </c>
      <c r="H19" s="176">
        <v>271</v>
      </c>
      <c r="I19" s="329">
        <f t="shared" si="2"/>
        <v>12.323363232268113</v>
      </c>
      <c r="J19" s="332">
        <v>0</v>
      </c>
      <c r="K19" s="181">
        <v>73</v>
      </c>
      <c r="L19" s="181">
        <v>43</v>
      </c>
      <c r="M19" s="181">
        <v>22</v>
      </c>
      <c r="N19" s="199"/>
      <c r="O19" s="323"/>
      <c r="P19" s="324"/>
      <c r="Q19" s="64"/>
      <c r="X19" s="60"/>
      <c r="Y19" s="60"/>
      <c r="Z19" s="60"/>
    </row>
    <row r="20" spans="1:26">
      <c r="A20" s="171"/>
      <c r="B20" s="176"/>
      <c r="C20" s="176"/>
      <c r="D20" s="188"/>
      <c r="E20" s="108"/>
      <c r="F20" s="188"/>
      <c r="G20" s="189"/>
      <c r="H20" s="176"/>
      <c r="I20" s="329"/>
      <c r="J20" s="333"/>
      <c r="K20" s="190"/>
      <c r="L20" s="181"/>
      <c r="M20" s="190"/>
      <c r="N20" s="198"/>
      <c r="O20" s="323"/>
      <c r="P20" s="324"/>
      <c r="Q20" s="64"/>
      <c r="X20" s="60"/>
      <c r="Y20" s="60"/>
      <c r="Z20" s="60"/>
    </row>
    <row r="21" spans="1:26">
      <c r="A21" s="184" t="s">
        <v>32</v>
      </c>
      <c r="B21" s="177">
        <f>SUM(B22:B25)</f>
        <v>363800</v>
      </c>
      <c r="C21" s="177">
        <f>SUM(C22:C25)</f>
        <v>934</v>
      </c>
      <c r="D21" s="178">
        <f>C21/(B21/4)*1000</f>
        <v>10.269378779549202</v>
      </c>
      <c r="E21" s="177">
        <f>SUM(E22:E25)</f>
        <v>425</v>
      </c>
      <c r="F21" s="178">
        <f>E21/C21*100</f>
        <v>45.503211991434689</v>
      </c>
      <c r="G21" s="185">
        <f>SUM(G22:G25)</f>
        <v>5</v>
      </c>
      <c r="H21" s="177">
        <f>SUM(H22:H25)</f>
        <v>949</v>
      </c>
      <c r="I21" s="328">
        <f>H21/(B21/4)*1000</f>
        <v>10.434304562946673</v>
      </c>
      <c r="J21" s="331">
        <f>SUM(J22:J25)</f>
        <v>4</v>
      </c>
      <c r="K21" s="186">
        <f>SUM(K22:K25)</f>
        <v>217</v>
      </c>
      <c r="L21" s="186">
        <f>SUM(L22:L25)</f>
        <v>123</v>
      </c>
      <c r="M21" s="186">
        <f>SUM(M22:M25)</f>
        <v>83</v>
      </c>
      <c r="N21" s="201">
        <v>256</v>
      </c>
      <c r="O21" s="323"/>
      <c r="P21" s="324"/>
      <c r="Q21" s="64"/>
      <c r="R21" s="47"/>
      <c r="X21" s="60"/>
      <c r="Y21" s="60"/>
      <c r="Z21" s="60"/>
    </row>
    <row r="22" spans="1:26">
      <c r="A22" s="171" t="s">
        <v>33</v>
      </c>
      <c r="B22" s="86">
        <v>80934</v>
      </c>
      <c r="C22" s="176">
        <v>198</v>
      </c>
      <c r="D22" s="188">
        <f>C22/(B22/4)*1000</f>
        <v>9.785751352954259</v>
      </c>
      <c r="E22" s="108">
        <v>93</v>
      </c>
      <c r="F22" s="188">
        <f>E22/C22*100</f>
        <v>46.969696969696969</v>
      </c>
      <c r="G22" s="191">
        <v>1</v>
      </c>
      <c r="H22" s="176">
        <v>213</v>
      </c>
      <c r="I22" s="329">
        <f>H22/(B22/4)*1000</f>
        <v>10.527096152420491</v>
      </c>
      <c r="J22" s="332">
        <v>0</v>
      </c>
      <c r="K22" s="181">
        <v>51</v>
      </c>
      <c r="L22" s="181">
        <v>36</v>
      </c>
      <c r="M22" s="181">
        <v>13</v>
      </c>
      <c r="N22" s="199"/>
      <c r="O22" s="323"/>
      <c r="P22" s="324"/>
      <c r="Q22" s="64"/>
      <c r="X22" s="60"/>
      <c r="Y22" s="60"/>
      <c r="Z22" s="60"/>
    </row>
    <row r="23" spans="1:26">
      <c r="A23" s="171" t="s">
        <v>34</v>
      </c>
      <c r="B23" s="86">
        <v>72376</v>
      </c>
      <c r="C23" s="176">
        <v>178</v>
      </c>
      <c r="D23" s="188">
        <f>C23/(B23/4)*1000</f>
        <v>9.8375151984083118</v>
      </c>
      <c r="E23" s="108">
        <v>81</v>
      </c>
      <c r="F23" s="188">
        <f>E23/C23*100</f>
        <v>45.50561797752809</v>
      </c>
      <c r="G23" s="191">
        <v>0</v>
      </c>
      <c r="H23" s="176">
        <v>196</v>
      </c>
      <c r="I23" s="329">
        <f>H23/(B23/4)*1000</f>
        <v>10.832320106112522</v>
      </c>
      <c r="J23" s="332">
        <v>1</v>
      </c>
      <c r="K23" s="181">
        <v>51</v>
      </c>
      <c r="L23" s="181">
        <v>24</v>
      </c>
      <c r="M23" s="181">
        <v>18</v>
      </c>
      <c r="N23" s="199"/>
      <c r="O23" s="323"/>
      <c r="P23" s="324"/>
      <c r="Q23" s="64"/>
      <c r="X23" s="60"/>
      <c r="Y23" s="60"/>
      <c r="Z23" s="60"/>
    </row>
    <row r="24" spans="1:26">
      <c r="A24" s="171" t="s">
        <v>35</v>
      </c>
      <c r="B24" s="86">
        <v>129384</v>
      </c>
      <c r="C24" s="176">
        <v>395</v>
      </c>
      <c r="D24" s="188">
        <f>C24/(B24/4)*1000</f>
        <v>12.21171087615161</v>
      </c>
      <c r="E24" s="108">
        <v>184</v>
      </c>
      <c r="F24" s="188">
        <f>E24/C24*100</f>
        <v>46.582278481012658</v>
      </c>
      <c r="G24" s="189">
        <v>3</v>
      </c>
      <c r="H24" s="176">
        <v>288</v>
      </c>
      <c r="I24" s="329">
        <f>H24/(B24/4)*1000</f>
        <v>8.9037284362826945</v>
      </c>
      <c r="J24" s="332">
        <v>1</v>
      </c>
      <c r="K24" s="181">
        <v>58</v>
      </c>
      <c r="L24" s="181">
        <v>51</v>
      </c>
      <c r="M24" s="181">
        <v>28</v>
      </c>
      <c r="N24" s="199"/>
      <c r="O24" s="323"/>
      <c r="P24" s="324"/>
      <c r="Q24" s="64"/>
      <c r="X24" s="60"/>
      <c r="Y24" s="60"/>
      <c r="Z24" s="60"/>
    </row>
    <row r="25" spans="1:26">
      <c r="A25" s="171" t="s">
        <v>36</v>
      </c>
      <c r="B25" s="86">
        <v>81106</v>
      </c>
      <c r="C25" s="176">
        <v>163</v>
      </c>
      <c r="D25" s="188">
        <f>C25/(B25/4)*1000</f>
        <v>8.0388627228565088</v>
      </c>
      <c r="E25" s="108">
        <v>67</v>
      </c>
      <c r="F25" s="188">
        <f>E25/C25*100</f>
        <v>41.104294478527606</v>
      </c>
      <c r="G25" s="191">
        <v>1</v>
      </c>
      <c r="H25" s="176">
        <v>252</v>
      </c>
      <c r="I25" s="329">
        <f>H25/(B25/4)*1000</f>
        <v>12.428180405888591</v>
      </c>
      <c r="J25" s="332">
        <v>2</v>
      </c>
      <c r="K25" s="181">
        <v>57</v>
      </c>
      <c r="L25" s="181">
        <v>12</v>
      </c>
      <c r="M25" s="181">
        <v>24</v>
      </c>
      <c r="N25" s="199"/>
      <c r="O25" s="323"/>
      <c r="P25" s="324"/>
      <c r="Q25" s="64"/>
      <c r="X25" s="60"/>
      <c r="Y25" s="60"/>
      <c r="Z25" s="60"/>
    </row>
    <row r="26" spans="1:26">
      <c r="A26" s="184"/>
      <c r="B26" s="176"/>
      <c r="C26" s="176"/>
      <c r="D26" s="188"/>
      <c r="E26" s="108"/>
      <c r="F26" s="188"/>
      <c r="G26" s="189"/>
      <c r="H26" s="176"/>
      <c r="I26" s="329"/>
      <c r="J26" s="332"/>
      <c r="K26" s="181"/>
      <c r="L26" s="181"/>
      <c r="M26" s="181"/>
      <c r="N26" s="198"/>
      <c r="O26" s="323"/>
      <c r="P26" s="324"/>
      <c r="Q26" s="64"/>
      <c r="X26" s="60"/>
      <c r="Y26" s="60"/>
      <c r="Z26" s="60"/>
    </row>
    <row r="27" spans="1:26">
      <c r="A27" s="184" t="s">
        <v>37</v>
      </c>
      <c r="B27" s="177">
        <f>SUM(B28:B32)</f>
        <v>387162</v>
      </c>
      <c r="C27" s="177">
        <f>SUM(C28:C32)</f>
        <v>1256</v>
      </c>
      <c r="D27" s="178">
        <f t="shared" ref="D27:D32" si="3">C27/(B27/4)*1000</f>
        <v>12.976480129764802</v>
      </c>
      <c r="E27" s="177">
        <f>SUM(E28:E32)</f>
        <v>522</v>
      </c>
      <c r="F27" s="178">
        <f t="shared" ref="F27:F32" si="4">E27/C27*100</f>
        <v>41.560509554140133</v>
      </c>
      <c r="G27" s="185">
        <f>SUM(G28:G32)</f>
        <v>7</v>
      </c>
      <c r="H27" s="177">
        <f>SUM(H28:H32)</f>
        <v>799</v>
      </c>
      <c r="I27" s="328">
        <f t="shared" ref="I27:I32" si="5">H27/(B27/4)*1000</f>
        <v>8.2549423755430542</v>
      </c>
      <c r="J27" s="331">
        <f>SUM(J28:J32)</f>
        <v>7</v>
      </c>
      <c r="K27" s="186">
        <f>SUM(K28:K32)</f>
        <v>196</v>
      </c>
      <c r="L27" s="186">
        <f>SUM(L28:L32)</f>
        <v>114</v>
      </c>
      <c r="M27" s="186">
        <f>SUM(M28:M32)</f>
        <v>75</v>
      </c>
      <c r="N27" s="201">
        <v>225</v>
      </c>
      <c r="O27" s="323"/>
      <c r="P27" s="324"/>
      <c r="Q27" s="64"/>
      <c r="R27" s="47"/>
      <c r="X27" s="60"/>
      <c r="Y27" s="60"/>
      <c r="Z27" s="60"/>
    </row>
    <row r="28" spans="1:26">
      <c r="A28" s="171" t="s">
        <v>38</v>
      </c>
      <c r="B28" s="86">
        <v>63623</v>
      </c>
      <c r="C28" s="176">
        <v>221</v>
      </c>
      <c r="D28" s="188">
        <f t="shared" si="3"/>
        <v>13.894346384169246</v>
      </c>
      <c r="E28" s="108">
        <v>77</v>
      </c>
      <c r="F28" s="188">
        <f t="shared" si="4"/>
        <v>34.841628959276015</v>
      </c>
      <c r="G28" s="191">
        <v>0</v>
      </c>
      <c r="H28" s="176">
        <v>138</v>
      </c>
      <c r="I28" s="329">
        <f t="shared" si="5"/>
        <v>8.676107696902065</v>
      </c>
      <c r="J28" s="332">
        <v>2</v>
      </c>
      <c r="K28" s="181">
        <v>39</v>
      </c>
      <c r="L28" s="181">
        <v>21</v>
      </c>
      <c r="M28" s="181">
        <v>13</v>
      </c>
      <c r="N28" s="199"/>
      <c r="O28" s="323"/>
      <c r="P28" s="324"/>
      <c r="Q28" s="64"/>
      <c r="X28" s="60"/>
      <c r="Y28" s="60"/>
      <c r="Z28" s="60"/>
    </row>
    <row r="29" spans="1:26">
      <c r="A29" s="171" t="s">
        <v>39</v>
      </c>
      <c r="B29" s="86">
        <v>51122</v>
      </c>
      <c r="C29" s="176">
        <v>140</v>
      </c>
      <c r="D29" s="188">
        <f t="shared" si="3"/>
        <v>10.954188020812957</v>
      </c>
      <c r="E29" s="108">
        <v>46</v>
      </c>
      <c r="F29" s="188">
        <f t="shared" si="4"/>
        <v>32.857142857142854</v>
      </c>
      <c r="G29" s="191">
        <v>2</v>
      </c>
      <c r="H29" s="176">
        <v>128</v>
      </c>
      <c r="I29" s="329">
        <f t="shared" si="5"/>
        <v>10.01525761902899</v>
      </c>
      <c r="J29" s="332">
        <v>0</v>
      </c>
      <c r="K29" s="181">
        <v>24</v>
      </c>
      <c r="L29" s="181">
        <v>17</v>
      </c>
      <c r="M29" s="181">
        <v>18</v>
      </c>
      <c r="N29" s="199"/>
      <c r="O29" s="323"/>
      <c r="P29" s="324"/>
      <c r="Q29" s="64"/>
    </row>
    <row r="30" spans="1:26">
      <c r="A30" s="171" t="s">
        <v>40</v>
      </c>
      <c r="B30" s="86">
        <v>102566</v>
      </c>
      <c r="C30" s="176">
        <v>321</v>
      </c>
      <c r="D30" s="188">
        <f t="shared" si="3"/>
        <v>12.518768402784548</v>
      </c>
      <c r="E30" s="108">
        <v>173</v>
      </c>
      <c r="F30" s="188">
        <f t="shared" si="4"/>
        <v>53.894080996884732</v>
      </c>
      <c r="G30" s="191">
        <v>1</v>
      </c>
      <c r="H30" s="176">
        <v>236</v>
      </c>
      <c r="I30" s="329">
        <f t="shared" si="5"/>
        <v>9.2038297291500122</v>
      </c>
      <c r="J30" s="332">
        <v>1</v>
      </c>
      <c r="K30" s="181">
        <v>57</v>
      </c>
      <c r="L30" s="181">
        <v>28</v>
      </c>
      <c r="M30" s="181">
        <v>24</v>
      </c>
      <c r="N30" s="199"/>
      <c r="O30" s="323"/>
      <c r="P30" s="324"/>
      <c r="Q30" s="64"/>
    </row>
    <row r="31" spans="1:26">
      <c r="A31" s="171" t="s">
        <v>41</v>
      </c>
      <c r="B31" s="86">
        <v>63352</v>
      </c>
      <c r="C31" s="176">
        <v>232</v>
      </c>
      <c r="D31" s="188">
        <f t="shared" si="3"/>
        <v>14.648314181083471</v>
      </c>
      <c r="E31" s="108">
        <v>81</v>
      </c>
      <c r="F31" s="188">
        <f t="shared" si="4"/>
        <v>34.913793103448278</v>
      </c>
      <c r="G31" s="189">
        <v>1</v>
      </c>
      <c r="H31" s="176">
        <v>106</v>
      </c>
      <c r="I31" s="329">
        <f t="shared" si="5"/>
        <v>6.6927642379088264</v>
      </c>
      <c r="J31" s="332">
        <v>1</v>
      </c>
      <c r="K31" s="181">
        <v>23</v>
      </c>
      <c r="L31" s="181">
        <v>19</v>
      </c>
      <c r="M31" s="181">
        <v>9</v>
      </c>
      <c r="N31" s="199"/>
      <c r="O31" s="323"/>
      <c r="P31" s="324"/>
      <c r="Q31" s="64"/>
    </row>
    <row r="32" spans="1:26">
      <c r="A32" s="171" t="s">
        <v>42</v>
      </c>
      <c r="B32" s="86">
        <v>106499</v>
      </c>
      <c r="C32" s="176">
        <v>342</v>
      </c>
      <c r="D32" s="188">
        <f t="shared" si="3"/>
        <v>12.845191034657603</v>
      </c>
      <c r="E32" s="108">
        <v>145</v>
      </c>
      <c r="F32" s="188">
        <f t="shared" si="4"/>
        <v>42.397660818713447</v>
      </c>
      <c r="G32" s="191">
        <v>3</v>
      </c>
      <c r="H32" s="176">
        <v>191</v>
      </c>
      <c r="I32" s="329">
        <f t="shared" si="5"/>
        <v>7.1737762795894797</v>
      </c>
      <c r="J32" s="332">
        <v>3</v>
      </c>
      <c r="K32" s="181">
        <v>53</v>
      </c>
      <c r="L32" s="181">
        <v>29</v>
      </c>
      <c r="M32" s="181">
        <v>11</v>
      </c>
      <c r="N32" s="199"/>
      <c r="O32" s="323"/>
      <c r="P32" s="324"/>
      <c r="Q32" s="64"/>
    </row>
    <row r="33" spans="1:20">
      <c r="A33" s="171"/>
      <c r="B33" s="176"/>
      <c r="C33" s="176"/>
      <c r="D33" s="188"/>
      <c r="E33" s="108"/>
      <c r="F33" s="188"/>
      <c r="G33" s="189"/>
      <c r="H33" s="176"/>
      <c r="I33" s="329"/>
      <c r="J33" s="332"/>
      <c r="K33" s="181"/>
      <c r="L33" s="181"/>
      <c r="M33" s="181"/>
      <c r="N33" s="198"/>
      <c r="O33" s="323"/>
      <c r="P33" s="324"/>
      <c r="Q33" s="64"/>
    </row>
    <row r="34" spans="1:20">
      <c r="A34" s="184" t="s">
        <v>43</v>
      </c>
      <c r="B34" s="177">
        <f>SUM(B35:B39)</f>
        <v>303500</v>
      </c>
      <c r="C34" s="177">
        <f>SUM(C35:C39)</f>
        <v>1014</v>
      </c>
      <c r="D34" s="178">
        <f t="shared" ref="D34:D39" si="6">C34/(B34/4)*1000</f>
        <v>13.364085667215814</v>
      </c>
      <c r="E34" s="177">
        <f>SUM(E35:E39)</f>
        <v>498</v>
      </c>
      <c r="F34" s="178">
        <f t="shared" ref="F34:F39" si="7">E34/C34*100</f>
        <v>49.112426035502956</v>
      </c>
      <c r="G34" s="185">
        <f>SUM(G35:G39)</f>
        <v>5</v>
      </c>
      <c r="H34" s="177">
        <f>SUM(H35:H39)</f>
        <v>734</v>
      </c>
      <c r="I34" s="328">
        <f t="shared" ref="I34:I39" si="8">H34/(B34/4)*1000</f>
        <v>9.673805601317957</v>
      </c>
      <c r="J34" s="331">
        <f>SUM(J35:J39)</f>
        <v>4</v>
      </c>
      <c r="K34" s="186">
        <f>SUM(K35:K39)</f>
        <v>174</v>
      </c>
      <c r="L34" s="186">
        <f>SUM(L35:L39)</f>
        <v>146</v>
      </c>
      <c r="M34" s="186">
        <f>SUM(M35:M39)</f>
        <v>57</v>
      </c>
      <c r="N34" s="201">
        <v>215</v>
      </c>
      <c r="O34" s="323"/>
      <c r="P34" s="324"/>
      <c r="Q34" s="64"/>
    </row>
    <row r="35" spans="1:20">
      <c r="A35" s="171" t="s">
        <v>44</v>
      </c>
      <c r="B35" s="86">
        <v>64281</v>
      </c>
      <c r="C35" s="176">
        <v>173</v>
      </c>
      <c r="D35" s="188">
        <f t="shared" si="6"/>
        <v>10.765233894930072</v>
      </c>
      <c r="E35" s="108">
        <v>58</v>
      </c>
      <c r="F35" s="188">
        <f t="shared" si="7"/>
        <v>33.52601156069364</v>
      </c>
      <c r="G35" s="191">
        <v>1</v>
      </c>
      <c r="H35" s="176">
        <v>149</v>
      </c>
      <c r="I35" s="329">
        <f t="shared" si="8"/>
        <v>9.2717910424542236</v>
      </c>
      <c r="J35" s="332">
        <v>1</v>
      </c>
      <c r="K35" s="181">
        <v>41</v>
      </c>
      <c r="L35" s="181">
        <v>21</v>
      </c>
      <c r="M35" s="181">
        <v>10</v>
      </c>
      <c r="N35" s="199"/>
      <c r="O35" s="323"/>
      <c r="P35" s="324"/>
      <c r="Q35" s="64"/>
    </row>
    <row r="36" spans="1:20">
      <c r="A36" s="171" t="s">
        <v>45</v>
      </c>
      <c r="B36" s="86">
        <v>34819</v>
      </c>
      <c r="C36" s="176">
        <v>99</v>
      </c>
      <c r="D36" s="188">
        <f t="shared" si="6"/>
        <v>11.3731008931905</v>
      </c>
      <c r="E36" s="108">
        <v>49</v>
      </c>
      <c r="F36" s="188">
        <f t="shared" si="7"/>
        <v>49.494949494949495</v>
      </c>
      <c r="G36" s="191">
        <v>0</v>
      </c>
      <c r="H36" s="176">
        <v>89</v>
      </c>
      <c r="I36" s="329">
        <f t="shared" si="8"/>
        <v>10.224302823171257</v>
      </c>
      <c r="J36" s="332">
        <v>1</v>
      </c>
      <c r="K36" s="181">
        <v>15</v>
      </c>
      <c r="L36" s="181">
        <v>26</v>
      </c>
      <c r="M36" s="181">
        <v>5</v>
      </c>
      <c r="N36" s="199"/>
      <c r="O36" s="323"/>
      <c r="P36" s="324"/>
      <c r="Q36" s="64"/>
    </row>
    <row r="37" spans="1:20">
      <c r="A37" s="171" t="s">
        <v>46</v>
      </c>
      <c r="B37" s="86">
        <v>110869</v>
      </c>
      <c r="C37" s="176">
        <v>407</v>
      </c>
      <c r="D37" s="188">
        <f t="shared" si="6"/>
        <v>14.683996428217085</v>
      </c>
      <c r="E37" s="108">
        <v>252</v>
      </c>
      <c r="F37" s="188">
        <f t="shared" si="7"/>
        <v>61.91646191646192</v>
      </c>
      <c r="G37" s="189">
        <v>3</v>
      </c>
      <c r="H37" s="176">
        <v>274</v>
      </c>
      <c r="I37" s="329">
        <f t="shared" si="8"/>
        <v>9.8855405929520437</v>
      </c>
      <c r="J37" s="332">
        <v>1</v>
      </c>
      <c r="K37" s="181">
        <v>66</v>
      </c>
      <c r="L37" s="181">
        <v>63</v>
      </c>
      <c r="M37" s="181">
        <v>18</v>
      </c>
      <c r="N37" s="199"/>
      <c r="O37" s="323"/>
      <c r="P37" s="324"/>
      <c r="Q37" s="64"/>
    </row>
    <row r="38" spans="1:20">
      <c r="A38" s="171" t="s">
        <v>47</v>
      </c>
      <c r="B38" s="86">
        <v>53116</v>
      </c>
      <c r="C38" s="176">
        <v>184</v>
      </c>
      <c r="D38" s="188">
        <f t="shared" si="6"/>
        <v>13.856465095263196</v>
      </c>
      <c r="E38" s="108">
        <v>59</v>
      </c>
      <c r="F38" s="188">
        <f t="shared" si="7"/>
        <v>32.065217391304344</v>
      </c>
      <c r="G38" s="191">
        <v>1</v>
      </c>
      <c r="H38" s="176">
        <v>107</v>
      </c>
      <c r="I38" s="329">
        <f t="shared" si="8"/>
        <v>8.0578356803976199</v>
      </c>
      <c r="J38" s="332">
        <v>0</v>
      </c>
      <c r="K38" s="181">
        <v>22</v>
      </c>
      <c r="L38" s="181">
        <v>12</v>
      </c>
      <c r="M38" s="181">
        <v>15</v>
      </c>
      <c r="N38" s="199"/>
      <c r="O38" s="323"/>
      <c r="P38" s="324"/>
      <c r="Q38" s="64"/>
    </row>
    <row r="39" spans="1:20">
      <c r="A39" s="171" t="s">
        <v>48</v>
      </c>
      <c r="B39" s="86">
        <v>40415</v>
      </c>
      <c r="C39" s="176">
        <v>151</v>
      </c>
      <c r="D39" s="188">
        <f t="shared" si="6"/>
        <v>14.944946183347767</v>
      </c>
      <c r="E39" s="108">
        <v>80</v>
      </c>
      <c r="F39" s="188">
        <f t="shared" si="7"/>
        <v>52.980132450331126</v>
      </c>
      <c r="G39" s="191">
        <v>0</v>
      </c>
      <c r="H39" s="176">
        <v>115</v>
      </c>
      <c r="I39" s="329">
        <f t="shared" si="8"/>
        <v>11.381912656192007</v>
      </c>
      <c r="J39" s="332">
        <v>1</v>
      </c>
      <c r="K39" s="181">
        <v>30</v>
      </c>
      <c r="L39" s="181">
        <v>24</v>
      </c>
      <c r="M39" s="181">
        <v>9</v>
      </c>
      <c r="N39" s="199"/>
      <c r="O39" s="323"/>
      <c r="P39" s="324"/>
      <c r="Q39" s="64"/>
    </row>
    <row r="40" spans="1:20" ht="13.5" thickBot="1">
      <c r="A40" s="174"/>
      <c r="B40" s="143"/>
      <c r="C40" s="192"/>
      <c r="D40" s="194"/>
      <c r="E40" s="193"/>
      <c r="F40" s="195"/>
      <c r="G40" s="196"/>
      <c r="H40" s="175"/>
      <c r="I40" s="194"/>
      <c r="J40" s="334"/>
      <c r="K40" s="197"/>
      <c r="L40" s="265"/>
      <c r="M40" s="197"/>
      <c r="N40" s="200"/>
      <c r="O40" s="324"/>
      <c r="P40" s="324"/>
      <c r="Q40" s="64"/>
    </row>
    <row r="41" spans="1:20">
      <c r="T41" s="41"/>
    </row>
    <row r="42" spans="1:20">
      <c r="A42" s="350" t="s">
        <v>263</v>
      </c>
      <c r="T42" s="41"/>
    </row>
    <row r="43" spans="1:20" s="8" customFormat="1" ht="15.75" customHeight="1">
      <c r="A43" s="68" t="s">
        <v>258</v>
      </c>
      <c r="B43" s="2"/>
      <c r="C43" s="2"/>
      <c r="D43" s="2"/>
      <c r="E43" s="2"/>
      <c r="F43" s="7"/>
      <c r="G43" s="7"/>
      <c r="H43" s="73"/>
      <c r="I43" s="316"/>
      <c r="J43" s="316"/>
      <c r="K43" s="6"/>
      <c r="L43" s="36"/>
      <c r="M43" s="34"/>
      <c r="N43" s="36"/>
      <c r="O43" s="39"/>
      <c r="P43" s="6"/>
      <c r="Q43" s="6"/>
      <c r="R43" s="6"/>
      <c r="S43" s="37"/>
      <c r="T43" s="37"/>
    </row>
    <row r="44" spans="1:20" s="8" customFormat="1" ht="12.75" customHeight="1">
      <c r="A44" s="68" t="s">
        <v>253</v>
      </c>
      <c r="B44" s="2"/>
      <c r="C44" s="2"/>
      <c r="D44" s="2"/>
      <c r="E44" s="2"/>
      <c r="F44" s="7"/>
      <c r="G44" s="7"/>
      <c r="H44" s="73"/>
      <c r="I44" s="316"/>
      <c r="J44" s="316"/>
      <c r="K44" s="6"/>
      <c r="L44" s="36"/>
      <c r="M44" s="34"/>
      <c r="N44" s="36"/>
      <c r="O44" s="39"/>
      <c r="P44" s="6"/>
      <c r="Q44" s="6"/>
      <c r="R44" s="6"/>
      <c r="S44" s="37"/>
      <c r="T44" s="37"/>
    </row>
    <row r="45" spans="1:20" s="8" customFormat="1" ht="13.5">
      <c r="A45" s="15" t="s">
        <v>231</v>
      </c>
      <c r="E45" s="36"/>
      <c r="O45" s="6"/>
      <c r="P45" s="6"/>
      <c r="Q45" s="6"/>
      <c r="R45" s="6"/>
    </row>
    <row r="46" spans="1:20" ht="13.5">
      <c r="A46" s="15" t="s">
        <v>232</v>
      </c>
      <c r="B46" s="8"/>
      <c r="C46" s="8"/>
      <c r="D46" s="8"/>
      <c r="E46" s="8"/>
      <c r="F46" s="8"/>
      <c r="G46" s="8"/>
      <c r="H46" s="8"/>
    </row>
    <row r="47" spans="1:20" ht="13.5">
      <c r="A47" s="46" t="s">
        <v>233</v>
      </c>
      <c r="B47" s="8"/>
      <c r="C47" s="8"/>
      <c r="D47" s="8"/>
      <c r="E47" s="8"/>
      <c r="F47" s="8"/>
      <c r="G47" s="8"/>
      <c r="H47" s="8"/>
      <c r="L47" s="64"/>
    </row>
    <row r="48" spans="1:20" s="2" customFormat="1" ht="13.5">
      <c r="A48" s="103" t="s">
        <v>289</v>
      </c>
      <c r="B48" s="8"/>
      <c r="C48" s="32"/>
      <c r="D48" s="8"/>
      <c r="E48" s="8"/>
      <c r="F48" s="23"/>
      <c r="G48" s="8"/>
      <c r="H48" s="8"/>
      <c r="I48" s="8"/>
      <c r="O48" s="316"/>
      <c r="P48" s="316"/>
      <c r="Q48" s="316"/>
      <c r="R48" s="316"/>
    </row>
    <row r="49" spans="1:20">
      <c r="A49" s="295" t="s">
        <v>288</v>
      </c>
      <c r="B49" s="286"/>
      <c r="C49" s="286"/>
      <c r="D49" s="286"/>
      <c r="E49" s="286"/>
      <c r="F49" s="286"/>
      <c r="G49" s="286"/>
      <c r="H49" s="286"/>
      <c r="I49" s="286"/>
      <c r="J49" s="286"/>
      <c r="K49" s="287"/>
      <c r="L49" s="286"/>
      <c r="M49" s="286"/>
      <c r="N49" s="286"/>
      <c r="O49" s="326"/>
      <c r="P49" s="326"/>
    </row>
    <row r="50" spans="1:20">
      <c r="A50" s="275" t="s">
        <v>290</v>
      </c>
      <c r="B50" s="286"/>
      <c r="C50" s="286"/>
      <c r="D50" s="286"/>
      <c r="E50" s="286"/>
      <c r="F50" s="286"/>
      <c r="G50" s="286"/>
      <c r="H50" s="286"/>
      <c r="I50" s="286"/>
      <c r="J50" s="286"/>
      <c r="K50" s="287"/>
      <c r="L50" s="286"/>
      <c r="M50" s="286"/>
      <c r="N50" s="286"/>
      <c r="O50" s="326"/>
      <c r="P50" s="326"/>
    </row>
    <row r="51" spans="1:20">
      <c r="A51" s="286"/>
      <c r="B51" s="286"/>
      <c r="C51" s="286"/>
      <c r="D51" s="286"/>
      <c r="E51" s="286"/>
      <c r="F51" s="286"/>
      <c r="G51" s="286"/>
      <c r="H51" s="286"/>
      <c r="I51" s="286"/>
      <c r="J51" s="286"/>
      <c r="K51" s="287"/>
      <c r="L51" s="286"/>
      <c r="M51" s="286"/>
      <c r="N51" s="286"/>
      <c r="O51" s="326"/>
      <c r="P51" s="326"/>
    </row>
    <row r="52" spans="1:20" s="8" customFormat="1">
      <c r="A52" s="285" t="s">
        <v>187</v>
      </c>
      <c r="B52" s="286"/>
      <c r="C52" s="286"/>
      <c r="D52" s="286"/>
      <c r="E52" s="286"/>
      <c r="F52" s="286"/>
      <c r="H52" s="6"/>
      <c r="I52" s="6"/>
      <c r="J52" s="6"/>
      <c r="K52" s="64"/>
      <c r="O52" s="6"/>
      <c r="P52" s="6"/>
      <c r="Q52" s="6"/>
      <c r="R52" s="6"/>
      <c r="S52" s="6"/>
      <c r="T52" s="6"/>
    </row>
    <row r="53" spans="1:20" s="8" customFormat="1">
      <c r="A53" s="296" t="s">
        <v>157</v>
      </c>
      <c r="H53" s="6"/>
      <c r="I53" s="6"/>
      <c r="J53" s="6"/>
      <c r="K53" s="64"/>
      <c r="O53" s="6"/>
      <c r="P53" s="6"/>
      <c r="Q53" s="6"/>
      <c r="R53" s="6"/>
      <c r="S53" s="6"/>
      <c r="T53" s="6"/>
    </row>
    <row r="54" spans="1:20" s="8" customFormat="1">
      <c r="A54" s="296" t="s">
        <v>158</v>
      </c>
      <c r="D54" s="33"/>
      <c r="H54" s="6"/>
      <c r="I54" s="6"/>
      <c r="J54" s="6"/>
      <c r="K54" s="64"/>
      <c r="O54" s="6"/>
      <c r="P54" s="6"/>
      <c r="Q54" s="6"/>
      <c r="R54" s="6"/>
      <c r="S54" s="6"/>
      <c r="T54" s="6"/>
    </row>
    <row r="55" spans="1:20" s="8" customFormat="1">
      <c r="A55" s="296" t="s">
        <v>159</v>
      </c>
      <c r="H55" s="6"/>
      <c r="I55" s="6"/>
      <c r="J55" s="6"/>
      <c r="K55" s="64"/>
      <c r="O55" s="6"/>
      <c r="P55" s="6"/>
      <c r="Q55" s="6"/>
      <c r="R55" s="6"/>
      <c r="S55" s="6"/>
      <c r="T55" s="6"/>
    </row>
    <row r="56" spans="1:20" s="8" customFormat="1">
      <c r="H56" s="6"/>
      <c r="I56" s="6"/>
      <c r="J56" s="6"/>
      <c r="K56" s="64"/>
      <c r="O56" s="6"/>
      <c r="P56" s="6"/>
      <c r="Q56" s="6"/>
      <c r="R56" s="6"/>
      <c r="S56" s="6"/>
      <c r="T56" s="6"/>
    </row>
  </sheetData>
  <phoneticPr fontId="6" type="noConversion"/>
  <hyperlinks>
    <hyperlink ref="A53" r:id="rId1" tooltip="Meets My Needs"/>
    <hyperlink ref="A54" r:id="rId2" tooltip="I need something slightly different" display="mailto:demography@nisra.gov.uk?subject=Alcohol%20Specific%20Deaths%20Table%201:I%20need%20something%20slightly%20different%20(please%20specify)"/>
    <hyperlink ref="A55" r:id="rId3" tooltip="This is not what I need" display="mailto:demography@nisra.gov.uk?subject=Alcohol%20Specific%20Deaths%20Table1:%20Meets%20My%20NeedsThis%20is%20not%20what%20I%20need%20(please%20specify)"/>
  </hyperlinks>
  <pageMargins left="0.74803149606299213" right="0.74803149606299213" top="0.98425196850393704" bottom="0.98425196850393704" header="0.51181102362204722" footer="0.51181102362204722"/>
  <pageSetup paperSize="9" scale="81" orientation="landscape" r:id="rId4"/>
  <headerFooter alignWithMargins="0"/>
  <colBreaks count="1" manualBreakCount="1">
    <brk id="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showGridLines="0" workbookViewId="0">
      <pane ySplit="2" topLeftCell="A13" activePane="bottomLeft" state="frozen"/>
      <selection pane="bottomLeft" activeCell="A26" sqref="A26"/>
    </sheetView>
  </sheetViews>
  <sheetFormatPr defaultRowHeight="12.75"/>
  <cols>
    <col min="1" max="1" width="33.5703125" customWidth="1"/>
    <col min="2" max="2" width="13.42578125" customWidth="1"/>
    <col min="3" max="3" width="7.7109375" customWidth="1"/>
    <col min="4" max="4" width="7.28515625" customWidth="1"/>
    <col min="5" max="5" width="14.42578125" customWidth="1"/>
    <col min="6" max="6" width="12.140625" customWidth="1"/>
    <col min="7" max="7" width="9.85546875" customWidth="1"/>
    <col min="8" max="8" width="7" customWidth="1"/>
    <col min="9" max="9" width="8.140625" customWidth="1"/>
    <col min="10" max="10" width="13.85546875" customWidth="1"/>
    <col min="11" max="11" width="11.42578125" customWidth="1"/>
    <col min="12" max="12" width="12.140625" customWidth="1"/>
    <col min="13" max="13" width="13.5703125" customWidth="1"/>
    <col min="14" max="14" width="12.5703125" customWidth="1"/>
    <col min="15" max="15" width="19.28515625" style="327" customWidth="1"/>
    <col min="16" max="16" width="20" style="327" customWidth="1"/>
    <col min="17" max="17" width="19.5703125" style="327" customWidth="1"/>
    <col min="18" max="18" width="9.140625" style="327"/>
  </cols>
  <sheetData>
    <row r="1" spans="1:18" ht="13.5" thickBot="1">
      <c r="A1" s="169" t="s">
        <v>178</v>
      </c>
      <c r="O1" s="301"/>
      <c r="P1" s="302"/>
      <c r="Q1" s="302"/>
      <c r="R1" s="302"/>
    </row>
    <row r="2" spans="1:18" s="32" customFormat="1" ht="46.5" customHeight="1" thickBot="1">
      <c r="A2" s="74" t="s">
        <v>98</v>
      </c>
      <c r="B2" s="320" t="s">
        <v>216</v>
      </c>
      <c r="C2" s="311" t="s">
        <v>226</v>
      </c>
      <c r="D2" s="310" t="s">
        <v>227</v>
      </c>
      <c r="E2" s="311" t="s">
        <v>228</v>
      </c>
      <c r="F2" s="310" t="s">
        <v>215</v>
      </c>
      <c r="G2" s="321" t="s">
        <v>94</v>
      </c>
      <c r="H2" s="310" t="s">
        <v>217</v>
      </c>
      <c r="I2" s="311" t="s">
        <v>229</v>
      </c>
      <c r="J2" s="322" t="s">
        <v>219</v>
      </c>
      <c r="K2" s="330" t="s">
        <v>220</v>
      </c>
      <c r="L2" s="311" t="s">
        <v>221</v>
      </c>
      <c r="M2" s="311" t="s">
        <v>222</v>
      </c>
      <c r="N2" s="312" t="s">
        <v>230</v>
      </c>
      <c r="O2" s="64"/>
      <c r="P2" s="64"/>
      <c r="Q2" s="64"/>
      <c r="R2" s="64"/>
    </row>
    <row r="3" spans="1:18">
      <c r="A3" s="202" t="s">
        <v>17</v>
      </c>
      <c r="B3" s="203">
        <f>SUM(B5:B15)</f>
        <v>1893667</v>
      </c>
      <c r="C3" s="203">
        <f>SUM(C5:C15)</f>
        <v>5582</v>
      </c>
      <c r="D3" s="204">
        <f>C3/(B3/4)*1000</f>
        <v>11.790879811498009</v>
      </c>
      <c r="E3" s="203">
        <f>SUM(E5:E15)</f>
        <v>2630</v>
      </c>
      <c r="F3" s="204">
        <f>E3/C3*100</f>
        <v>47.115729129344317</v>
      </c>
      <c r="G3" s="205">
        <f>SUM(G5:G15)</f>
        <v>25</v>
      </c>
      <c r="H3" s="205">
        <f>SUM(H5:H15)</f>
        <v>4786</v>
      </c>
      <c r="I3" s="204">
        <f>H3/(B3/4)*1000</f>
        <v>10.109485986712553</v>
      </c>
      <c r="J3" s="203">
        <f>SUM(J5:J15)</f>
        <v>25</v>
      </c>
      <c r="K3" s="206">
        <f>SUM(K5:K15)</f>
        <v>1130</v>
      </c>
      <c r="L3" s="206">
        <f>SUM(L5:L15)</f>
        <v>819</v>
      </c>
      <c r="M3" s="214">
        <f>SUM(M5:M15)</f>
        <v>396</v>
      </c>
      <c r="N3" s="207">
        <f>SUM(N5:N15)</f>
        <v>1294</v>
      </c>
    </row>
    <row r="4" spans="1:18">
      <c r="A4" s="171"/>
      <c r="B4" s="176"/>
      <c r="C4" s="177"/>
      <c r="D4" s="178"/>
      <c r="E4" s="179"/>
      <c r="F4" s="178"/>
      <c r="G4" s="180"/>
      <c r="H4" s="176"/>
      <c r="I4" s="178"/>
      <c r="J4" s="181"/>
      <c r="K4" s="47"/>
      <c r="L4" s="47"/>
      <c r="M4" s="182"/>
      <c r="N4" s="198"/>
    </row>
    <row r="5" spans="1:18">
      <c r="A5" s="171" t="s">
        <v>126</v>
      </c>
      <c r="B5" s="177">
        <v>143504</v>
      </c>
      <c r="C5" s="86">
        <v>371</v>
      </c>
      <c r="D5" s="188">
        <f>C5/(B5/4)*1000</f>
        <v>10.341175158880588</v>
      </c>
      <c r="E5" s="86">
        <v>168</v>
      </c>
      <c r="F5" s="188">
        <f>E5/C5*100</f>
        <v>45.283018867924532</v>
      </c>
      <c r="G5" s="211">
        <v>1</v>
      </c>
      <c r="H5" s="86">
        <v>416</v>
      </c>
      <c r="I5" s="188">
        <f>H5/(B5/4)*1000</f>
        <v>11.595495595941577</v>
      </c>
      <c r="J5" s="86">
        <v>0</v>
      </c>
      <c r="K5" s="335">
        <v>102</v>
      </c>
      <c r="L5" s="335">
        <v>76</v>
      </c>
      <c r="M5" s="65">
        <v>29</v>
      </c>
      <c r="N5" s="212">
        <v>98</v>
      </c>
      <c r="P5" s="352"/>
    </row>
    <row r="6" spans="1:18">
      <c r="A6" s="187" t="s">
        <v>136</v>
      </c>
      <c r="B6" s="177">
        <v>216205</v>
      </c>
      <c r="C6" s="86">
        <v>680</v>
      </c>
      <c r="D6" s="188">
        <f t="shared" ref="D6:D15" si="0">C6/(B6/4)*1000</f>
        <v>12.580652621354734</v>
      </c>
      <c r="E6" s="108">
        <v>296</v>
      </c>
      <c r="F6" s="188">
        <f>E6/C6*100</f>
        <v>43.529411764705884</v>
      </c>
      <c r="G6" s="189">
        <v>3</v>
      </c>
      <c r="H6" s="176">
        <v>498</v>
      </c>
      <c r="I6" s="188">
        <f t="shared" ref="I6:I15" si="1">H6/(B6/4)*1000</f>
        <v>9.2134779491686132</v>
      </c>
      <c r="J6" s="181">
        <v>3</v>
      </c>
      <c r="K6" s="335">
        <v>119</v>
      </c>
      <c r="L6" s="335">
        <v>67</v>
      </c>
      <c r="M6" s="181">
        <v>54</v>
      </c>
      <c r="N6" s="199">
        <v>92</v>
      </c>
      <c r="P6" s="352"/>
    </row>
    <row r="7" spans="1:18">
      <c r="A7" s="171" t="s">
        <v>19</v>
      </c>
      <c r="B7" s="177">
        <v>343542</v>
      </c>
      <c r="C7" s="86">
        <v>1024</v>
      </c>
      <c r="D7" s="188">
        <f t="shared" si="0"/>
        <v>11.922850772249099</v>
      </c>
      <c r="E7" s="108">
        <v>621</v>
      </c>
      <c r="F7" s="188">
        <f>E7/C7*100</f>
        <v>60.64453125</v>
      </c>
      <c r="G7" s="189">
        <v>5</v>
      </c>
      <c r="H7" s="176">
        <v>886</v>
      </c>
      <c r="I7" s="188">
        <f t="shared" si="1"/>
        <v>10.316060336145217</v>
      </c>
      <c r="J7" s="181">
        <v>7</v>
      </c>
      <c r="K7" s="335">
        <v>220</v>
      </c>
      <c r="L7" s="335">
        <v>136</v>
      </c>
      <c r="M7" s="181">
        <v>73</v>
      </c>
      <c r="N7" s="199">
        <v>229</v>
      </c>
      <c r="P7" s="352"/>
    </row>
    <row r="8" spans="1:18">
      <c r="A8" s="171" t="s">
        <v>127</v>
      </c>
      <c r="B8" s="183">
        <v>144838</v>
      </c>
      <c r="C8" s="176">
        <v>393</v>
      </c>
      <c r="D8" s="188">
        <f t="shared" si="0"/>
        <v>10.853505295571605</v>
      </c>
      <c r="E8" s="108">
        <v>183</v>
      </c>
      <c r="F8" s="188">
        <f>E8/C8*100</f>
        <v>46.564885496183209</v>
      </c>
      <c r="G8" s="189">
        <v>0</v>
      </c>
      <c r="H8" s="176">
        <v>388</v>
      </c>
      <c r="I8" s="188">
        <f t="shared" si="1"/>
        <v>10.715419986467641</v>
      </c>
      <c r="J8" s="181">
        <v>2</v>
      </c>
      <c r="K8" s="335">
        <v>83</v>
      </c>
      <c r="L8" s="335">
        <v>93</v>
      </c>
      <c r="M8" s="181">
        <v>33</v>
      </c>
      <c r="N8" s="106">
        <v>96</v>
      </c>
      <c r="P8" s="352"/>
    </row>
    <row r="9" spans="1:18">
      <c r="A9" s="171" t="s">
        <v>137</v>
      </c>
      <c r="B9" s="177">
        <v>151284</v>
      </c>
      <c r="C9" s="86">
        <v>558</v>
      </c>
      <c r="D9" s="188">
        <f t="shared" si="0"/>
        <v>14.753708257317363</v>
      </c>
      <c r="E9" s="86">
        <v>332</v>
      </c>
      <c r="F9" s="188">
        <f t="shared" ref="F9:F15" si="2">E9/C9*100</f>
        <v>59.498207885304652</v>
      </c>
      <c r="G9" s="211">
        <v>3</v>
      </c>
      <c r="H9" s="86">
        <v>389</v>
      </c>
      <c r="I9" s="188">
        <f t="shared" si="1"/>
        <v>10.285291240316226</v>
      </c>
      <c r="J9" s="86">
        <v>2</v>
      </c>
      <c r="K9" s="335">
        <v>96</v>
      </c>
      <c r="L9" s="335">
        <v>87</v>
      </c>
      <c r="M9" s="65">
        <v>27</v>
      </c>
      <c r="N9" s="212">
        <v>80</v>
      </c>
      <c r="P9" s="352"/>
    </row>
    <row r="10" spans="1:18">
      <c r="A10" s="171" t="s">
        <v>128</v>
      </c>
      <c r="B10" s="177">
        <v>117397</v>
      </c>
      <c r="C10" s="176">
        <v>357</v>
      </c>
      <c r="D10" s="188">
        <f t="shared" si="0"/>
        <v>12.16385427225568</v>
      </c>
      <c r="E10" s="108">
        <v>117</v>
      </c>
      <c r="F10" s="188">
        <f t="shared" si="2"/>
        <v>32.773109243697476</v>
      </c>
      <c r="G10" s="191">
        <v>2</v>
      </c>
      <c r="H10" s="176">
        <v>256</v>
      </c>
      <c r="I10" s="188">
        <f t="shared" si="1"/>
        <v>8.7225397582561719</v>
      </c>
      <c r="J10" s="181">
        <v>1</v>
      </c>
      <c r="K10" s="335">
        <v>63</v>
      </c>
      <c r="L10" s="335">
        <v>33</v>
      </c>
      <c r="M10" s="181">
        <v>25</v>
      </c>
      <c r="N10" s="199">
        <v>115</v>
      </c>
      <c r="P10" s="352"/>
    </row>
    <row r="11" spans="1:18">
      <c r="A11" s="171" t="s">
        <v>129</v>
      </c>
      <c r="B11" s="177">
        <v>146002</v>
      </c>
      <c r="C11" s="176">
        <v>440</v>
      </c>
      <c r="D11" s="188">
        <f t="shared" si="0"/>
        <v>12.054629388638512</v>
      </c>
      <c r="E11" s="108">
        <v>170</v>
      </c>
      <c r="F11" s="188">
        <f t="shared" si="2"/>
        <v>38.636363636363633</v>
      </c>
      <c r="G11" s="189">
        <v>4</v>
      </c>
      <c r="H11" s="176">
        <v>374</v>
      </c>
      <c r="I11" s="188">
        <f t="shared" si="1"/>
        <v>10.246434980342734</v>
      </c>
      <c r="J11" s="181">
        <v>1</v>
      </c>
      <c r="K11" s="335">
        <v>79</v>
      </c>
      <c r="L11" s="335">
        <v>69</v>
      </c>
      <c r="M11" s="181">
        <v>34</v>
      </c>
      <c r="N11" s="199">
        <v>82</v>
      </c>
      <c r="P11" s="352"/>
    </row>
    <row r="12" spans="1:18">
      <c r="A12" s="171" t="s">
        <v>130</v>
      </c>
      <c r="B12" s="177">
        <v>139274</v>
      </c>
      <c r="C12" s="176">
        <v>387</v>
      </c>
      <c r="D12" s="188">
        <f t="shared" si="0"/>
        <v>11.114780935422262</v>
      </c>
      <c r="E12" s="108">
        <v>197</v>
      </c>
      <c r="F12" s="188">
        <f t="shared" si="2"/>
        <v>50.904392764857889</v>
      </c>
      <c r="G12" s="189">
        <v>0</v>
      </c>
      <c r="H12" s="176">
        <v>431</v>
      </c>
      <c r="I12" s="188">
        <f t="shared" si="1"/>
        <v>12.378476959087841</v>
      </c>
      <c r="J12" s="181">
        <v>1</v>
      </c>
      <c r="K12" s="335">
        <v>100</v>
      </c>
      <c r="L12" s="335">
        <v>88</v>
      </c>
      <c r="M12" s="181">
        <v>30</v>
      </c>
      <c r="N12" s="199">
        <v>119</v>
      </c>
      <c r="P12" s="352"/>
    </row>
    <row r="13" spans="1:18">
      <c r="A13" s="171" t="s">
        <v>131</v>
      </c>
      <c r="B13" s="177">
        <v>148528</v>
      </c>
      <c r="C13" s="176">
        <v>484</v>
      </c>
      <c r="D13" s="188">
        <f t="shared" si="0"/>
        <v>13.034579338575892</v>
      </c>
      <c r="E13" s="108">
        <v>158</v>
      </c>
      <c r="F13" s="188">
        <f t="shared" si="2"/>
        <v>32.644628099173559</v>
      </c>
      <c r="G13" s="191">
        <v>2</v>
      </c>
      <c r="H13" s="176">
        <v>292</v>
      </c>
      <c r="I13" s="188">
        <f t="shared" si="1"/>
        <v>7.8638371216201657</v>
      </c>
      <c r="J13" s="181">
        <v>2</v>
      </c>
      <c r="K13" s="335">
        <v>56</v>
      </c>
      <c r="L13" s="335">
        <v>68</v>
      </c>
      <c r="M13" s="181">
        <v>24</v>
      </c>
      <c r="N13" s="199">
        <v>105</v>
      </c>
      <c r="P13" s="352"/>
    </row>
    <row r="14" spans="1:18">
      <c r="A14" s="171" t="s">
        <v>132</v>
      </c>
      <c r="B14" s="177">
        <v>181368</v>
      </c>
      <c r="C14" s="176">
        <v>527</v>
      </c>
      <c r="D14" s="188">
        <f t="shared" si="0"/>
        <v>11.62277799832385</v>
      </c>
      <c r="E14" s="108">
        <v>228</v>
      </c>
      <c r="F14" s="188">
        <f t="shared" si="2"/>
        <v>43.263757115749527</v>
      </c>
      <c r="G14" s="189">
        <v>3</v>
      </c>
      <c r="H14" s="176">
        <v>394</v>
      </c>
      <c r="I14" s="188">
        <f t="shared" si="1"/>
        <v>8.6895152397335806</v>
      </c>
      <c r="J14" s="181">
        <v>4</v>
      </c>
      <c r="K14" s="335">
        <v>106</v>
      </c>
      <c r="L14" s="335">
        <v>54</v>
      </c>
      <c r="M14" s="181">
        <v>30</v>
      </c>
      <c r="N14" s="199">
        <v>172</v>
      </c>
      <c r="P14" s="352"/>
    </row>
    <row r="15" spans="1:18">
      <c r="A15" s="215" t="s">
        <v>135</v>
      </c>
      <c r="B15" s="217">
        <v>161725</v>
      </c>
      <c r="C15" s="210">
        <v>361</v>
      </c>
      <c r="D15" s="188">
        <f t="shared" si="0"/>
        <v>8.9287370536404378</v>
      </c>
      <c r="E15" s="210">
        <v>160</v>
      </c>
      <c r="F15" s="188">
        <f t="shared" si="2"/>
        <v>44.321329639889193</v>
      </c>
      <c r="G15" s="220">
        <v>2</v>
      </c>
      <c r="H15" s="210">
        <v>462</v>
      </c>
      <c r="I15" s="188">
        <f t="shared" si="1"/>
        <v>11.426804761168651</v>
      </c>
      <c r="J15" s="210">
        <v>2</v>
      </c>
      <c r="K15" s="335">
        <v>106</v>
      </c>
      <c r="L15" s="335">
        <v>48</v>
      </c>
      <c r="M15" s="221">
        <v>37</v>
      </c>
      <c r="N15" s="213">
        <v>106</v>
      </c>
      <c r="P15" s="352"/>
    </row>
    <row r="16" spans="1:18" ht="13.5" thickBot="1">
      <c r="A16" s="216"/>
      <c r="B16" s="218"/>
      <c r="C16" s="208"/>
      <c r="D16" s="219"/>
      <c r="E16" s="208"/>
      <c r="F16" s="219"/>
      <c r="G16" s="218"/>
      <c r="H16" s="208"/>
      <c r="I16" s="219"/>
      <c r="J16" s="208"/>
      <c r="K16" s="208"/>
      <c r="L16" s="208"/>
      <c r="M16" s="219"/>
      <c r="N16" s="209"/>
    </row>
    <row r="18" spans="1:20">
      <c r="A18" s="350" t="s">
        <v>263</v>
      </c>
    </row>
    <row r="19" spans="1:20" s="8" customFormat="1" ht="15.75" customHeight="1">
      <c r="A19" s="68" t="s">
        <v>258</v>
      </c>
      <c r="B19" s="2"/>
      <c r="C19" s="2"/>
      <c r="D19" s="2"/>
      <c r="E19" s="2"/>
      <c r="F19" s="7"/>
      <c r="G19" s="7"/>
      <c r="H19" s="73"/>
      <c r="I19" s="316"/>
      <c r="J19" s="316"/>
      <c r="K19" s="6"/>
      <c r="L19" s="36"/>
      <c r="M19" s="34"/>
      <c r="N19" s="36"/>
      <c r="O19" s="39"/>
      <c r="P19" s="6"/>
      <c r="Q19" s="6"/>
      <c r="R19" s="6"/>
      <c r="S19" s="37"/>
      <c r="T19" s="37"/>
    </row>
    <row r="20" spans="1:20" s="8" customFormat="1" ht="12.75" customHeight="1">
      <c r="A20" s="68" t="s">
        <v>253</v>
      </c>
      <c r="B20" s="2"/>
      <c r="C20" s="2"/>
      <c r="D20" s="2"/>
      <c r="E20" s="2"/>
      <c r="F20" s="7"/>
      <c r="G20" s="7"/>
      <c r="H20" s="73"/>
      <c r="I20" s="316"/>
      <c r="J20" s="316"/>
      <c r="K20" s="6"/>
      <c r="L20" s="36"/>
      <c r="M20" s="34"/>
      <c r="N20" s="36"/>
      <c r="O20" s="39"/>
      <c r="P20" s="6"/>
      <c r="Q20" s="6"/>
      <c r="R20" s="6"/>
      <c r="S20" s="37"/>
      <c r="T20" s="37"/>
    </row>
    <row r="21" spans="1:20" s="8" customFormat="1" ht="13.5">
      <c r="A21" s="15" t="s">
        <v>231</v>
      </c>
      <c r="E21" s="36"/>
      <c r="O21" s="6"/>
      <c r="P21" s="6"/>
      <c r="Q21" s="6"/>
      <c r="R21" s="6"/>
    </row>
    <row r="22" spans="1:20" s="32" customFormat="1" ht="13.5">
      <c r="A22" s="15" t="s">
        <v>232</v>
      </c>
      <c r="B22" s="8"/>
      <c r="C22" s="8"/>
      <c r="D22" s="8"/>
      <c r="E22" s="8"/>
      <c r="F22" s="8"/>
      <c r="G22" s="8"/>
      <c r="H22" s="8"/>
      <c r="I22" s="63"/>
      <c r="J22" s="54"/>
      <c r="M22" s="61"/>
      <c r="N22" s="54"/>
      <c r="O22" s="325"/>
      <c r="P22" s="64"/>
      <c r="Q22" s="47"/>
      <c r="R22" s="64"/>
    </row>
    <row r="23" spans="1:20" s="32" customFormat="1" ht="13.5">
      <c r="A23" s="46" t="s">
        <v>233</v>
      </c>
      <c r="B23" s="8"/>
      <c r="C23" s="8"/>
      <c r="D23" s="8"/>
      <c r="E23" s="8"/>
      <c r="F23" s="8"/>
      <c r="G23" s="8"/>
      <c r="H23" s="8"/>
      <c r="I23" s="63"/>
      <c r="J23" s="54"/>
      <c r="L23" s="64"/>
      <c r="M23" s="61"/>
      <c r="N23" s="54"/>
      <c r="O23" s="325"/>
      <c r="P23" s="64"/>
      <c r="Q23" s="47"/>
      <c r="R23" s="64"/>
    </row>
    <row r="24" spans="1:20" s="2" customFormat="1" ht="13.5">
      <c r="A24" s="103" t="s">
        <v>289</v>
      </c>
      <c r="B24" s="8"/>
      <c r="C24" s="32"/>
      <c r="D24" s="8"/>
      <c r="E24" s="8"/>
      <c r="F24" s="23"/>
      <c r="G24" s="8"/>
      <c r="H24" s="8"/>
      <c r="I24" s="8"/>
      <c r="O24" s="316"/>
      <c r="P24" s="316"/>
      <c r="Q24" s="316"/>
      <c r="R24" s="316"/>
    </row>
    <row r="25" spans="1:20" s="32" customFormat="1">
      <c r="A25" s="295" t="s">
        <v>288</v>
      </c>
      <c r="B25" s="286"/>
      <c r="C25" s="286"/>
      <c r="D25" s="286"/>
      <c r="E25" s="286"/>
      <c r="F25" s="286"/>
      <c r="G25" s="286"/>
      <c r="H25" s="286"/>
      <c r="I25" s="286"/>
      <c r="J25" s="286"/>
      <c r="K25" s="287"/>
      <c r="L25" s="286"/>
      <c r="M25" s="286"/>
      <c r="N25" s="286"/>
      <c r="O25" s="326"/>
      <c r="P25" s="326"/>
      <c r="Q25" s="47"/>
      <c r="R25" s="64"/>
    </row>
    <row r="26" spans="1:20" s="32" customFormat="1">
      <c r="A26" s="275" t="s">
        <v>290</v>
      </c>
      <c r="B26" s="286"/>
      <c r="C26" s="286"/>
      <c r="D26" s="286"/>
      <c r="E26" s="286"/>
      <c r="F26" s="286"/>
      <c r="G26" s="286"/>
      <c r="H26" s="286"/>
      <c r="I26" s="286"/>
      <c r="J26" s="286"/>
      <c r="K26" s="287"/>
      <c r="L26" s="286"/>
      <c r="M26" s="286"/>
      <c r="N26" s="286"/>
      <c r="O26" s="326"/>
      <c r="P26" s="326"/>
      <c r="Q26" s="47"/>
      <c r="R26" s="64"/>
    </row>
    <row r="27" spans="1:20" s="32" customFormat="1">
      <c r="A27" s="286"/>
      <c r="B27" s="288"/>
      <c r="C27" s="288"/>
      <c r="D27" s="288"/>
      <c r="E27" s="288"/>
      <c r="F27" s="288"/>
      <c r="G27" s="288"/>
      <c r="H27" s="288"/>
      <c r="I27" s="288"/>
      <c r="J27" s="288"/>
      <c r="K27" s="288"/>
      <c r="L27" s="288"/>
      <c r="M27" s="288"/>
      <c r="N27" s="286"/>
      <c r="O27" s="326"/>
      <c r="P27" s="326"/>
      <c r="Q27" s="47"/>
      <c r="R27" s="64"/>
    </row>
    <row r="28" spans="1:20" s="8" customFormat="1">
      <c r="A28" s="285" t="s">
        <v>187</v>
      </c>
      <c r="B28" s="286"/>
      <c r="C28" s="286"/>
      <c r="D28" s="286"/>
      <c r="E28" s="286"/>
      <c r="F28" s="286"/>
      <c r="H28" s="6"/>
      <c r="I28" s="6"/>
      <c r="J28" s="6"/>
      <c r="K28" s="64"/>
      <c r="O28" s="6"/>
      <c r="P28" s="6"/>
      <c r="Q28" s="6"/>
      <c r="R28" s="6"/>
      <c r="S28" s="6"/>
      <c r="T28" s="6"/>
    </row>
    <row r="29" spans="1:20" s="8" customFormat="1">
      <c r="A29" s="296" t="s">
        <v>157</v>
      </c>
      <c r="H29" s="6"/>
      <c r="I29" s="6"/>
      <c r="J29" s="6"/>
      <c r="K29" s="64"/>
      <c r="O29" s="6"/>
      <c r="P29" s="6"/>
      <c r="Q29" s="6"/>
      <c r="R29" s="6"/>
      <c r="S29" s="6"/>
      <c r="T29" s="6"/>
    </row>
    <row r="30" spans="1:20" s="8" customFormat="1">
      <c r="A30" s="296" t="s">
        <v>158</v>
      </c>
      <c r="D30" s="33"/>
      <c r="H30" s="6"/>
      <c r="I30" s="6"/>
      <c r="J30" s="6"/>
      <c r="K30" s="64"/>
      <c r="O30" s="6"/>
      <c r="P30" s="6"/>
      <c r="Q30" s="6"/>
      <c r="R30" s="6"/>
      <c r="S30" s="6"/>
      <c r="T30" s="6"/>
    </row>
    <row r="31" spans="1:20" s="8" customFormat="1">
      <c r="A31" s="296" t="s">
        <v>159</v>
      </c>
      <c r="H31" s="6"/>
      <c r="I31" s="6"/>
      <c r="J31" s="6"/>
      <c r="K31" s="64"/>
      <c r="O31" s="6"/>
      <c r="P31" s="6"/>
      <c r="Q31" s="6"/>
      <c r="R31" s="6"/>
      <c r="S31" s="6"/>
      <c r="T31" s="6"/>
    </row>
    <row r="32" spans="1:20" s="8" customFormat="1">
      <c r="H32" s="6"/>
      <c r="I32" s="6"/>
      <c r="J32" s="6"/>
      <c r="K32" s="64"/>
      <c r="O32" s="6"/>
      <c r="P32" s="6"/>
      <c r="Q32" s="6"/>
      <c r="R32" s="6"/>
      <c r="S32" s="6"/>
      <c r="T32" s="6"/>
    </row>
  </sheetData>
  <hyperlinks>
    <hyperlink ref="A29" r:id="rId1" tooltip="Meets My Needs"/>
    <hyperlink ref="A30" r:id="rId2" tooltip="I need something slightly different" display="mailto:demography@nisra.gov.uk?subject=Alcohol%20Specific%20Deaths%20Table%201:I%20need%20something%20slightly%20different%20(please%20specify)"/>
    <hyperlink ref="A31" r:id="rId3" tooltip="This is not what I need" display="mailto:demography@nisra.gov.uk?subject=Alcohol%20Specific%20Deaths%20Table1:%20Meets%20My%20NeedsThis%20is%20not%20what%20I%20need%20(please%20specify)"/>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8"/>
  <sheetViews>
    <sheetView showGridLines="0" zoomScaleNormal="100" workbookViewId="0">
      <pane ySplit="2" topLeftCell="A23" activePane="bottomLeft" state="frozen"/>
      <selection pane="bottomLeft" activeCell="R17" sqref="R17"/>
    </sheetView>
  </sheetViews>
  <sheetFormatPr defaultColWidth="9.140625" defaultRowHeight="12"/>
  <cols>
    <col min="1" max="1" width="17" style="8" customWidth="1"/>
    <col min="2" max="2" width="34.5703125" style="8" customWidth="1"/>
    <col min="3" max="3" width="10.7109375" style="8" customWidth="1"/>
    <col min="4" max="4" width="7.85546875" style="21" bestFit="1" customWidth="1"/>
    <col min="5" max="5" width="9.7109375" style="21" customWidth="1"/>
    <col min="6" max="6" width="11.5703125" style="8" customWidth="1"/>
    <col min="7" max="8" width="9.85546875" style="8" customWidth="1"/>
    <col min="9" max="9" width="10.42578125" style="8" customWidth="1"/>
    <col min="10" max="10" width="10" style="8" customWidth="1"/>
    <col min="11" max="11" width="10.28515625" style="8" customWidth="1"/>
    <col min="12" max="12" width="10.140625" style="8" customWidth="1"/>
    <col min="13" max="13" width="9.85546875" style="8" customWidth="1"/>
    <col min="14" max="14" width="10.42578125" style="8" customWidth="1"/>
    <col min="15" max="15" width="10.28515625" style="8" customWidth="1"/>
    <col min="16" max="16" width="9.140625" style="8" customWidth="1"/>
    <col min="17" max="17" width="19" style="6" customWidth="1"/>
    <col min="18" max="18" width="18.85546875" style="6" customWidth="1"/>
    <col min="19" max="19" width="16.85546875" style="6" customWidth="1"/>
    <col min="20" max="20" width="20.28515625" style="6" customWidth="1"/>
    <col min="21" max="29" width="4.85546875" style="8" customWidth="1"/>
    <col min="30" max="16384" width="9.140625" style="8"/>
  </cols>
  <sheetData>
    <row r="1" spans="1:31" ht="13.5" thickBot="1">
      <c r="A1" s="169" t="s">
        <v>179</v>
      </c>
      <c r="B1" s="169"/>
      <c r="C1" s="169"/>
      <c r="Q1" s="301"/>
      <c r="R1" s="302"/>
      <c r="S1" s="302"/>
      <c r="T1" s="302"/>
    </row>
    <row r="2" spans="1:31" s="6" customFormat="1" ht="33" customHeight="1" thickBot="1">
      <c r="A2" s="336" t="s">
        <v>275</v>
      </c>
      <c r="B2" s="337" t="s">
        <v>49</v>
      </c>
      <c r="C2" s="310" t="s">
        <v>276</v>
      </c>
      <c r="D2" s="330" t="s">
        <v>50</v>
      </c>
      <c r="E2" s="311" t="s">
        <v>51</v>
      </c>
      <c r="F2" s="338" t="s">
        <v>234</v>
      </c>
      <c r="G2" s="339" t="s">
        <v>235</v>
      </c>
      <c r="H2" s="311" t="s">
        <v>236</v>
      </c>
      <c r="I2" s="311" t="s">
        <v>237</v>
      </c>
      <c r="J2" s="311" t="s">
        <v>238</v>
      </c>
      <c r="K2" s="311" t="s">
        <v>239</v>
      </c>
      <c r="L2" s="311" t="s">
        <v>240</v>
      </c>
      <c r="M2" s="311" t="s">
        <v>241</v>
      </c>
      <c r="N2" s="311" t="s">
        <v>242</v>
      </c>
      <c r="O2" s="311" t="s">
        <v>243</v>
      </c>
      <c r="P2" s="312" t="s">
        <v>244</v>
      </c>
      <c r="S2" s="66"/>
      <c r="T2" s="66"/>
      <c r="AD2" s="66"/>
      <c r="AE2" s="66"/>
    </row>
    <row r="3" spans="1:31" s="6" customFormat="1" ht="12.75">
      <c r="A3" s="232" t="s">
        <v>52</v>
      </c>
      <c r="B3" s="233" t="s">
        <v>53</v>
      </c>
      <c r="C3" s="370">
        <v>4786</v>
      </c>
      <c r="D3" s="369">
        <v>2391</v>
      </c>
      <c r="E3" s="234">
        <v>2395</v>
      </c>
      <c r="F3" s="235">
        <v>25</v>
      </c>
      <c r="G3" s="179">
        <v>8</v>
      </c>
      <c r="H3" s="179">
        <v>57</v>
      </c>
      <c r="I3" s="179">
        <v>65</v>
      </c>
      <c r="J3" s="179">
        <v>193</v>
      </c>
      <c r="K3" s="179">
        <v>412</v>
      </c>
      <c r="L3" s="179">
        <v>782</v>
      </c>
      <c r="M3" s="179">
        <v>633</v>
      </c>
      <c r="N3" s="179">
        <v>795</v>
      </c>
      <c r="O3" s="179">
        <v>892</v>
      </c>
      <c r="P3" s="236">
        <v>924</v>
      </c>
      <c r="Q3" s="18"/>
    </row>
    <row r="4" spans="1:31" s="6" customFormat="1" ht="25.5">
      <c r="A4" s="222" t="s">
        <v>54</v>
      </c>
      <c r="B4" s="223" t="s">
        <v>55</v>
      </c>
      <c r="C4" s="127">
        <v>56</v>
      </c>
      <c r="D4" s="108">
        <v>23</v>
      </c>
      <c r="E4" s="108">
        <v>33</v>
      </c>
      <c r="F4" s="224">
        <v>2</v>
      </c>
      <c r="G4" s="108">
        <v>0</v>
      </c>
      <c r="H4" s="108">
        <v>0</v>
      </c>
      <c r="I4" s="108">
        <v>0</v>
      </c>
      <c r="J4" s="108">
        <v>2</v>
      </c>
      <c r="K4" s="108">
        <v>4</v>
      </c>
      <c r="L4" s="108">
        <v>7</v>
      </c>
      <c r="M4" s="108">
        <v>7</v>
      </c>
      <c r="N4" s="108">
        <v>8</v>
      </c>
      <c r="O4" s="108">
        <v>13</v>
      </c>
      <c r="P4" s="141">
        <v>13</v>
      </c>
      <c r="Q4" s="18"/>
    </row>
    <row r="5" spans="1:31" s="6" customFormat="1" ht="12.75">
      <c r="A5" s="222" t="s">
        <v>56</v>
      </c>
      <c r="B5" s="223" t="s">
        <v>57</v>
      </c>
      <c r="C5" s="105">
        <v>1153</v>
      </c>
      <c r="D5" s="47">
        <v>624</v>
      </c>
      <c r="E5" s="47">
        <v>529</v>
      </c>
      <c r="F5" s="107">
        <v>0</v>
      </c>
      <c r="G5" s="47">
        <v>1</v>
      </c>
      <c r="H5" s="47">
        <v>6</v>
      </c>
      <c r="I5" s="47">
        <v>13</v>
      </c>
      <c r="J5" s="47">
        <v>45</v>
      </c>
      <c r="K5" s="47">
        <v>145</v>
      </c>
      <c r="L5" s="47">
        <v>293</v>
      </c>
      <c r="M5" s="47">
        <v>190</v>
      </c>
      <c r="N5" s="47">
        <v>202</v>
      </c>
      <c r="O5" s="47">
        <v>154</v>
      </c>
      <c r="P5" s="136">
        <v>104</v>
      </c>
      <c r="Q5" s="18"/>
    </row>
    <row r="6" spans="1:31" s="17" customFormat="1" ht="12.75">
      <c r="A6" s="278" t="s">
        <v>108</v>
      </c>
      <c r="B6" s="279" t="s">
        <v>100</v>
      </c>
      <c r="C6" s="373">
        <v>1130</v>
      </c>
      <c r="D6" s="358">
        <v>609</v>
      </c>
      <c r="E6" s="358">
        <v>521</v>
      </c>
      <c r="F6" s="357">
        <v>0</v>
      </c>
      <c r="G6" s="358">
        <v>1</v>
      </c>
      <c r="H6" s="358">
        <v>6</v>
      </c>
      <c r="I6" s="358">
        <v>13</v>
      </c>
      <c r="J6" s="358">
        <v>45</v>
      </c>
      <c r="K6" s="358">
        <v>142</v>
      </c>
      <c r="L6" s="358">
        <v>286</v>
      </c>
      <c r="M6" s="358">
        <v>187</v>
      </c>
      <c r="N6" s="358">
        <v>200</v>
      </c>
      <c r="O6" s="358">
        <v>149</v>
      </c>
      <c r="P6" s="282">
        <v>101</v>
      </c>
      <c r="Q6" s="18"/>
      <c r="U6" s="67"/>
    </row>
    <row r="7" spans="1:31" s="6" customFormat="1" ht="38.25">
      <c r="A7" s="222" t="s">
        <v>58</v>
      </c>
      <c r="B7" s="223" t="s">
        <v>59</v>
      </c>
      <c r="C7" s="375">
        <v>6</v>
      </c>
      <c r="D7" s="376">
        <v>4</v>
      </c>
      <c r="E7" s="376">
        <v>2</v>
      </c>
      <c r="F7" s="377">
        <v>0</v>
      </c>
      <c r="G7" s="376">
        <v>0</v>
      </c>
      <c r="H7" s="376">
        <v>0</v>
      </c>
      <c r="I7" s="376">
        <v>1</v>
      </c>
      <c r="J7" s="376">
        <v>0</v>
      </c>
      <c r="K7" s="376">
        <v>2</v>
      </c>
      <c r="L7" s="376">
        <v>1</v>
      </c>
      <c r="M7" s="376">
        <v>1</v>
      </c>
      <c r="N7" s="376">
        <v>0</v>
      </c>
      <c r="O7" s="376">
        <v>0</v>
      </c>
      <c r="P7" s="141">
        <v>1</v>
      </c>
      <c r="Q7" s="18"/>
    </row>
    <row r="8" spans="1:31" s="6" customFormat="1" ht="25.5">
      <c r="A8" s="222" t="s">
        <v>60</v>
      </c>
      <c r="B8" s="223" t="s">
        <v>61</v>
      </c>
      <c r="C8" s="375">
        <v>84</v>
      </c>
      <c r="D8" s="376">
        <v>41</v>
      </c>
      <c r="E8" s="376">
        <v>43</v>
      </c>
      <c r="F8" s="377">
        <v>0</v>
      </c>
      <c r="G8" s="376">
        <v>0</v>
      </c>
      <c r="H8" s="376">
        <v>1</v>
      </c>
      <c r="I8" s="376">
        <v>1</v>
      </c>
      <c r="J8" s="376">
        <v>4</v>
      </c>
      <c r="K8" s="376">
        <v>13</v>
      </c>
      <c r="L8" s="376">
        <v>12</v>
      </c>
      <c r="M8" s="376">
        <v>10</v>
      </c>
      <c r="N8" s="376">
        <v>18</v>
      </c>
      <c r="O8" s="376">
        <v>13</v>
      </c>
      <c r="P8" s="141">
        <v>12</v>
      </c>
      <c r="Q8" s="18"/>
    </row>
    <row r="9" spans="1:31" s="6" customFormat="1" ht="12.75">
      <c r="A9" s="222" t="s">
        <v>62</v>
      </c>
      <c r="B9" s="223" t="s">
        <v>63</v>
      </c>
      <c r="C9" s="375">
        <v>354</v>
      </c>
      <c r="D9" s="376">
        <v>145</v>
      </c>
      <c r="E9" s="376">
        <v>209</v>
      </c>
      <c r="F9" s="377">
        <v>0</v>
      </c>
      <c r="G9" s="376">
        <v>0</v>
      </c>
      <c r="H9" s="376">
        <v>0</v>
      </c>
      <c r="I9" s="376">
        <v>2</v>
      </c>
      <c r="J9" s="376">
        <v>7</v>
      </c>
      <c r="K9" s="376">
        <v>6</v>
      </c>
      <c r="L9" s="376">
        <v>18</v>
      </c>
      <c r="M9" s="376">
        <v>28</v>
      </c>
      <c r="N9" s="376">
        <v>76</v>
      </c>
      <c r="O9" s="376">
        <v>106</v>
      </c>
      <c r="P9" s="141">
        <v>111</v>
      </c>
      <c r="Q9" s="18"/>
    </row>
    <row r="10" spans="1:31" s="6" customFormat="1" ht="25.5">
      <c r="A10" s="222" t="s">
        <v>64</v>
      </c>
      <c r="B10" s="223" t="s">
        <v>65</v>
      </c>
      <c r="C10" s="375">
        <v>285</v>
      </c>
      <c r="D10" s="376">
        <v>112</v>
      </c>
      <c r="E10" s="376">
        <v>173</v>
      </c>
      <c r="F10" s="377">
        <v>0</v>
      </c>
      <c r="G10" s="376">
        <v>2</v>
      </c>
      <c r="H10" s="376">
        <v>2</v>
      </c>
      <c r="I10" s="376">
        <v>2</v>
      </c>
      <c r="J10" s="376">
        <v>6</v>
      </c>
      <c r="K10" s="376">
        <v>11</v>
      </c>
      <c r="L10" s="376">
        <v>28</v>
      </c>
      <c r="M10" s="376">
        <v>40</v>
      </c>
      <c r="N10" s="376">
        <v>48</v>
      </c>
      <c r="O10" s="376">
        <v>68</v>
      </c>
      <c r="P10" s="141">
        <v>78</v>
      </c>
      <c r="Q10" s="18"/>
    </row>
    <row r="11" spans="1:31" s="6" customFormat="1" ht="12.75">
      <c r="A11" s="222" t="s">
        <v>66</v>
      </c>
      <c r="B11" s="223" t="s">
        <v>67</v>
      </c>
      <c r="C11" s="375">
        <v>941</v>
      </c>
      <c r="D11" s="376">
        <v>494</v>
      </c>
      <c r="E11" s="376">
        <v>447</v>
      </c>
      <c r="F11" s="377">
        <v>0</v>
      </c>
      <c r="G11" s="376">
        <v>1</v>
      </c>
      <c r="H11" s="376">
        <v>4</v>
      </c>
      <c r="I11" s="376">
        <v>7</v>
      </c>
      <c r="J11" s="376">
        <v>42</v>
      </c>
      <c r="K11" s="376">
        <v>85</v>
      </c>
      <c r="L11" s="376">
        <v>148</v>
      </c>
      <c r="M11" s="376">
        <v>117</v>
      </c>
      <c r="N11" s="376">
        <v>138</v>
      </c>
      <c r="O11" s="376">
        <v>197</v>
      </c>
      <c r="P11" s="141">
        <v>202</v>
      </c>
      <c r="Q11" s="18"/>
    </row>
    <row r="12" spans="1:31" s="17" customFormat="1" ht="12.75">
      <c r="A12" s="278" t="s">
        <v>106</v>
      </c>
      <c r="B12" s="279" t="s">
        <v>101</v>
      </c>
      <c r="C12" s="373">
        <v>396</v>
      </c>
      <c r="D12" s="358">
        <v>236</v>
      </c>
      <c r="E12" s="358">
        <v>160</v>
      </c>
      <c r="F12" s="357">
        <v>0</v>
      </c>
      <c r="G12" s="358">
        <v>0</v>
      </c>
      <c r="H12" s="358">
        <v>1</v>
      </c>
      <c r="I12" s="358">
        <v>4</v>
      </c>
      <c r="J12" s="358">
        <v>21</v>
      </c>
      <c r="K12" s="358">
        <v>43</v>
      </c>
      <c r="L12" s="358">
        <v>77</v>
      </c>
      <c r="M12" s="358">
        <v>55</v>
      </c>
      <c r="N12" s="358">
        <v>58</v>
      </c>
      <c r="O12" s="358">
        <v>67</v>
      </c>
      <c r="P12" s="282">
        <v>70</v>
      </c>
      <c r="Q12" s="18"/>
    </row>
    <row r="13" spans="1:31" s="17" customFormat="1" ht="12.75">
      <c r="A13" s="278" t="s">
        <v>107</v>
      </c>
      <c r="B13" s="279" t="s">
        <v>102</v>
      </c>
      <c r="C13" s="373">
        <v>211</v>
      </c>
      <c r="D13" s="358">
        <v>102</v>
      </c>
      <c r="E13" s="358">
        <v>109</v>
      </c>
      <c r="F13" s="357">
        <v>0</v>
      </c>
      <c r="G13" s="358">
        <v>0</v>
      </c>
      <c r="H13" s="358">
        <v>1</v>
      </c>
      <c r="I13" s="358">
        <v>0</v>
      </c>
      <c r="J13" s="358">
        <v>9</v>
      </c>
      <c r="K13" s="358">
        <v>18</v>
      </c>
      <c r="L13" s="358">
        <v>28</v>
      </c>
      <c r="M13" s="358">
        <v>30</v>
      </c>
      <c r="N13" s="358">
        <v>24</v>
      </c>
      <c r="O13" s="358">
        <v>51</v>
      </c>
      <c r="P13" s="282">
        <v>50</v>
      </c>
      <c r="Q13" s="18"/>
    </row>
    <row r="14" spans="1:31" s="6" customFormat="1" ht="12.75">
      <c r="A14" s="222" t="s">
        <v>68</v>
      </c>
      <c r="B14" s="223" t="s">
        <v>69</v>
      </c>
      <c r="C14" s="105">
        <v>444</v>
      </c>
      <c r="D14" s="47">
        <v>214</v>
      </c>
      <c r="E14" s="47">
        <v>230</v>
      </c>
      <c r="F14" s="107">
        <v>0</v>
      </c>
      <c r="G14" s="47">
        <v>0</v>
      </c>
      <c r="H14" s="47">
        <v>2</v>
      </c>
      <c r="I14" s="47">
        <v>0</v>
      </c>
      <c r="J14" s="47">
        <v>6</v>
      </c>
      <c r="K14" s="47">
        <v>28</v>
      </c>
      <c r="L14" s="47">
        <v>90</v>
      </c>
      <c r="M14" s="47">
        <v>64</v>
      </c>
      <c r="N14" s="47">
        <v>67</v>
      </c>
      <c r="O14" s="47">
        <v>90</v>
      </c>
      <c r="P14" s="136">
        <v>97</v>
      </c>
      <c r="Q14" s="18"/>
    </row>
    <row r="15" spans="1:31" s="6" customFormat="1" ht="12.75">
      <c r="A15" s="225" t="s">
        <v>154</v>
      </c>
      <c r="B15" s="226" t="s">
        <v>155</v>
      </c>
      <c r="C15" s="372">
        <v>0</v>
      </c>
      <c r="D15" s="227">
        <v>0</v>
      </c>
      <c r="E15" s="227">
        <v>0</v>
      </c>
      <c r="F15" s="228">
        <v>0</v>
      </c>
      <c r="G15" s="227">
        <v>0</v>
      </c>
      <c r="H15" s="227">
        <v>0</v>
      </c>
      <c r="I15" s="227">
        <v>0</v>
      </c>
      <c r="J15" s="227">
        <v>0</v>
      </c>
      <c r="K15" s="227">
        <v>0</v>
      </c>
      <c r="L15" s="227">
        <v>0</v>
      </c>
      <c r="M15" s="227">
        <v>0</v>
      </c>
      <c r="N15" s="227">
        <v>0</v>
      </c>
      <c r="O15" s="227">
        <v>0</v>
      </c>
      <c r="P15" s="229">
        <v>0</v>
      </c>
      <c r="Q15" s="18"/>
    </row>
    <row r="16" spans="1:31" s="6" customFormat="1" ht="12.75">
      <c r="A16" s="222" t="s">
        <v>70</v>
      </c>
      <c r="B16" s="223" t="s">
        <v>71</v>
      </c>
      <c r="C16" s="105">
        <v>247</v>
      </c>
      <c r="D16" s="47">
        <v>131</v>
      </c>
      <c r="E16" s="47">
        <v>116</v>
      </c>
      <c r="F16" s="107">
        <v>0</v>
      </c>
      <c r="G16" s="47">
        <v>0</v>
      </c>
      <c r="H16" s="47">
        <v>3</v>
      </c>
      <c r="I16" s="47">
        <v>11</v>
      </c>
      <c r="J16" s="47">
        <v>30</v>
      </c>
      <c r="K16" s="47">
        <v>34</v>
      </c>
      <c r="L16" s="47">
        <v>39</v>
      </c>
      <c r="M16" s="47">
        <v>33</v>
      </c>
      <c r="N16" s="47">
        <v>32</v>
      </c>
      <c r="O16" s="47">
        <v>31</v>
      </c>
      <c r="P16" s="136">
        <v>34</v>
      </c>
      <c r="Q16" s="18"/>
    </row>
    <row r="17" spans="1:17" s="6" customFormat="1" ht="25.5">
      <c r="A17" s="222" t="s">
        <v>72</v>
      </c>
      <c r="B17" s="223" t="s">
        <v>73</v>
      </c>
      <c r="C17" s="127">
        <v>40</v>
      </c>
      <c r="D17" s="108">
        <v>14</v>
      </c>
      <c r="E17" s="108">
        <v>26</v>
      </c>
      <c r="F17" s="224">
        <v>0</v>
      </c>
      <c r="G17" s="108">
        <v>0</v>
      </c>
      <c r="H17" s="108">
        <v>0</v>
      </c>
      <c r="I17" s="108">
        <v>0</v>
      </c>
      <c r="J17" s="108">
        <v>0</v>
      </c>
      <c r="K17" s="108">
        <v>2</v>
      </c>
      <c r="L17" s="108">
        <v>4</v>
      </c>
      <c r="M17" s="108">
        <v>4</v>
      </c>
      <c r="N17" s="108">
        <v>11</v>
      </c>
      <c r="O17" s="108">
        <v>9</v>
      </c>
      <c r="P17" s="141">
        <v>10</v>
      </c>
      <c r="Q17" s="18"/>
    </row>
    <row r="18" spans="1:17" s="6" customFormat="1" ht="12.75">
      <c r="A18" s="222" t="s">
        <v>74</v>
      </c>
      <c r="B18" s="223" t="s">
        <v>75</v>
      </c>
      <c r="C18" s="105">
        <v>58</v>
      </c>
      <c r="D18" s="47">
        <v>30</v>
      </c>
      <c r="E18" s="47">
        <v>28</v>
      </c>
      <c r="F18" s="107">
        <v>0</v>
      </c>
      <c r="G18" s="47">
        <v>0</v>
      </c>
      <c r="H18" s="47">
        <v>0</v>
      </c>
      <c r="I18" s="47">
        <v>0</v>
      </c>
      <c r="J18" s="47">
        <v>1</v>
      </c>
      <c r="K18" s="47">
        <v>0</v>
      </c>
      <c r="L18" s="47">
        <v>5</v>
      </c>
      <c r="M18" s="47">
        <v>6</v>
      </c>
      <c r="N18" s="47">
        <v>9</v>
      </c>
      <c r="O18" s="47">
        <v>17</v>
      </c>
      <c r="P18" s="136">
        <v>20</v>
      </c>
      <c r="Q18" s="18"/>
    </row>
    <row r="19" spans="1:17" s="6" customFormat="1" ht="25.5">
      <c r="A19" s="222" t="s">
        <v>76</v>
      </c>
      <c r="B19" s="223" t="s">
        <v>77</v>
      </c>
      <c r="C19" s="105">
        <v>0</v>
      </c>
      <c r="D19" s="47">
        <v>0</v>
      </c>
      <c r="E19" s="47">
        <v>0</v>
      </c>
      <c r="F19" s="107">
        <v>0</v>
      </c>
      <c r="G19" s="47">
        <v>0</v>
      </c>
      <c r="H19" s="47">
        <v>0</v>
      </c>
      <c r="I19" s="47">
        <v>0</v>
      </c>
      <c r="J19" s="47">
        <v>0</v>
      </c>
      <c r="K19" s="47">
        <v>0</v>
      </c>
      <c r="L19" s="47">
        <v>0</v>
      </c>
      <c r="M19" s="47">
        <v>0</v>
      </c>
      <c r="N19" s="47">
        <v>0</v>
      </c>
      <c r="O19" s="47">
        <v>0</v>
      </c>
      <c r="P19" s="136">
        <v>0</v>
      </c>
      <c r="Q19" s="18"/>
    </row>
    <row r="20" spans="1:17" s="6" customFormat="1" ht="25.5">
      <c r="A20" s="222" t="s">
        <v>78</v>
      </c>
      <c r="B20" s="223" t="s">
        <v>79</v>
      </c>
      <c r="C20" s="127">
        <v>8</v>
      </c>
      <c r="D20" s="108">
        <v>3</v>
      </c>
      <c r="E20" s="108">
        <v>5</v>
      </c>
      <c r="F20" s="224">
        <v>8</v>
      </c>
      <c r="G20" s="108">
        <v>0</v>
      </c>
      <c r="H20" s="108">
        <v>0</v>
      </c>
      <c r="I20" s="108">
        <v>0</v>
      </c>
      <c r="J20" s="108">
        <v>0</v>
      </c>
      <c r="K20" s="108">
        <v>0</v>
      </c>
      <c r="L20" s="108">
        <v>0</v>
      </c>
      <c r="M20" s="108">
        <v>0</v>
      </c>
      <c r="N20" s="108">
        <v>0</v>
      </c>
      <c r="O20" s="108">
        <v>0</v>
      </c>
      <c r="P20" s="141">
        <v>0</v>
      </c>
      <c r="Q20" s="18"/>
    </row>
    <row r="21" spans="1:17" s="6" customFormat="1" ht="38.25">
      <c r="A21" s="222" t="s">
        <v>80</v>
      </c>
      <c r="B21" s="223" t="s">
        <v>81</v>
      </c>
      <c r="C21" s="127">
        <v>32</v>
      </c>
      <c r="D21" s="108">
        <v>15</v>
      </c>
      <c r="E21" s="108">
        <v>17</v>
      </c>
      <c r="F21" s="224">
        <v>14</v>
      </c>
      <c r="G21" s="108">
        <v>2</v>
      </c>
      <c r="H21" s="108">
        <v>1</v>
      </c>
      <c r="I21" s="108">
        <v>0</v>
      </c>
      <c r="J21" s="108">
        <v>5</v>
      </c>
      <c r="K21" s="108">
        <v>5</v>
      </c>
      <c r="L21" s="108">
        <v>2</v>
      </c>
      <c r="M21" s="108">
        <v>2</v>
      </c>
      <c r="N21" s="108">
        <v>0</v>
      </c>
      <c r="O21" s="108">
        <v>0</v>
      </c>
      <c r="P21" s="141">
        <v>1</v>
      </c>
      <c r="Q21" s="18"/>
    </row>
    <row r="22" spans="1:17" s="6" customFormat="1" ht="38.25">
      <c r="A22" s="222" t="s">
        <v>82</v>
      </c>
      <c r="B22" s="223" t="s">
        <v>83</v>
      </c>
      <c r="C22" s="127">
        <v>58</v>
      </c>
      <c r="D22" s="108">
        <v>16</v>
      </c>
      <c r="E22" s="108">
        <v>42</v>
      </c>
      <c r="F22" s="224">
        <v>1</v>
      </c>
      <c r="G22" s="108">
        <v>0</v>
      </c>
      <c r="H22" s="108">
        <v>1</v>
      </c>
      <c r="I22" s="108">
        <v>0</v>
      </c>
      <c r="J22" s="108">
        <v>3</v>
      </c>
      <c r="K22" s="108">
        <v>3</v>
      </c>
      <c r="L22" s="108">
        <v>2</v>
      </c>
      <c r="M22" s="108">
        <v>1</v>
      </c>
      <c r="N22" s="108">
        <v>1</v>
      </c>
      <c r="O22" s="108">
        <v>11</v>
      </c>
      <c r="P22" s="141">
        <v>35</v>
      </c>
      <c r="Q22" s="18"/>
    </row>
    <row r="23" spans="1:17" s="6" customFormat="1" ht="16.5" customHeight="1">
      <c r="A23" s="222" t="s">
        <v>148</v>
      </c>
      <c r="B23" s="223" t="s">
        <v>149</v>
      </c>
      <c r="C23" s="127">
        <v>819</v>
      </c>
      <c r="D23" s="108">
        <v>395</v>
      </c>
      <c r="E23" s="108">
        <v>424</v>
      </c>
      <c r="F23" s="224">
        <v>0</v>
      </c>
      <c r="G23" s="108">
        <v>0</v>
      </c>
      <c r="H23" s="108">
        <v>1</v>
      </c>
      <c r="I23" s="108">
        <v>3</v>
      </c>
      <c r="J23" s="108">
        <v>17</v>
      </c>
      <c r="K23" s="108">
        <v>51</v>
      </c>
      <c r="L23" s="108">
        <v>121</v>
      </c>
      <c r="M23" s="108">
        <v>113</v>
      </c>
      <c r="N23" s="108">
        <v>168</v>
      </c>
      <c r="O23" s="108">
        <v>164</v>
      </c>
      <c r="P23" s="141">
        <v>181</v>
      </c>
      <c r="Q23" s="18"/>
    </row>
    <row r="24" spans="1:17" s="6" customFormat="1" ht="25.5">
      <c r="A24" s="222" t="s">
        <v>84</v>
      </c>
      <c r="B24" s="223" t="s">
        <v>85</v>
      </c>
      <c r="C24" s="127">
        <v>201</v>
      </c>
      <c r="D24" s="108">
        <v>130</v>
      </c>
      <c r="E24" s="108">
        <v>71</v>
      </c>
      <c r="F24" s="224">
        <v>0</v>
      </c>
      <c r="G24" s="108">
        <v>2</v>
      </c>
      <c r="H24" s="108">
        <v>36</v>
      </c>
      <c r="I24" s="108">
        <v>25</v>
      </c>
      <c r="J24" s="108">
        <v>25</v>
      </c>
      <c r="K24" s="108">
        <v>23</v>
      </c>
      <c r="L24" s="108">
        <v>12</v>
      </c>
      <c r="M24" s="108">
        <v>17</v>
      </c>
      <c r="N24" s="108">
        <v>17</v>
      </c>
      <c r="O24" s="108">
        <v>19</v>
      </c>
      <c r="P24" s="141">
        <v>25</v>
      </c>
      <c r="Q24" s="18"/>
    </row>
    <row r="25" spans="1:17" s="17" customFormat="1" ht="12.75">
      <c r="A25" s="278" t="s">
        <v>104</v>
      </c>
      <c r="B25" s="279" t="s">
        <v>103</v>
      </c>
      <c r="C25" s="371">
        <v>7</v>
      </c>
      <c r="D25" s="280">
        <v>6</v>
      </c>
      <c r="E25" s="280">
        <v>1</v>
      </c>
      <c r="F25" s="281">
        <v>0</v>
      </c>
      <c r="G25" s="280">
        <v>0</v>
      </c>
      <c r="H25" s="280">
        <v>2</v>
      </c>
      <c r="I25" s="280">
        <v>0</v>
      </c>
      <c r="J25" s="280">
        <v>2</v>
      </c>
      <c r="K25" s="280">
        <v>2</v>
      </c>
      <c r="L25" s="280">
        <v>0</v>
      </c>
      <c r="M25" s="280">
        <v>1</v>
      </c>
      <c r="N25" s="280">
        <v>0</v>
      </c>
      <c r="O25" s="280">
        <v>0</v>
      </c>
      <c r="P25" s="282">
        <v>0</v>
      </c>
      <c r="Q25" s="18"/>
    </row>
    <row r="26" spans="1:17" s="17" customFormat="1" ht="35.25" customHeight="1">
      <c r="A26" s="283" t="s">
        <v>105</v>
      </c>
      <c r="B26" s="279" t="s">
        <v>272</v>
      </c>
      <c r="C26" s="373">
        <v>44</v>
      </c>
      <c r="D26" s="358">
        <v>36</v>
      </c>
      <c r="E26" s="358">
        <v>8</v>
      </c>
      <c r="F26" s="357">
        <v>0</v>
      </c>
      <c r="G26" s="358">
        <v>1</v>
      </c>
      <c r="H26" s="358">
        <v>15</v>
      </c>
      <c r="I26" s="358">
        <v>11</v>
      </c>
      <c r="J26" s="358">
        <v>5</v>
      </c>
      <c r="K26" s="358">
        <v>8</v>
      </c>
      <c r="L26" s="358">
        <v>3</v>
      </c>
      <c r="M26" s="358">
        <v>0</v>
      </c>
      <c r="N26" s="358">
        <v>0</v>
      </c>
      <c r="O26" s="358">
        <v>1</v>
      </c>
      <c r="P26" s="359">
        <v>0</v>
      </c>
      <c r="Q26" s="18"/>
    </row>
    <row r="27" spans="1:17" s="17" customFormat="1" ht="40.5" thickBot="1">
      <c r="A27" s="230" t="s">
        <v>150</v>
      </c>
      <c r="B27" s="231" t="s">
        <v>273</v>
      </c>
      <c r="C27" s="374">
        <v>38</v>
      </c>
      <c r="D27" s="361">
        <v>31</v>
      </c>
      <c r="E27" s="361">
        <v>7</v>
      </c>
      <c r="F27" s="360">
        <v>0</v>
      </c>
      <c r="G27" s="361">
        <v>1</v>
      </c>
      <c r="H27" s="361">
        <v>12</v>
      </c>
      <c r="I27" s="361">
        <v>11</v>
      </c>
      <c r="J27" s="361">
        <v>4</v>
      </c>
      <c r="K27" s="361">
        <v>7</v>
      </c>
      <c r="L27" s="361">
        <v>2</v>
      </c>
      <c r="M27" s="361">
        <v>0</v>
      </c>
      <c r="N27" s="361">
        <v>0</v>
      </c>
      <c r="O27" s="361">
        <v>1</v>
      </c>
      <c r="P27" s="362">
        <v>0</v>
      </c>
      <c r="Q27" s="18"/>
    </row>
    <row r="28" spans="1:17" s="17" customFormat="1">
      <c r="A28" s="59"/>
      <c r="B28" s="59"/>
      <c r="C28" s="59"/>
      <c r="D28" s="58"/>
      <c r="E28" s="58"/>
      <c r="F28" s="58"/>
      <c r="G28" s="58"/>
      <c r="H28" s="58"/>
      <c r="I28" s="58"/>
      <c r="J28" s="58"/>
      <c r="K28" s="58"/>
      <c r="L28" s="58"/>
      <c r="M28" s="58"/>
      <c r="N28" s="58"/>
      <c r="O28" s="58"/>
      <c r="P28" s="58"/>
      <c r="Q28" s="18"/>
    </row>
    <row r="29" spans="1:17" s="17" customFormat="1">
      <c r="A29" s="350" t="s">
        <v>263</v>
      </c>
      <c r="B29" s="59"/>
      <c r="C29" s="59"/>
      <c r="D29" s="58"/>
      <c r="E29" s="58"/>
      <c r="F29" s="58"/>
      <c r="G29" s="58"/>
      <c r="H29" s="58"/>
      <c r="I29" s="58"/>
      <c r="J29" s="58"/>
      <c r="K29" s="58"/>
      <c r="L29" s="58"/>
      <c r="M29" s="58"/>
      <c r="N29" s="58"/>
      <c r="O29" s="58"/>
      <c r="P29" s="58"/>
      <c r="Q29" s="18"/>
    </row>
    <row r="30" spans="1:17" ht="13.5">
      <c r="A30" s="15" t="s">
        <v>168</v>
      </c>
      <c r="D30" s="8"/>
      <c r="E30" s="8"/>
      <c r="H30" s="21"/>
      <c r="I30" s="51"/>
    </row>
    <row r="31" spans="1:17">
      <c r="A31" s="8" t="s">
        <v>169</v>
      </c>
      <c r="D31" s="8"/>
      <c r="E31" s="8"/>
      <c r="H31" s="21"/>
      <c r="I31" s="51"/>
    </row>
    <row r="32" spans="1:17">
      <c r="A32" s="44" t="s">
        <v>170</v>
      </c>
      <c r="B32" s="55" t="s">
        <v>152</v>
      </c>
      <c r="C32" s="55"/>
      <c r="D32" s="8"/>
      <c r="E32" s="8" t="s">
        <v>151</v>
      </c>
    </row>
    <row r="33" spans="1:21">
      <c r="A33" s="44"/>
      <c r="G33" s="53"/>
    </row>
    <row r="34" spans="1:21" ht="12.75">
      <c r="A34" s="285" t="s">
        <v>187</v>
      </c>
      <c r="B34" s="286"/>
      <c r="C34" s="286"/>
      <c r="D34" s="286"/>
      <c r="E34" s="286"/>
      <c r="F34" s="286"/>
      <c r="G34" s="286"/>
      <c r="I34" s="6"/>
      <c r="J34" s="6"/>
      <c r="K34" s="6"/>
      <c r="L34" s="64"/>
      <c r="P34" s="6"/>
      <c r="U34" s="6"/>
    </row>
    <row r="35" spans="1:21" ht="12.75">
      <c r="A35" s="296" t="s">
        <v>157</v>
      </c>
      <c r="D35" s="8"/>
      <c r="E35" s="8"/>
      <c r="I35" s="6"/>
      <c r="J35" s="6"/>
      <c r="K35" s="6"/>
      <c r="L35" s="64"/>
      <c r="P35" s="6"/>
      <c r="U35" s="6"/>
    </row>
    <row r="36" spans="1:21" ht="12.75">
      <c r="A36" s="296" t="s">
        <v>158</v>
      </c>
      <c r="D36" s="8"/>
      <c r="E36" s="33"/>
      <c r="I36" s="6"/>
      <c r="J36" s="6"/>
      <c r="K36" s="6"/>
      <c r="L36" s="64"/>
      <c r="P36" s="6"/>
      <c r="U36" s="6"/>
    </row>
    <row r="37" spans="1:21" ht="12.75">
      <c r="A37" s="296" t="s">
        <v>159</v>
      </c>
      <c r="D37" s="8"/>
      <c r="E37" s="8"/>
      <c r="I37" s="6"/>
      <c r="J37" s="6"/>
      <c r="K37" s="6"/>
      <c r="L37" s="64"/>
      <c r="P37" s="6"/>
      <c r="U37" s="6"/>
    </row>
    <row r="38" spans="1:21">
      <c r="A38" s="22"/>
    </row>
  </sheetData>
  <phoneticPr fontId="6" type="noConversion"/>
  <hyperlinks>
    <hyperlink ref="B32" r:id="rId1"/>
    <hyperlink ref="A35" r:id="rId2" tooltip="Meets My Needs"/>
    <hyperlink ref="A36" r:id="rId3" tooltip="I need something slightly different" display="mailto:demography@nisra.gov.uk?subject=Alcohol%20Specific%20Deaths%20Table%201:I%20need%20something%20slightly%20different%20(please%20specify)"/>
    <hyperlink ref="A37" r:id="rId4" tooltip="This is not what I need" display="mailto:demography@nisra.gov.uk?subject=Alcohol%20Specific%20Deaths%20Table1:%20Meets%20My%20NeedsThis%20is%20not%20what%20I%20need%20(please%20specify)"/>
  </hyperlinks>
  <pageMargins left="0.75" right="0.75" top="1" bottom="1" header="0.5" footer="0.5"/>
  <pageSetup paperSize="9" scale="67" orientation="landscape" r:id="rId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V37"/>
  <sheetViews>
    <sheetView showGridLines="0" zoomScaleNormal="100" workbookViewId="0">
      <selection activeCell="J12" sqref="J12"/>
    </sheetView>
  </sheetViews>
  <sheetFormatPr defaultColWidth="9.140625" defaultRowHeight="12"/>
  <cols>
    <col min="1" max="1" width="15.7109375" style="8" customWidth="1"/>
    <col min="2" max="2" width="30.85546875" style="8" customWidth="1"/>
    <col min="3" max="3" width="12.42578125" style="8" customWidth="1"/>
    <col min="4" max="5" width="10.7109375" style="21" customWidth="1"/>
    <col min="6" max="6" width="14.140625" style="21" customWidth="1"/>
    <col min="7" max="7" width="10.140625" style="21" customWidth="1"/>
    <col min="8" max="8" width="10.7109375" style="21" customWidth="1"/>
    <col min="9" max="9" width="20.28515625" style="8" customWidth="1"/>
    <col min="10" max="10" width="18.28515625" style="8" customWidth="1"/>
    <col min="11" max="11" width="18.7109375" style="8" customWidth="1"/>
    <col min="12" max="12" width="17.7109375" style="8" customWidth="1"/>
    <col min="13" max="16384" width="9.140625" style="8"/>
  </cols>
  <sheetData>
    <row r="1" spans="1:230" ht="13.5" thickBot="1">
      <c r="A1" s="169" t="s">
        <v>181</v>
      </c>
      <c r="B1" s="169"/>
      <c r="C1" s="169"/>
      <c r="D1" s="169"/>
      <c r="E1" s="169"/>
      <c r="F1" s="169"/>
      <c r="G1" s="169"/>
      <c r="I1" s="301"/>
      <c r="J1" s="302"/>
      <c r="K1" s="302"/>
      <c r="L1" s="302"/>
    </row>
    <row r="2" spans="1:230" ht="26.25" thickBot="1">
      <c r="A2" s="340" t="s">
        <v>180</v>
      </c>
      <c r="B2" s="341" t="s">
        <v>49</v>
      </c>
      <c r="C2" s="342" t="s">
        <v>17</v>
      </c>
      <c r="D2" s="343" t="s">
        <v>18</v>
      </c>
      <c r="E2" s="257" t="s">
        <v>21</v>
      </c>
      <c r="F2" s="257" t="s">
        <v>32</v>
      </c>
      <c r="G2" s="257" t="s">
        <v>37</v>
      </c>
      <c r="H2" s="262" t="s">
        <v>43</v>
      </c>
    </row>
    <row r="3" spans="1:230" s="22" customFormat="1" ht="12.75">
      <c r="A3" s="237" t="s">
        <v>52</v>
      </c>
      <c r="B3" s="238" t="s">
        <v>53</v>
      </c>
      <c r="C3" s="239">
        <f>SUM(D3:H3)</f>
        <v>4786</v>
      </c>
      <c r="D3" s="240">
        <f>SUM(D4,D7,D8,D9,D10,D11,D14,D16,D17,D18,D19,D20,D21,D22,D23,D24,D5)</f>
        <v>969</v>
      </c>
      <c r="E3" s="240">
        <f>SUM(E4,E7,E8,E9,E10,E11,E14,E16,E17,E18,E19,E20,E21,E22,E23,E24,E5)</f>
        <v>1335</v>
      </c>
      <c r="F3" s="240">
        <f>SUM(F4,F7,F8,F9,F10,F11,F14,F16,F17,F18,F19,F20,F21,F22,F23,F24,F5)</f>
        <v>949</v>
      </c>
      <c r="G3" s="240">
        <f>SUM(G4,G7,G8,G9,G10,G11,G14,G16,G17,G18,G19,G20,G21,G22,G23,G24,G5)</f>
        <v>799</v>
      </c>
      <c r="H3" s="241">
        <f>SUM(H4,H7,H8,H9,H10,H11,H14,H16,H17,H18,H19,H20,H21,H22,H23,H24,H5)</f>
        <v>734</v>
      </c>
      <c r="I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row>
    <row r="4" spans="1:230" s="44" customFormat="1" ht="25.5">
      <c r="A4" s="242" t="s">
        <v>54</v>
      </c>
      <c r="B4" s="243" t="s">
        <v>55</v>
      </c>
      <c r="C4" s="244">
        <f t="shared" ref="C4:C27" si="0">SUM(D4:H4)</f>
        <v>56</v>
      </c>
      <c r="D4" s="170">
        <v>15</v>
      </c>
      <c r="E4" s="170">
        <v>13</v>
      </c>
      <c r="F4" s="170">
        <v>7</v>
      </c>
      <c r="G4" s="170">
        <v>13</v>
      </c>
      <c r="H4" s="245">
        <v>8</v>
      </c>
      <c r="I4" s="22"/>
      <c r="J4" s="22"/>
      <c r="K4" s="22"/>
      <c r="L4" s="22"/>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row>
    <row r="5" spans="1:230" s="44" customFormat="1" ht="12.75">
      <c r="A5" s="242" t="s">
        <v>56</v>
      </c>
      <c r="B5" s="243" t="s">
        <v>57</v>
      </c>
      <c r="C5" s="244">
        <f t="shared" si="0"/>
        <v>1153</v>
      </c>
      <c r="D5" s="170">
        <v>243</v>
      </c>
      <c r="E5" s="170">
        <v>312</v>
      </c>
      <c r="F5" s="170">
        <v>219</v>
      </c>
      <c r="G5" s="170">
        <v>200</v>
      </c>
      <c r="H5" s="245">
        <v>179</v>
      </c>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row>
    <row r="6" spans="1:230" ht="12.75">
      <c r="A6" s="246" t="s">
        <v>108</v>
      </c>
      <c r="B6" s="247" t="s">
        <v>100</v>
      </c>
      <c r="C6" s="363">
        <f t="shared" si="0"/>
        <v>1130</v>
      </c>
      <c r="D6" s="364">
        <v>239</v>
      </c>
      <c r="E6" s="364">
        <v>304</v>
      </c>
      <c r="F6" s="364">
        <v>217</v>
      </c>
      <c r="G6" s="364">
        <v>196</v>
      </c>
      <c r="H6" s="365">
        <v>174</v>
      </c>
    </row>
    <row r="7" spans="1:230" ht="51">
      <c r="A7" s="242" t="s">
        <v>58</v>
      </c>
      <c r="B7" s="243" t="s">
        <v>59</v>
      </c>
      <c r="C7" s="378">
        <f t="shared" si="0"/>
        <v>6</v>
      </c>
      <c r="D7" s="379">
        <v>0</v>
      </c>
      <c r="E7" s="379">
        <v>1</v>
      </c>
      <c r="F7" s="379">
        <v>2</v>
      </c>
      <c r="G7" s="379">
        <v>0</v>
      </c>
      <c r="H7" s="380">
        <v>3</v>
      </c>
    </row>
    <row r="8" spans="1:230" ht="25.5">
      <c r="A8" s="242" t="s">
        <v>60</v>
      </c>
      <c r="B8" s="243" t="s">
        <v>61</v>
      </c>
      <c r="C8" s="378">
        <f t="shared" si="0"/>
        <v>84</v>
      </c>
      <c r="D8" s="379">
        <v>22</v>
      </c>
      <c r="E8" s="379">
        <v>22</v>
      </c>
      <c r="F8" s="379">
        <v>13</v>
      </c>
      <c r="G8" s="379">
        <v>15</v>
      </c>
      <c r="H8" s="380">
        <v>12</v>
      </c>
    </row>
    <row r="9" spans="1:230" ht="12.75">
      <c r="A9" s="242" t="s">
        <v>62</v>
      </c>
      <c r="B9" s="243" t="s">
        <v>63</v>
      </c>
      <c r="C9" s="381">
        <f t="shared" si="0"/>
        <v>354</v>
      </c>
      <c r="D9" s="382">
        <v>53</v>
      </c>
      <c r="E9" s="382">
        <v>94</v>
      </c>
      <c r="F9" s="382">
        <v>74</v>
      </c>
      <c r="G9" s="382">
        <v>83</v>
      </c>
      <c r="H9" s="383">
        <v>50</v>
      </c>
    </row>
    <row r="10" spans="1:230" ht="25.5">
      <c r="A10" s="242" t="s">
        <v>64</v>
      </c>
      <c r="B10" s="243" t="s">
        <v>65</v>
      </c>
      <c r="C10" s="381">
        <f t="shared" si="0"/>
        <v>285</v>
      </c>
      <c r="D10" s="382">
        <v>69</v>
      </c>
      <c r="E10" s="382">
        <v>68</v>
      </c>
      <c r="F10" s="382">
        <v>61</v>
      </c>
      <c r="G10" s="382">
        <v>37</v>
      </c>
      <c r="H10" s="383">
        <v>50</v>
      </c>
    </row>
    <row r="11" spans="1:230" ht="12.75">
      <c r="A11" s="242" t="s">
        <v>66</v>
      </c>
      <c r="B11" s="243" t="s">
        <v>67</v>
      </c>
      <c r="C11" s="381">
        <f t="shared" si="0"/>
        <v>941</v>
      </c>
      <c r="D11" s="382">
        <v>179</v>
      </c>
      <c r="E11" s="382">
        <v>260</v>
      </c>
      <c r="F11" s="382">
        <v>223</v>
      </c>
      <c r="G11" s="382">
        <v>159</v>
      </c>
      <c r="H11" s="383">
        <v>120</v>
      </c>
    </row>
    <row r="12" spans="1:230" ht="12.75">
      <c r="A12" s="246" t="s">
        <v>106</v>
      </c>
      <c r="B12" s="247" t="s">
        <v>101</v>
      </c>
      <c r="C12" s="363">
        <f t="shared" si="0"/>
        <v>396</v>
      </c>
      <c r="D12" s="384">
        <v>79</v>
      </c>
      <c r="E12" s="384">
        <v>102</v>
      </c>
      <c r="F12" s="384">
        <v>83</v>
      </c>
      <c r="G12" s="384">
        <v>75</v>
      </c>
      <c r="H12" s="385">
        <v>57</v>
      </c>
    </row>
    <row r="13" spans="1:230" ht="12.75">
      <c r="A13" s="246" t="s">
        <v>107</v>
      </c>
      <c r="B13" s="247" t="s">
        <v>102</v>
      </c>
      <c r="C13" s="363">
        <f t="shared" si="0"/>
        <v>211</v>
      </c>
      <c r="D13" s="384">
        <v>35</v>
      </c>
      <c r="E13" s="384">
        <v>62</v>
      </c>
      <c r="F13" s="384">
        <v>54</v>
      </c>
      <c r="G13" s="384">
        <v>34</v>
      </c>
      <c r="H13" s="385">
        <v>26</v>
      </c>
    </row>
    <row r="14" spans="1:230" ht="25.5">
      <c r="A14" s="242" t="s">
        <v>68</v>
      </c>
      <c r="B14" s="243" t="s">
        <v>69</v>
      </c>
      <c r="C14" s="381">
        <f t="shared" si="0"/>
        <v>444</v>
      </c>
      <c r="D14" s="382">
        <v>90</v>
      </c>
      <c r="E14" s="382">
        <v>129</v>
      </c>
      <c r="F14" s="382">
        <v>85</v>
      </c>
      <c r="G14" s="382">
        <v>66</v>
      </c>
      <c r="H14" s="383">
        <v>74</v>
      </c>
    </row>
    <row r="15" spans="1:230" ht="12.75">
      <c r="A15" s="225" t="s">
        <v>154</v>
      </c>
      <c r="B15" s="247" t="s">
        <v>155</v>
      </c>
      <c r="C15" s="253">
        <f t="shared" si="0"/>
        <v>0</v>
      </c>
      <c r="D15" s="251">
        <v>0</v>
      </c>
      <c r="E15" s="251">
        <v>0</v>
      </c>
      <c r="F15" s="251">
        <v>0</v>
      </c>
      <c r="G15" s="251">
        <v>0</v>
      </c>
      <c r="H15" s="252">
        <v>0</v>
      </c>
    </row>
    <row r="16" spans="1:230" ht="12.75">
      <c r="A16" s="242" t="s">
        <v>70</v>
      </c>
      <c r="B16" s="243" t="s">
        <v>71</v>
      </c>
      <c r="C16" s="244">
        <f t="shared" si="0"/>
        <v>247</v>
      </c>
      <c r="D16" s="170">
        <v>55</v>
      </c>
      <c r="E16" s="170">
        <v>63</v>
      </c>
      <c r="F16" s="170">
        <v>53</v>
      </c>
      <c r="G16" s="170">
        <v>41</v>
      </c>
      <c r="H16" s="245">
        <v>35</v>
      </c>
    </row>
    <row r="17" spans="1:19" ht="38.25">
      <c r="A17" s="222" t="s">
        <v>72</v>
      </c>
      <c r="B17" s="243" t="s">
        <v>73</v>
      </c>
      <c r="C17" s="244">
        <f t="shared" si="0"/>
        <v>40</v>
      </c>
      <c r="D17" s="170">
        <v>10</v>
      </c>
      <c r="E17" s="170">
        <v>5</v>
      </c>
      <c r="F17" s="170">
        <v>7</v>
      </c>
      <c r="G17" s="170">
        <v>11</v>
      </c>
      <c r="H17" s="245">
        <v>7</v>
      </c>
    </row>
    <row r="18" spans="1:19" ht="25.5">
      <c r="A18" s="242" t="s">
        <v>74</v>
      </c>
      <c r="B18" s="243" t="s">
        <v>75</v>
      </c>
      <c r="C18" s="244">
        <f t="shared" si="0"/>
        <v>58</v>
      </c>
      <c r="D18" s="170">
        <v>10</v>
      </c>
      <c r="E18" s="170">
        <v>20</v>
      </c>
      <c r="F18" s="170">
        <v>13</v>
      </c>
      <c r="G18" s="170">
        <v>6</v>
      </c>
      <c r="H18" s="245">
        <v>9</v>
      </c>
    </row>
    <row r="19" spans="1:19" ht="25.5">
      <c r="A19" s="242" t="s">
        <v>76</v>
      </c>
      <c r="B19" s="243" t="s">
        <v>77</v>
      </c>
      <c r="C19" s="244">
        <f t="shared" si="0"/>
        <v>0</v>
      </c>
      <c r="D19" s="170">
        <v>0</v>
      </c>
      <c r="E19" s="170">
        <v>0</v>
      </c>
      <c r="F19" s="170">
        <v>0</v>
      </c>
      <c r="G19" s="170">
        <v>0</v>
      </c>
      <c r="H19" s="245">
        <v>0</v>
      </c>
    </row>
    <row r="20" spans="1:19" ht="25.5">
      <c r="A20" s="242" t="s">
        <v>78</v>
      </c>
      <c r="B20" s="243" t="s">
        <v>79</v>
      </c>
      <c r="C20" s="244">
        <f t="shared" si="0"/>
        <v>8</v>
      </c>
      <c r="D20" s="170">
        <v>0</v>
      </c>
      <c r="E20" s="170">
        <v>1</v>
      </c>
      <c r="F20" s="170">
        <v>0</v>
      </c>
      <c r="G20" s="170">
        <v>5</v>
      </c>
      <c r="H20" s="245">
        <v>2</v>
      </c>
    </row>
    <row r="21" spans="1:19" ht="38.25">
      <c r="A21" s="242" t="s">
        <v>80</v>
      </c>
      <c r="B21" s="243" t="s">
        <v>81</v>
      </c>
      <c r="C21" s="244">
        <f t="shared" si="0"/>
        <v>32</v>
      </c>
      <c r="D21" s="170">
        <v>9</v>
      </c>
      <c r="E21" s="170">
        <v>8</v>
      </c>
      <c r="F21" s="170">
        <v>7</v>
      </c>
      <c r="G21" s="170">
        <v>5</v>
      </c>
      <c r="H21" s="245">
        <v>3</v>
      </c>
    </row>
    <row r="22" spans="1:19" ht="38.25">
      <c r="A22" s="242" t="s">
        <v>82</v>
      </c>
      <c r="B22" s="243" t="s">
        <v>83</v>
      </c>
      <c r="C22" s="244">
        <f t="shared" si="0"/>
        <v>58</v>
      </c>
      <c r="D22" s="170">
        <v>19</v>
      </c>
      <c r="E22" s="170">
        <v>5</v>
      </c>
      <c r="F22" s="170">
        <v>17</v>
      </c>
      <c r="G22" s="170">
        <v>9</v>
      </c>
      <c r="H22" s="245">
        <v>8</v>
      </c>
    </row>
    <row r="23" spans="1:19" ht="15" customHeight="1">
      <c r="A23" s="242" t="s">
        <v>148</v>
      </c>
      <c r="B23" s="223" t="s">
        <v>149</v>
      </c>
      <c r="C23" s="244">
        <f t="shared" si="0"/>
        <v>819</v>
      </c>
      <c r="D23" s="170">
        <v>154</v>
      </c>
      <c r="E23" s="170">
        <v>282</v>
      </c>
      <c r="F23" s="170">
        <v>123</v>
      </c>
      <c r="G23" s="170">
        <v>114</v>
      </c>
      <c r="H23" s="245">
        <v>146</v>
      </c>
    </row>
    <row r="24" spans="1:19" ht="25.5">
      <c r="A24" s="242" t="s">
        <v>84</v>
      </c>
      <c r="B24" s="243" t="s">
        <v>85</v>
      </c>
      <c r="C24" s="244">
        <f>SUM(D24:H24)</f>
        <v>201</v>
      </c>
      <c r="D24" s="170">
        <v>41</v>
      </c>
      <c r="E24" s="170">
        <v>52</v>
      </c>
      <c r="F24" s="170">
        <v>45</v>
      </c>
      <c r="G24" s="170">
        <v>35</v>
      </c>
      <c r="H24" s="245">
        <v>28</v>
      </c>
    </row>
    <row r="25" spans="1:19" ht="12.75">
      <c r="A25" s="246" t="s">
        <v>104</v>
      </c>
      <c r="B25" s="247" t="s">
        <v>103</v>
      </c>
      <c r="C25" s="248">
        <f t="shared" si="0"/>
        <v>7</v>
      </c>
      <c r="D25" s="249">
        <v>0</v>
      </c>
      <c r="E25" s="249">
        <v>2</v>
      </c>
      <c r="F25" s="249">
        <v>1</v>
      </c>
      <c r="G25" s="249">
        <v>3</v>
      </c>
      <c r="H25" s="250">
        <v>1</v>
      </c>
    </row>
    <row r="26" spans="1:19" ht="52.5">
      <c r="A26" s="254" t="s">
        <v>105</v>
      </c>
      <c r="B26" s="247" t="s">
        <v>272</v>
      </c>
      <c r="C26" s="363">
        <f>SUM(D26:H26)</f>
        <v>44</v>
      </c>
      <c r="D26" s="364">
        <v>9</v>
      </c>
      <c r="E26" s="364">
        <v>8</v>
      </c>
      <c r="F26" s="364">
        <v>9</v>
      </c>
      <c r="G26" s="364">
        <v>13</v>
      </c>
      <c r="H26" s="365">
        <v>5</v>
      </c>
    </row>
    <row r="27" spans="1:19" ht="40.5" thickBot="1">
      <c r="A27" s="255" t="s">
        <v>150</v>
      </c>
      <c r="B27" s="256" t="s">
        <v>274</v>
      </c>
      <c r="C27" s="366">
        <f t="shared" si="0"/>
        <v>38</v>
      </c>
      <c r="D27" s="361">
        <v>7</v>
      </c>
      <c r="E27" s="367">
        <v>7</v>
      </c>
      <c r="F27" s="361">
        <v>6</v>
      </c>
      <c r="G27" s="361">
        <v>13</v>
      </c>
      <c r="H27" s="362">
        <v>5</v>
      </c>
    </row>
    <row r="28" spans="1:19">
      <c r="A28" s="6"/>
      <c r="B28" s="6"/>
      <c r="C28" s="6"/>
      <c r="D28" s="20"/>
      <c r="E28" s="20"/>
      <c r="F28" s="20"/>
      <c r="G28" s="20"/>
      <c r="H28" s="20"/>
    </row>
    <row r="29" spans="1:19">
      <c r="A29" s="350" t="s">
        <v>263</v>
      </c>
      <c r="B29" s="6"/>
      <c r="C29" s="6"/>
      <c r="D29" s="20"/>
      <c r="E29" s="20"/>
      <c r="F29" s="20"/>
      <c r="G29" s="20"/>
      <c r="H29" s="20"/>
    </row>
    <row r="30" spans="1:19" ht="13.5">
      <c r="A30" s="15" t="s">
        <v>168</v>
      </c>
      <c r="D30" s="8"/>
      <c r="E30" s="8"/>
      <c r="F30" s="8"/>
      <c r="H30" s="51"/>
      <c r="P30" s="6"/>
      <c r="Q30" s="6"/>
      <c r="R30" s="6"/>
      <c r="S30" s="6"/>
    </row>
    <row r="31" spans="1:19">
      <c r="A31" s="8" t="s">
        <v>169</v>
      </c>
      <c r="D31" s="8"/>
      <c r="E31" s="8"/>
      <c r="F31" s="8"/>
      <c r="H31" s="51"/>
      <c r="P31" s="6"/>
      <c r="Q31" s="6"/>
      <c r="R31" s="6"/>
      <c r="S31" s="6"/>
    </row>
    <row r="32" spans="1:19">
      <c r="A32" s="44" t="s">
        <v>170</v>
      </c>
      <c r="B32" s="55" t="s">
        <v>152</v>
      </c>
      <c r="D32" s="8"/>
      <c r="E32" s="8" t="s">
        <v>151</v>
      </c>
      <c r="F32" s="8"/>
      <c r="G32" s="8"/>
      <c r="H32" s="8"/>
      <c r="P32" s="6"/>
      <c r="Q32" s="6"/>
      <c r="R32" s="6"/>
      <c r="S32" s="6"/>
    </row>
    <row r="34" spans="1:20" ht="12.75">
      <c r="A34" s="285" t="s">
        <v>187</v>
      </c>
      <c r="B34" s="286"/>
      <c r="C34" s="286"/>
      <c r="D34" s="286"/>
      <c r="E34" s="286"/>
      <c r="F34" s="286"/>
      <c r="G34" s="8"/>
      <c r="H34" s="6"/>
      <c r="I34" s="6"/>
      <c r="J34" s="6"/>
      <c r="K34" s="64"/>
      <c r="O34" s="6"/>
      <c r="P34" s="6"/>
      <c r="Q34" s="6"/>
      <c r="R34" s="6"/>
      <c r="S34" s="6"/>
      <c r="T34" s="6"/>
    </row>
    <row r="35" spans="1:20" ht="12.75">
      <c r="A35" s="296" t="s">
        <v>157</v>
      </c>
      <c r="D35" s="8"/>
      <c r="E35" s="8"/>
      <c r="F35" s="8"/>
      <c r="G35" s="8"/>
      <c r="H35" s="6"/>
      <c r="I35" s="6"/>
      <c r="J35" s="6"/>
      <c r="K35" s="64"/>
      <c r="O35" s="6"/>
      <c r="P35" s="6"/>
      <c r="Q35" s="6"/>
      <c r="R35" s="6"/>
      <c r="S35" s="6"/>
      <c r="T35" s="6"/>
    </row>
    <row r="36" spans="1:20" ht="12.75">
      <c r="A36" s="296" t="s">
        <v>158</v>
      </c>
      <c r="D36" s="33"/>
      <c r="E36" s="8"/>
      <c r="F36" s="8"/>
      <c r="G36" s="8"/>
      <c r="H36" s="6"/>
      <c r="I36" s="6"/>
      <c r="J36" s="6"/>
      <c r="K36" s="64"/>
      <c r="O36" s="6"/>
      <c r="P36" s="6"/>
      <c r="Q36" s="6"/>
      <c r="R36" s="6"/>
      <c r="S36" s="6"/>
      <c r="T36" s="6"/>
    </row>
    <row r="37" spans="1:20" ht="12.75">
      <c r="A37" s="296" t="s">
        <v>159</v>
      </c>
      <c r="D37" s="8"/>
      <c r="E37" s="8"/>
      <c r="F37" s="8"/>
      <c r="G37" s="8"/>
      <c r="H37" s="6"/>
      <c r="I37" s="6"/>
      <c r="J37" s="6"/>
      <c r="K37" s="64"/>
      <c r="O37" s="6"/>
      <c r="P37" s="6"/>
      <c r="Q37" s="6"/>
      <c r="R37" s="6"/>
      <c r="S37" s="6"/>
      <c r="T37" s="6"/>
    </row>
  </sheetData>
  <phoneticPr fontId="6" type="noConversion"/>
  <hyperlinks>
    <hyperlink ref="A35" r:id="rId1" tooltip="Meets My Needs"/>
    <hyperlink ref="A36" r:id="rId2" tooltip="I need something slightly different" display="mailto:demography@nisra.gov.uk?subject=Alcohol%20Specific%20Deaths%20Table%201:I%20need%20something%20slightly%20different%20(please%20specify)"/>
    <hyperlink ref="A37" r:id="rId3" tooltip="This is not what I need" display="mailto:demography@nisra.gov.uk?subject=Alcohol%20Specific%20Deaths%20Table1:%20Meets%20My%20NeedsThis%20is%20not%20what%20I%20need%20(please%20specify)"/>
    <hyperlink ref="B32" r:id="rId4"/>
  </hyperlinks>
  <pageMargins left="0.75" right="0.75" top="1" bottom="1" header="0.5" footer="0.5"/>
  <pageSetup paperSize="9" scale="85" orientation="landscape" r:id="rId5"/>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5"/>
  <sheetViews>
    <sheetView showGridLines="0" topLeftCell="A16" zoomScaleNormal="100" workbookViewId="0">
      <selection activeCell="N30" sqref="N30"/>
    </sheetView>
  </sheetViews>
  <sheetFormatPr defaultRowHeight="12.75"/>
  <cols>
    <col min="1" max="1" width="23.5703125" customWidth="1"/>
    <col min="2" max="2" width="56.42578125" customWidth="1"/>
  </cols>
  <sheetData>
    <row r="1" spans="1:5" ht="15">
      <c r="A1" s="9" t="s">
        <v>86</v>
      </c>
      <c r="B1" s="10"/>
      <c r="C1" s="10"/>
      <c r="D1" s="10"/>
      <c r="E1" s="10"/>
    </row>
    <row r="2" spans="1:5">
      <c r="A2" s="10"/>
      <c r="B2" s="10"/>
      <c r="C2" s="10"/>
      <c r="D2" s="10"/>
      <c r="E2" s="10"/>
    </row>
    <row r="3" spans="1:5">
      <c r="A3" s="19" t="s">
        <v>188</v>
      </c>
      <c r="B3" s="10"/>
      <c r="C3" s="10"/>
      <c r="D3" s="10"/>
      <c r="E3" s="10"/>
    </row>
    <row r="4" spans="1:5">
      <c r="A4" s="11" t="s">
        <v>189</v>
      </c>
      <c r="B4" s="10"/>
      <c r="C4" s="10"/>
      <c r="D4" s="10"/>
      <c r="E4" s="10"/>
    </row>
    <row r="5" spans="1:5">
      <c r="A5" s="10"/>
      <c r="B5" s="10"/>
      <c r="C5" s="10"/>
      <c r="D5" s="10"/>
      <c r="E5" s="10"/>
    </row>
    <row r="6" spans="1:5" s="299" customFormat="1">
      <c r="A6" s="19" t="s">
        <v>111</v>
      </c>
      <c r="B6" s="19"/>
      <c r="C6" s="19"/>
      <c r="D6" s="19"/>
      <c r="E6" s="19"/>
    </row>
    <row r="7" spans="1:5" s="299" customFormat="1">
      <c r="A7" s="19" t="s">
        <v>112</v>
      </c>
      <c r="B7" s="19"/>
      <c r="C7" s="19"/>
      <c r="D7" s="19"/>
      <c r="E7" s="19"/>
    </row>
    <row r="8" spans="1:5" s="299" customFormat="1">
      <c r="A8" s="19" t="s">
        <v>113</v>
      </c>
      <c r="B8" s="19"/>
      <c r="C8" s="19"/>
      <c r="D8" s="19"/>
      <c r="E8" s="19"/>
    </row>
    <row r="9" spans="1:5" s="299" customFormat="1">
      <c r="A9" s="19"/>
      <c r="B9" s="19"/>
      <c r="C9" s="19"/>
      <c r="D9" s="19"/>
      <c r="E9" s="19"/>
    </row>
    <row r="10" spans="1:5" s="299" customFormat="1">
      <c r="A10" s="19" t="s">
        <v>114</v>
      </c>
      <c r="B10" s="19"/>
      <c r="C10" s="19"/>
      <c r="D10" s="19"/>
      <c r="E10" s="19"/>
    </row>
    <row r="11" spans="1:5" s="299" customFormat="1">
      <c r="A11" s="300" t="s">
        <v>115</v>
      </c>
      <c r="B11" s="19"/>
      <c r="C11" s="19"/>
      <c r="D11" s="19"/>
      <c r="E11" s="19"/>
    </row>
    <row r="12" spans="1:5" s="299" customFormat="1">
      <c r="A12" s="19" t="s">
        <v>116</v>
      </c>
      <c r="B12" s="19"/>
      <c r="C12" s="19"/>
      <c r="D12" s="19"/>
      <c r="E12" s="19"/>
    </row>
    <row r="13" spans="1:5" s="299" customFormat="1">
      <c r="A13" s="19" t="s">
        <v>117</v>
      </c>
      <c r="B13" s="19"/>
      <c r="C13" s="19"/>
      <c r="D13" s="19"/>
      <c r="E13" s="19"/>
    </row>
    <row r="14" spans="1:5" s="299" customFormat="1">
      <c r="A14" s="19" t="s">
        <v>118</v>
      </c>
      <c r="B14" s="19"/>
      <c r="C14" s="19"/>
      <c r="D14" s="19"/>
      <c r="E14" s="19"/>
    </row>
    <row r="15" spans="1:5" s="299" customFormat="1">
      <c r="A15" s="19"/>
      <c r="B15" s="19"/>
      <c r="C15" s="19"/>
      <c r="D15" s="19"/>
      <c r="E15" s="19"/>
    </row>
    <row r="16" spans="1:5" s="299" customFormat="1">
      <c r="A16" s="19" t="s">
        <v>119</v>
      </c>
      <c r="B16" s="19"/>
      <c r="C16" s="19"/>
      <c r="D16" s="19"/>
      <c r="E16" s="19"/>
    </row>
    <row r="17" spans="1:5" s="299" customFormat="1">
      <c r="A17" s="19" t="s">
        <v>120</v>
      </c>
      <c r="B17" s="19"/>
      <c r="C17" s="19"/>
      <c r="D17" s="19"/>
      <c r="E17" s="19"/>
    </row>
    <row r="18" spans="1:5" s="299" customFormat="1">
      <c r="A18" s="19"/>
      <c r="B18" s="19"/>
      <c r="C18" s="19"/>
      <c r="D18" s="19"/>
      <c r="E18" s="19"/>
    </row>
    <row r="19" spans="1:5">
      <c r="A19" s="19" t="s">
        <v>121</v>
      </c>
      <c r="B19" s="19"/>
      <c r="C19" s="19"/>
      <c r="D19" s="10"/>
      <c r="E19" s="10"/>
    </row>
    <row r="20" spans="1:5">
      <c r="A20" s="19" t="s">
        <v>122</v>
      </c>
      <c r="B20" s="19"/>
      <c r="C20" s="19"/>
      <c r="D20" s="10"/>
      <c r="E20" s="10"/>
    </row>
    <row r="21" spans="1:5">
      <c r="A21" s="19"/>
      <c r="B21" s="19"/>
      <c r="C21" s="19"/>
      <c r="D21" s="10"/>
      <c r="E21" s="10"/>
    </row>
    <row r="22" spans="1:5">
      <c r="A22" s="12" t="s">
        <v>87</v>
      </c>
      <c r="B22" s="19" t="s">
        <v>142</v>
      </c>
      <c r="C22" s="19"/>
      <c r="D22" s="10"/>
      <c r="E22" s="10"/>
    </row>
    <row r="23" spans="1:5">
      <c r="A23" s="19"/>
      <c r="B23" s="19" t="s">
        <v>138</v>
      </c>
      <c r="C23" s="19"/>
      <c r="D23" s="10"/>
      <c r="E23" s="10"/>
    </row>
    <row r="24" spans="1:5">
      <c r="A24" s="19"/>
      <c r="B24" s="19" t="s">
        <v>139</v>
      </c>
      <c r="C24" s="19"/>
      <c r="D24" s="10"/>
      <c r="E24" s="10"/>
    </row>
    <row r="25" spans="1:5">
      <c r="A25" s="19"/>
      <c r="B25" s="19" t="s">
        <v>19</v>
      </c>
      <c r="C25" s="19"/>
      <c r="D25" s="10"/>
      <c r="E25" s="10"/>
    </row>
    <row r="26" spans="1:5">
      <c r="A26" s="19"/>
      <c r="B26" s="19" t="s">
        <v>140</v>
      </c>
      <c r="C26" s="19"/>
      <c r="D26" s="10"/>
      <c r="E26" s="10"/>
    </row>
    <row r="27" spans="1:5">
      <c r="A27" s="19"/>
      <c r="B27" s="19"/>
      <c r="C27" s="19"/>
      <c r="D27" s="10"/>
      <c r="E27" s="10"/>
    </row>
    <row r="28" spans="1:5">
      <c r="A28" s="12" t="s">
        <v>88</v>
      </c>
      <c r="B28" s="32" t="s">
        <v>153</v>
      </c>
      <c r="C28" s="19"/>
      <c r="D28" s="10"/>
      <c r="E28" s="10"/>
    </row>
    <row r="29" spans="1:5">
      <c r="A29" s="19"/>
      <c r="B29" s="19"/>
      <c r="C29" s="19"/>
      <c r="D29" s="10"/>
      <c r="E29" s="10"/>
    </row>
    <row r="30" spans="1:5">
      <c r="A30" s="12" t="s">
        <v>89</v>
      </c>
      <c r="B30" s="45" t="s">
        <v>143</v>
      </c>
      <c r="C30" s="19"/>
      <c r="D30" s="10"/>
      <c r="E30" s="10"/>
    </row>
    <row r="31" spans="1:5">
      <c r="A31" s="19"/>
      <c r="B31" s="19"/>
      <c r="C31" s="19"/>
      <c r="D31" s="10"/>
      <c r="E31" s="10"/>
    </row>
    <row r="32" spans="1:5">
      <c r="A32" s="12" t="s">
        <v>90</v>
      </c>
      <c r="B32" s="19" t="s">
        <v>245</v>
      </c>
      <c r="C32" s="19"/>
      <c r="D32" s="10"/>
      <c r="E32" s="10"/>
    </row>
    <row r="33" spans="1:5">
      <c r="A33" s="10"/>
      <c r="B33" s="10"/>
      <c r="C33" s="10"/>
      <c r="D33" s="10"/>
      <c r="E33" s="10"/>
    </row>
    <row r="34" spans="1:5">
      <c r="A34" s="12" t="s">
        <v>110</v>
      </c>
      <c r="B34" s="368">
        <v>44279</v>
      </c>
      <c r="C34" s="10"/>
      <c r="D34" s="10"/>
      <c r="E34" s="10"/>
    </row>
    <row r="35" spans="1:5">
      <c r="A35" s="10"/>
      <c r="B35" s="10"/>
      <c r="C35" s="10"/>
      <c r="D35" s="10"/>
      <c r="E35" s="10"/>
    </row>
  </sheetData>
  <phoneticPr fontId="6" type="noConversion"/>
  <hyperlinks>
    <hyperlink ref="B30" r:id="rId1"/>
    <hyperlink ref="A4" r:id="rId2"/>
  </hyperlinks>
  <pageMargins left="0.75" right="0.75" top="1" bottom="1" header="0.5" footer="0.5"/>
  <pageSetup paperSize="9" orientation="portrait" r:id="rId3"/>
  <headerFooter alignWithMargins="0"/>
  <drawing r:id="rId4"/>
  <legacyDrawing r:id="rId5"/>
  <oleObjects>
    <mc:AlternateContent xmlns:mc="http://schemas.openxmlformats.org/markup-compatibility/2006">
      <mc:Choice Requires="x14">
        <oleObject shapeId="32770" r:id="rId6">
          <objectPr defaultSize="0" autoPict="0" altText="National Statistics Logo" r:id="rId7">
            <anchor moveWithCells="1" sizeWithCells="1">
              <from>
                <xdr:col>2</xdr:col>
                <xdr:colOff>457200</xdr:colOff>
                <xdr:row>0</xdr:row>
                <xdr:rowOff>0</xdr:rowOff>
              </from>
              <to>
                <xdr:col>4</xdr:col>
                <xdr:colOff>447675</xdr:colOff>
                <xdr:row>6</xdr:row>
                <xdr:rowOff>104775</xdr:rowOff>
              </to>
            </anchor>
          </objectPr>
        </oleObject>
      </mc:Choice>
      <mc:Fallback>
        <oleObject shapeId="32770"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1:B33"/>
  <sheetViews>
    <sheetView showGridLines="0" zoomScale="85" zoomScaleNormal="85" workbookViewId="0">
      <selection activeCell="U23" sqref="U23"/>
    </sheetView>
  </sheetViews>
  <sheetFormatPr defaultRowHeight="12.75"/>
  <sheetData>
    <row r="31" spans="2:2" ht="14.25">
      <c r="B31" s="1" t="s">
        <v>134</v>
      </c>
    </row>
    <row r="32" spans="2:2">
      <c r="B32" s="68" t="s">
        <v>156</v>
      </c>
    </row>
    <row r="33" spans="2:2">
      <c r="B33" s="2" t="s">
        <v>162</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0:B31"/>
  <sheetViews>
    <sheetView showGridLines="0" topLeftCell="A4" zoomScale="85" zoomScaleNormal="85" workbookViewId="0">
      <selection activeCell="B31" sqref="B31"/>
    </sheetView>
  </sheetViews>
  <sheetFormatPr defaultRowHeight="12.75"/>
  <sheetData>
    <row r="30" spans="2:2" ht="14.25">
      <c r="B30" s="1" t="s">
        <v>134</v>
      </c>
    </row>
    <row r="31" spans="2:2" ht="13.5">
      <c r="B31" s="2" t="s">
        <v>163</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3"/>
  <sheetViews>
    <sheetView showGridLines="0" zoomScaleNormal="100" workbookViewId="0">
      <pane ySplit="2" topLeftCell="A83" activePane="bottomLeft" state="frozen"/>
      <selection activeCell="T14" sqref="T14"/>
      <selection pane="bottomLeft" activeCell="A93" sqref="A93"/>
    </sheetView>
  </sheetViews>
  <sheetFormatPr defaultColWidth="9.140625" defaultRowHeight="12"/>
  <cols>
    <col min="1" max="1" width="12.5703125" style="2" customWidth="1"/>
    <col min="2" max="2" width="12.7109375" style="7" customWidth="1"/>
    <col min="3" max="4" width="9.140625" style="2"/>
    <col min="5" max="5" width="11" style="2" customWidth="1"/>
    <col min="6" max="6" width="14.5703125" style="7" customWidth="1"/>
    <col min="7" max="7" width="15.140625" style="7" customWidth="1"/>
    <col min="8" max="8" width="17.5703125" style="7" customWidth="1"/>
    <col min="9" max="9" width="12.5703125" style="2" customWidth="1"/>
    <col min="10" max="16384" width="9.140625" style="2"/>
  </cols>
  <sheetData>
    <row r="1" spans="1:9" ht="13.5" thickBot="1">
      <c r="A1" s="289" t="s">
        <v>109</v>
      </c>
      <c r="I1" s="301"/>
    </row>
    <row r="2" spans="1:9" ht="33" customHeight="1" thickBot="1">
      <c r="A2" s="74" t="s">
        <v>91</v>
      </c>
      <c r="B2" s="75" t="s">
        <v>92</v>
      </c>
      <c r="C2" s="76" t="s">
        <v>93</v>
      </c>
      <c r="D2" s="76" t="s">
        <v>95</v>
      </c>
      <c r="E2" s="77" t="s">
        <v>213</v>
      </c>
      <c r="F2" s="78" t="s">
        <v>249</v>
      </c>
      <c r="G2" s="78" t="s">
        <v>250</v>
      </c>
      <c r="H2" s="79" t="s">
        <v>251</v>
      </c>
    </row>
    <row r="3" spans="1:9" ht="12.75">
      <c r="A3" s="80">
        <v>1999</v>
      </c>
      <c r="B3" s="220">
        <v>1</v>
      </c>
      <c r="C3" s="81">
        <v>5922</v>
      </c>
      <c r="D3" s="82">
        <v>4722</v>
      </c>
      <c r="E3" s="83">
        <v>850</v>
      </c>
      <c r="F3" s="84"/>
      <c r="G3" s="84"/>
      <c r="H3" s="85"/>
    </row>
    <row r="4" spans="1:9" ht="12.75">
      <c r="A4" s="80"/>
      <c r="B4" s="220">
        <v>2</v>
      </c>
      <c r="C4" s="81">
        <v>5862</v>
      </c>
      <c r="D4" s="82">
        <v>3682</v>
      </c>
      <c r="E4" s="83">
        <v>2111</v>
      </c>
      <c r="F4" s="84">
        <f>AVERAGE(C3:C6)</f>
        <v>5739.25</v>
      </c>
      <c r="G4" s="84">
        <f>AVERAGE(D3:D6)</f>
        <v>3915.75</v>
      </c>
      <c r="H4" s="85">
        <f>AVERAGE(E3:E6)</f>
        <v>1907</v>
      </c>
    </row>
    <row r="5" spans="1:9" ht="12.75">
      <c r="A5" s="80"/>
      <c r="B5" s="220">
        <v>3</v>
      </c>
      <c r="C5" s="81">
        <v>6029</v>
      </c>
      <c r="D5" s="82">
        <v>3456</v>
      </c>
      <c r="E5" s="83">
        <v>3190</v>
      </c>
      <c r="F5" s="84">
        <f t="shared" ref="F5:F35" si="0">AVERAGE(C4:C7)</f>
        <v>5705.25</v>
      </c>
      <c r="G5" s="84">
        <f t="shared" ref="G5:G36" si="1">AVERAGE(D4:D7)</f>
        <v>3909</v>
      </c>
      <c r="H5" s="85">
        <f t="shared" ref="H5:H36" si="2">AVERAGE(E4:E7)</f>
        <v>1900.25</v>
      </c>
    </row>
    <row r="6" spans="1:9" ht="12.75">
      <c r="A6" s="80"/>
      <c r="B6" s="220">
        <v>4</v>
      </c>
      <c r="C6" s="81">
        <v>5144</v>
      </c>
      <c r="D6" s="82">
        <v>3803</v>
      </c>
      <c r="E6" s="83">
        <v>1477</v>
      </c>
      <c r="F6" s="84">
        <f t="shared" si="0"/>
        <v>5568.5</v>
      </c>
      <c r="G6" s="84">
        <f t="shared" si="1"/>
        <v>3880.75</v>
      </c>
      <c r="H6" s="85">
        <f t="shared" si="2"/>
        <v>1895</v>
      </c>
    </row>
    <row r="7" spans="1:9" ht="12.75">
      <c r="A7" s="80">
        <v>2000</v>
      </c>
      <c r="B7" s="220">
        <v>1</v>
      </c>
      <c r="C7" s="81">
        <v>5786</v>
      </c>
      <c r="D7" s="82">
        <v>4695</v>
      </c>
      <c r="E7" s="83">
        <v>823</v>
      </c>
      <c r="F7" s="84">
        <f t="shared" si="0"/>
        <v>5424.5</v>
      </c>
      <c r="G7" s="84">
        <f t="shared" si="1"/>
        <v>3812.25</v>
      </c>
      <c r="H7" s="85">
        <f t="shared" si="2"/>
        <v>1940.25</v>
      </c>
    </row>
    <row r="8" spans="1:9" ht="12.75">
      <c r="A8" s="80"/>
      <c r="B8" s="220">
        <v>2</v>
      </c>
      <c r="C8" s="81">
        <v>5315</v>
      </c>
      <c r="D8" s="82">
        <v>3569</v>
      </c>
      <c r="E8" s="83">
        <v>2090</v>
      </c>
      <c r="F8" s="84">
        <f t="shared" si="0"/>
        <v>5378</v>
      </c>
      <c r="G8" s="84">
        <f t="shared" si="1"/>
        <v>3725.75</v>
      </c>
      <c r="H8" s="85">
        <f t="shared" si="2"/>
        <v>1896</v>
      </c>
    </row>
    <row r="9" spans="1:9" ht="12.75">
      <c r="A9" s="80"/>
      <c r="B9" s="220">
        <v>3</v>
      </c>
      <c r="C9" s="81">
        <v>5453</v>
      </c>
      <c r="D9" s="82">
        <v>3182</v>
      </c>
      <c r="E9" s="83">
        <v>3371</v>
      </c>
      <c r="F9" s="84">
        <f t="shared" si="0"/>
        <v>5380.5</v>
      </c>
      <c r="G9" s="84">
        <f t="shared" si="1"/>
        <v>3577.75</v>
      </c>
      <c r="H9" s="85">
        <f t="shared" si="2"/>
        <v>1880.25</v>
      </c>
    </row>
    <row r="10" spans="1:9" ht="12.75">
      <c r="A10" s="80"/>
      <c r="B10" s="220">
        <v>4</v>
      </c>
      <c r="C10" s="81">
        <v>4958</v>
      </c>
      <c r="D10" s="82">
        <v>3457</v>
      </c>
      <c r="E10" s="83">
        <v>1300</v>
      </c>
      <c r="F10" s="84">
        <f t="shared" si="0"/>
        <v>5388.75</v>
      </c>
      <c r="G10" s="84">
        <f t="shared" si="1"/>
        <v>3578.75</v>
      </c>
      <c r="H10" s="85">
        <f t="shared" si="2"/>
        <v>1868.75</v>
      </c>
    </row>
    <row r="11" spans="1:9" ht="12.75">
      <c r="A11" s="80">
        <v>2001</v>
      </c>
      <c r="B11" s="220">
        <v>1</v>
      </c>
      <c r="C11" s="81">
        <v>5796</v>
      </c>
      <c r="D11" s="82">
        <v>4103</v>
      </c>
      <c r="E11" s="83">
        <v>760</v>
      </c>
      <c r="F11" s="84">
        <f t="shared" si="0"/>
        <v>5414.75</v>
      </c>
      <c r="G11" s="84">
        <f t="shared" si="1"/>
        <v>3617.25</v>
      </c>
      <c r="H11" s="85">
        <f t="shared" si="2"/>
        <v>1823.25</v>
      </c>
    </row>
    <row r="12" spans="1:9" ht="12.75">
      <c r="A12" s="80"/>
      <c r="B12" s="220">
        <v>2</v>
      </c>
      <c r="C12" s="81">
        <v>5348</v>
      </c>
      <c r="D12" s="82">
        <v>3573</v>
      </c>
      <c r="E12" s="83">
        <v>2044</v>
      </c>
      <c r="F12" s="84">
        <f t="shared" si="0"/>
        <v>5490.5</v>
      </c>
      <c r="G12" s="84">
        <f t="shared" si="1"/>
        <v>3628.25</v>
      </c>
      <c r="H12" s="85">
        <f t="shared" si="2"/>
        <v>1820.25</v>
      </c>
    </row>
    <row r="13" spans="1:9" ht="12.75">
      <c r="A13" s="80"/>
      <c r="B13" s="220">
        <v>3</v>
      </c>
      <c r="C13" s="81">
        <v>5557</v>
      </c>
      <c r="D13" s="82">
        <v>3336</v>
      </c>
      <c r="E13" s="83">
        <v>3189</v>
      </c>
      <c r="F13" s="84">
        <f t="shared" si="0"/>
        <v>5367.5</v>
      </c>
      <c r="G13" s="84">
        <f t="shared" si="1"/>
        <v>3570.25</v>
      </c>
      <c r="H13" s="85">
        <f t="shared" si="2"/>
        <v>1832.75</v>
      </c>
    </row>
    <row r="14" spans="1:9" ht="12.75">
      <c r="A14" s="80"/>
      <c r="B14" s="220">
        <v>4</v>
      </c>
      <c r="C14" s="81">
        <v>5261</v>
      </c>
      <c r="D14" s="82">
        <v>3501</v>
      </c>
      <c r="E14" s="83">
        <v>1288</v>
      </c>
      <c r="F14" s="84">
        <f t="shared" si="0"/>
        <v>5364</v>
      </c>
      <c r="G14" s="84">
        <f t="shared" si="1"/>
        <v>3554.75</v>
      </c>
      <c r="H14" s="85">
        <f t="shared" si="2"/>
        <v>1867.25</v>
      </c>
    </row>
    <row r="15" spans="1:9" ht="12.75">
      <c r="A15" s="80">
        <v>2002</v>
      </c>
      <c r="B15" s="220">
        <v>1</v>
      </c>
      <c r="C15" s="81">
        <v>5304</v>
      </c>
      <c r="D15" s="82">
        <v>3871</v>
      </c>
      <c r="E15" s="83">
        <v>810</v>
      </c>
      <c r="F15" s="84">
        <f t="shared" si="0"/>
        <v>5360.25</v>
      </c>
      <c r="G15" s="84">
        <f t="shared" si="1"/>
        <v>3602.5</v>
      </c>
      <c r="H15" s="85">
        <f t="shared" si="2"/>
        <v>1884.5</v>
      </c>
    </row>
    <row r="16" spans="1:9" ht="12.75">
      <c r="A16" s="80"/>
      <c r="B16" s="220">
        <v>2</v>
      </c>
      <c r="C16" s="81">
        <v>5334</v>
      </c>
      <c r="D16" s="82">
        <v>3511</v>
      </c>
      <c r="E16" s="83">
        <v>2182</v>
      </c>
      <c r="F16" s="84">
        <f t="shared" si="0"/>
        <v>5346.25</v>
      </c>
      <c r="G16" s="84">
        <f t="shared" si="1"/>
        <v>3646.5</v>
      </c>
      <c r="H16" s="85">
        <f t="shared" si="2"/>
        <v>1899.75</v>
      </c>
    </row>
    <row r="17" spans="1:8" ht="12.75">
      <c r="A17" s="80"/>
      <c r="B17" s="220">
        <v>3</v>
      </c>
      <c r="C17" s="81">
        <v>5542</v>
      </c>
      <c r="D17" s="82">
        <v>3527</v>
      </c>
      <c r="E17" s="83">
        <v>3258</v>
      </c>
      <c r="F17" s="84">
        <f t="shared" si="0"/>
        <v>5357.75</v>
      </c>
      <c r="G17" s="84">
        <f t="shared" si="1"/>
        <v>3643.75</v>
      </c>
      <c r="H17" s="85">
        <f t="shared" si="2"/>
        <v>1901.5</v>
      </c>
    </row>
    <row r="18" spans="1:8" ht="12.75">
      <c r="A18" s="80"/>
      <c r="B18" s="220">
        <v>4</v>
      </c>
      <c r="C18" s="81">
        <v>5205</v>
      </c>
      <c r="D18" s="82">
        <v>3677</v>
      </c>
      <c r="E18" s="83">
        <v>1349</v>
      </c>
      <c r="F18" s="84">
        <f t="shared" si="0"/>
        <v>5372.25</v>
      </c>
      <c r="G18" s="84">
        <f t="shared" si="1"/>
        <v>3626.5</v>
      </c>
      <c r="H18" s="85">
        <f t="shared" si="2"/>
        <v>1908.5</v>
      </c>
    </row>
    <row r="19" spans="1:8" ht="12.75">
      <c r="A19" s="80">
        <v>2003</v>
      </c>
      <c r="B19" s="220">
        <v>1</v>
      </c>
      <c r="C19" s="81">
        <v>5350</v>
      </c>
      <c r="D19" s="82">
        <v>3860</v>
      </c>
      <c r="E19" s="83">
        <v>817</v>
      </c>
      <c r="F19" s="84">
        <f t="shared" si="0"/>
        <v>5384.25</v>
      </c>
      <c r="G19" s="84">
        <f t="shared" si="1"/>
        <v>3610.75</v>
      </c>
      <c r="H19" s="85">
        <f t="shared" si="2"/>
        <v>1918.25</v>
      </c>
    </row>
    <row r="20" spans="1:8" ht="12.75">
      <c r="A20" s="80"/>
      <c r="B20" s="220">
        <v>2</v>
      </c>
      <c r="C20" s="81">
        <v>5392</v>
      </c>
      <c r="D20" s="82">
        <v>3442</v>
      </c>
      <c r="E20" s="83">
        <v>2210</v>
      </c>
      <c r="F20" s="84">
        <f t="shared" si="0"/>
        <v>5412</v>
      </c>
      <c r="G20" s="84">
        <f t="shared" si="1"/>
        <v>3615.5</v>
      </c>
      <c r="H20" s="85">
        <f t="shared" si="2"/>
        <v>1939.25</v>
      </c>
    </row>
    <row r="21" spans="1:8" ht="12.75">
      <c r="A21" s="80"/>
      <c r="B21" s="220">
        <v>3</v>
      </c>
      <c r="C21" s="81">
        <v>5590</v>
      </c>
      <c r="D21" s="82">
        <v>3464</v>
      </c>
      <c r="E21" s="83">
        <v>3297</v>
      </c>
      <c r="F21" s="84">
        <f t="shared" si="0"/>
        <v>5493.75</v>
      </c>
      <c r="G21" s="84">
        <f t="shared" si="1"/>
        <v>3617.25</v>
      </c>
      <c r="H21" s="85">
        <f t="shared" si="2"/>
        <v>1940.5</v>
      </c>
    </row>
    <row r="22" spans="1:8" ht="12.75">
      <c r="A22" s="80"/>
      <c r="B22" s="220">
        <v>4</v>
      </c>
      <c r="C22" s="81">
        <v>5316</v>
      </c>
      <c r="D22" s="82">
        <v>3696</v>
      </c>
      <c r="E22" s="83">
        <v>1433</v>
      </c>
      <c r="F22" s="84">
        <f t="shared" si="0"/>
        <v>5504.5</v>
      </c>
      <c r="G22" s="84">
        <f t="shared" si="1"/>
        <v>3646.25</v>
      </c>
      <c r="H22" s="85">
        <f t="shared" si="2"/>
        <v>1991.5</v>
      </c>
    </row>
    <row r="23" spans="1:8" ht="12.75">
      <c r="A23" s="80">
        <v>2004</v>
      </c>
      <c r="B23" s="220">
        <v>1</v>
      </c>
      <c r="C23" s="81">
        <v>5677</v>
      </c>
      <c r="D23" s="82">
        <v>3867</v>
      </c>
      <c r="E23" s="83">
        <v>822</v>
      </c>
      <c r="F23" s="84">
        <f t="shared" si="0"/>
        <v>5553.5</v>
      </c>
      <c r="G23" s="84">
        <f t="shared" si="1"/>
        <v>3638.75</v>
      </c>
      <c r="H23" s="85">
        <f t="shared" si="2"/>
        <v>2038.5</v>
      </c>
    </row>
    <row r="24" spans="1:8" ht="12.75">
      <c r="A24" s="80"/>
      <c r="B24" s="220">
        <v>2</v>
      </c>
      <c r="C24" s="81">
        <v>5435</v>
      </c>
      <c r="D24" s="82">
        <v>3558</v>
      </c>
      <c r="E24" s="83">
        <v>2414</v>
      </c>
      <c r="F24" s="84">
        <f t="shared" si="0"/>
        <v>5579.5</v>
      </c>
      <c r="G24" s="84">
        <f t="shared" si="1"/>
        <v>3588.5</v>
      </c>
      <c r="H24" s="85">
        <f t="shared" si="2"/>
        <v>2082</v>
      </c>
    </row>
    <row r="25" spans="1:8" ht="12.75">
      <c r="A25" s="80"/>
      <c r="B25" s="220">
        <v>3</v>
      </c>
      <c r="C25" s="81">
        <v>5786</v>
      </c>
      <c r="D25" s="82">
        <v>3434</v>
      </c>
      <c r="E25" s="83">
        <v>3485</v>
      </c>
      <c r="F25" s="84">
        <f t="shared" si="0"/>
        <v>5542.75</v>
      </c>
      <c r="G25" s="84">
        <f t="shared" si="1"/>
        <v>3570.75</v>
      </c>
      <c r="H25" s="85">
        <f t="shared" si="2"/>
        <v>2113.5</v>
      </c>
    </row>
    <row r="26" spans="1:8" ht="12.75">
      <c r="A26" s="80"/>
      <c r="B26" s="220">
        <v>4</v>
      </c>
      <c r="C26" s="81">
        <v>5420</v>
      </c>
      <c r="D26" s="82">
        <v>3495</v>
      </c>
      <c r="E26" s="83">
        <v>1607</v>
      </c>
      <c r="F26" s="84">
        <f t="shared" si="0"/>
        <v>5609</v>
      </c>
      <c r="G26" s="84">
        <f t="shared" si="1"/>
        <v>3597.5</v>
      </c>
      <c r="H26" s="85">
        <f t="shared" si="2"/>
        <v>2069.5</v>
      </c>
    </row>
    <row r="27" spans="1:8" ht="12.75">
      <c r="A27" s="80">
        <v>2005</v>
      </c>
      <c r="B27" s="220">
        <v>1</v>
      </c>
      <c r="C27" s="81">
        <v>5530</v>
      </c>
      <c r="D27" s="82">
        <v>3796</v>
      </c>
      <c r="E27" s="83">
        <v>948</v>
      </c>
      <c r="F27" s="84">
        <f t="shared" si="0"/>
        <v>5642</v>
      </c>
      <c r="G27" s="84">
        <f t="shared" si="1"/>
        <v>3578.5</v>
      </c>
      <c r="H27" s="85">
        <f t="shared" si="2"/>
        <v>2077</v>
      </c>
    </row>
    <row r="28" spans="1:8" ht="12.75">
      <c r="A28" s="80"/>
      <c r="B28" s="220">
        <v>2</v>
      </c>
      <c r="C28" s="81">
        <v>5700</v>
      </c>
      <c r="D28" s="82">
        <v>3665</v>
      </c>
      <c r="E28" s="83">
        <v>2238</v>
      </c>
      <c r="F28" s="84">
        <f t="shared" si="0"/>
        <v>5582</v>
      </c>
      <c r="G28" s="84">
        <f t="shared" si="1"/>
        <v>3556</v>
      </c>
      <c r="H28" s="85">
        <f t="shared" si="2"/>
        <v>2035</v>
      </c>
    </row>
    <row r="29" spans="1:8" ht="12.75">
      <c r="A29" s="80"/>
      <c r="B29" s="220">
        <v>3</v>
      </c>
      <c r="C29" s="81">
        <v>5918</v>
      </c>
      <c r="D29" s="82">
        <v>3358</v>
      </c>
      <c r="E29" s="83">
        <v>3515</v>
      </c>
      <c r="F29" s="84">
        <f t="shared" si="0"/>
        <v>5655</v>
      </c>
      <c r="G29" s="84">
        <f t="shared" si="1"/>
        <v>3612.5</v>
      </c>
      <c r="H29" s="85">
        <f t="shared" si="2"/>
        <v>2030</v>
      </c>
    </row>
    <row r="30" spans="1:8" ht="12.75">
      <c r="A30" s="80"/>
      <c r="B30" s="220">
        <v>4</v>
      </c>
      <c r="C30" s="81">
        <v>5180</v>
      </c>
      <c r="D30" s="82">
        <v>3405</v>
      </c>
      <c r="E30" s="83">
        <v>1439</v>
      </c>
      <c r="F30" s="84">
        <f t="shared" si="0"/>
        <v>5671.25</v>
      </c>
      <c r="G30" s="84">
        <f t="shared" si="1"/>
        <v>3601</v>
      </c>
      <c r="H30" s="85">
        <f t="shared" si="2"/>
        <v>2042.25</v>
      </c>
    </row>
    <row r="31" spans="1:8" ht="12.75">
      <c r="A31" s="80">
        <v>2006</v>
      </c>
      <c r="B31" s="220">
        <v>1</v>
      </c>
      <c r="C31" s="81">
        <v>5822</v>
      </c>
      <c r="D31" s="82">
        <v>4022</v>
      </c>
      <c r="E31" s="83">
        <v>928</v>
      </c>
      <c r="F31" s="84">
        <f t="shared" si="0"/>
        <v>5714.25</v>
      </c>
      <c r="G31" s="84">
        <f t="shared" si="1"/>
        <v>3618.25</v>
      </c>
      <c r="H31" s="85">
        <f t="shared" si="2"/>
        <v>2045.5</v>
      </c>
    </row>
    <row r="32" spans="1:8" ht="12.75">
      <c r="A32" s="80"/>
      <c r="B32" s="220">
        <v>2</v>
      </c>
      <c r="C32" s="81">
        <v>5765</v>
      </c>
      <c r="D32" s="82">
        <v>3619</v>
      </c>
      <c r="E32" s="83">
        <v>2287</v>
      </c>
      <c r="F32" s="84">
        <f t="shared" si="0"/>
        <v>5818</v>
      </c>
      <c r="G32" s="84">
        <f t="shared" si="1"/>
        <v>3633</v>
      </c>
      <c r="H32" s="85">
        <f t="shared" si="2"/>
        <v>2064.75</v>
      </c>
    </row>
    <row r="33" spans="1:8" ht="12.75">
      <c r="A33" s="80"/>
      <c r="B33" s="220">
        <v>3</v>
      </c>
      <c r="C33" s="81">
        <v>6090</v>
      </c>
      <c r="D33" s="82">
        <v>3427</v>
      </c>
      <c r="E33" s="83">
        <v>3528</v>
      </c>
      <c r="F33" s="84">
        <f t="shared" si="0"/>
        <v>5898.5</v>
      </c>
      <c r="G33" s="84">
        <f t="shared" si="1"/>
        <v>3674.5</v>
      </c>
      <c r="H33" s="85">
        <f t="shared" si="2"/>
        <v>2071.75</v>
      </c>
    </row>
    <row r="34" spans="1:8" ht="12.75">
      <c r="A34" s="80"/>
      <c r="B34" s="220">
        <v>4</v>
      </c>
      <c r="C34" s="81">
        <v>5595</v>
      </c>
      <c r="D34" s="82">
        <v>3464</v>
      </c>
      <c r="E34" s="83">
        <v>1516</v>
      </c>
      <c r="F34" s="84">
        <f t="shared" si="0"/>
        <v>5955.75</v>
      </c>
      <c r="G34" s="84">
        <f t="shared" si="1"/>
        <v>3672.75</v>
      </c>
      <c r="H34" s="85">
        <f t="shared" si="2"/>
        <v>2097.25</v>
      </c>
    </row>
    <row r="35" spans="1:8" ht="12.75">
      <c r="A35" s="80">
        <v>2007</v>
      </c>
      <c r="B35" s="220">
        <v>1</v>
      </c>
      <c r="C35" s="81">
        <v>6144</v>
      </c>
      <c r="D35" s="82">
        <v>4188</v>
      </c>
      <c r="E35" s="83">
        <v>956</v>
      </c>
      <c r="F35" s="84">
        <f t="shared" si="0"/>
        <v>6045.75</v>
      </c>
      <c r="G35" s="84">
        <f t="shared" si="1"/>
        <v>3629.25</v>
      </c>
      <c r="H35" s="85">
        <f t="shared" si="2"/>
        <v>2163</v>
      </c>
    </row>
    <row r="36" spans="1:8" ht="12.75">
      <c r="A36" s="80"/>
      <c r="B36" s="220">
        <v>2</v>
      </c>
      <c r="C36" s="81">
        <v>5994</v>
      </c>
      <c r="D36" s="82">
        <v>3612</v>
      </c>
      <c r="E36" s="83">
        <v>2389</v>
      </c>
      <c r="F36" s="84">
        <f t="shared" ref="F36:F56" si="3">AVERAGE(C35:C38)</f>
        <v>6112.75</v>
      </c>
      <c r="G36" s="84">
        <f t="shared" si="1"/>
        <v>3662.25</v>
      </c>
      <c r="H36" s="85">
        <f t="shared" si="2"/>
        <v>2171.75</v>
      </c>
    </row>
    <row r="37" spans="1:8" ht="12.75">
      <c r="A37" s="80"/>
      <c r="B37" s="220">
        <v>3</v>
      </c>
      <c r="C37" s="81">
        <v>6450</v>
      </c>
      <c r="D37" s="82">
        <v>3253</v>
      </c>
      <c r="E37" s="83">
        <v>3791</v>
      </c>
      <c r="F37" s="84">
        <f t="shared" si="3"/>
        <v>6210.25</v>
      </c>
      <c r="G37" s="84">
        <f t="shared" ref="G37:G58" si="4">AVERAGE(D36:D39)</f>
        <v>3651.5</v>
      </c>
      <c r="H37" s="85">
        <f t="shared" ref="H37:H58" si="5">AVERAGE(E36:E39)</f>
        <v>2212.25</v>
      </c>
    </row>
    <row r="38" spans="1:8" ht="12.75">
      <c r="A38" s="80"/>
      <c r="B38" s="220">
        <v>4</v>
      </c>
      <c r="C38" s="81">
        <v>5863</v>
      </c>
      <c r="D38" s="82">
        <v>3596</v>
      </c>
      <c r="E38" s="83">
        <v>1551</v>
      </c>
      <c r="F38" s="84">
        <f t="shared" si="3"/>
        <v>6295</v>
      </c>
      <c r="G38" s="84">
        <f t="shared" si="4"/>
        <v>3648.25</v>
      </c>
      <c r="H38" s="85">
        <f t="shared" si="5"/>
        <v>2167</v>
      </c>
    </row>
    <row r="39" spans="1:8" ht="12.75">
      <c r="A39" s="80">
        <v>2008</v>
      </c>
      <c r="B39" s="220">
        <v>1</v>
      </c>
      <c r="C39" s="81">
        <v>6534</v>
      </c>
      <c r="D39" s="82">
        <v>4145</v>
      </c>
      <c r="E39" s="83">
        <v>1118</v>
      </c>
      <c r="F39" s="84">
        <f t="shared" si="3"/>
        <v>6295</v>
      </c>
      <c r="G39" s="84">
        <f t="shared" si="4"/>
        <v>3689.75</v>
      </c>
      <c r="H39" s="85">
        <f t="shared" si="5"/>
        <v>2122.25</v>
      </c>
    </row>
    <row r="40" spans="1:8" ht="12.75">
      <c r="A40" s="80"/>
      <c r="B40" s="220">
        <v>2</v>
      </c>
      <c r="C40" s="81">
        <v>6333</v>
      </c>
      <c r="D40" s="82">
        <v>3599</v>
      </c>
      <c r="E40" s="83">
        <v>2208</v>
      </c>
      <c r="F40" s="84">
        <f t="shared" si="3"/>
        <v>6407.75</v>
      </c>
      <c r="G40" s="84">
        <f t="shared" si="4"/>
        <v>3726.75</v>
      </c>
      <c r="H40" s="85">
        <f t="shared" si="5"/>
        <v>2127.5</v>
      </c>
    </row>
    <row r="41" spans="1:8" ht="12.75">
      <c r="A41" s="80"/>
      <c r="B41" s="220">
        <v>3</v>
      </c>
      <c r="C41" s="81">
        <v>6450</v>
      </c>
      <c r="D41" s="82">
        <v>3419</v>
      </c>
      <c r="E41" s="83">
        <v>3612</v>
      </c>
      <c r="F41" s="84">
        <f t="shared" si="3"/>
        <v>6354.75</v>
      </c>
      <c r="G41" s="84">
        <f t="shared" si="4"/>
        <v>3734.75</v>
      </c>
      <c r="H41" s="85">
        <f t="shared" si="5"/>
        <v>2066.25</v>
      </c>
    </row>
    <row r="42" spans="1:8" ht="12.75">
      <c r="A42" s="80"/>
      <c r="B42" s="220">
        <v>4</v>
      </c>
      <c r="C42" s="81">
        <v>6314</v>
      </c>
      <c r="D42" s="82">
        <v>3744</v>
      </c>
      <c r="E42" s="83">
        <v>1572</v>
      </c>
      <c r="F42" s="84">
        <f t="shared" si="3"/>
        <v>6344.25</v>
      </c>
      <c r="G42" s="84">
        <f t="shared" si="4"/>
        <v>3695.5</v>
      </c>
      <c r="H42" s="85">
        <f t="shared" si="5"/>
        <v>2101.25</v>
      </c>
    </row>
    <row r="43" spans="1:8" ht="12.75">
      <c r="A43" s="80">
        <v>2009</v>
      </c>
      <c r="B43" s="220">
        <v>1</v>
      </c>
      <c r="C43" s="81">
        <v>6322</v>
      </c>
      <c r="D43" s="82">
        <v>4177</v>
      </c>
      <c r="E43" s="83">
        <v>873</v>
      </c>
      <c r="F43" s="84">
        <f t="shared" si="3"/>
        <v>6314.25</v>
      </c>
      <c r="G43" s="84">
        <f t="shared" si="4"/>
        <v>3649.5</v>
      </c>
      <c r="H43" s="85">
        <f t="shared" si="5"/>
        <v>2009.5</v>
      </c>
    </row>
    <row r="44" spans="1:8" ht="12.75">
      <c r="A44" s="80"/>
      <c r="B44" s="220">
        <v>2</v>
      </c>
      <c r="C44" s="81">
        <v>6291</v>
      </c>
      <c r="D44" s="82">
        <v>3442</v>
      </c>
      <c r="E44" s="83">
        <v>2348</v>
      </c>
      <c r="F44" s="84">
        <f t="shared" si="3"/>
        <v>6227.5</v>
      </c>
      <c r="G44" s="84">
        <f t="shared" si="4"/>
        <v>3603.25</v>
      </c>
      <c r="H44" s="85">
        <f t="shared" si="5"/>
        <v>1982.75</v>
      </c>
    </row>
    <row r="45" spans="1:8" ht="12.75">
      <c r="A45" s="80"/>
      <c r="B45" s="220">
        <v>3</v>
      </c>
      <c r="C45" s="81">
        <v>6330</v>
      </c>
      <c r="D45" s="82">
        <v>3235</v>
      </c>
      <c r="E45" s="83">
        <v>3245</v>
      </c>
      <c r="F45" s="84">
        <f t="shared" si="3"/>
        <v>6257.75</v>
      </c>
      <c r="G45" s="84">
        <f t="shared" si="4"/>
        <v>3587.5</v>
      </c>
      <c r="H45" s="85">
        <f t="shared" si="5"/>
        <v>1980</v>
      </c>
    </row>
    <row r="46" spans="1:8" ht="12.75">
      <c r="A46" s="80"/>
      <c r="B46" s="220">
        <v>4</v>
      </c>
      <c r="C46" s="81">
        <v>5967</v>
      </c>
      <c r="D46" s="82">
        <v>3559</v>
      </c>
      <c r="E46" s="83">
        <v>1465</v>
      </c>
      <c r="F46" s="84">
        <f t="shared" si="3"/>
        <v>6258</v>
      </c>
      <c r="G46" s="84">
        <f t="shared" si="4"/>
        <v>3562</v>
      </c>
      <c r="H46" s="85">
        <f t="shared" si="5"/>
        <v>1994.5</v>
      </c>
    </row>
    <row r="47" spans="1:8" ht="12.75">
      <c r="A47" s="80">
        <v>2010</v>
      </c>
      <c r="B47" s="220">
        <v>1</v>
      </c>
      <c r="C47" s="81">
        <v>6443</v>
      </c>
      <c r="D47" s="82">
        <v>4114</v>
      </c>
      <c r="E47" s="83">
        <v>862</v>
      </c>
      <c r="F47" s="84">
        <f t="shared" si="3"/>
        <v>6278.5</v>
      </c>
      <c r="G47" s="84">
        <f t="shared" si="4"/>
        <v>3573</v>
      </c>
      <c r="H47" s="85">
        <f t="shared" si="5"/>
        <v>2003</v>
      </c>
    </row>
    <row r="48" spans="1:8" ht="12.75">
      <c r="A48" s="80"/>
      <c r="B48" s="220">
        <v>2</v>
      </c>
      <c r="C48" s="81">
        <v>6292</v>
      </c>
      <c r="D48" s="82">
        <v>3340</v>
      </c>
      <c r="E48" s="83">
        <v>2406</v>
      </c>
      <c r="F48" s="84">
        <f t="shared" si="3"/>
        <v>6328.75</v>
      </c>
      <c r="G48" s="84">
        <f t="shared" si="4"/>
        <v>3614.25</v>
      </c>
      <c r="H48" s="85">
        <f t="shared" si="5"/>
        <v>2039</v>
      </c>
    </row>
    <row r="49" spans="1:9" ht="12.75">
      <c r="A49" s="80"/>
      <c r="B49" s="220">
        <v>3</v>
      </c>
      <c r="C49" s="81">
        <v>6412</v>
      </c>
      <c r="D49" s="82">
        <v>3279</v>
      </c>
      <c r="E49" s="83">
        <v>3279</v>
      </c>
      <c r="F49" s="84">
        <f t="shared" si="3"/>
        <v>6393.25</v>
      </c>
      <c r="G49" s="84">
        <f t="shared" si="4"/>
        <v>3590.5</v>
      </c>
      <c r="H49" s="85">
        <f t="shared" si="5"/>
        <v>2059.75</v>
      </c>
    </row>
    <row r="50" spans="1:9" ht="12.75">
      <c r="A50" s="80"/>
      <c r="B50" s="220">
        <v>4</v>
      </c>
      <c r="C50" s="81">
        <v>6168</v>
      </c>
      <c r="D50" s="82">
        <v>3724</v>
      </c>
      <c r="E50" s="83">
        <v>1609</v>
      </c>
      <c r="F50" s="84">
        <f t="shared" si="3"/>
        <v>6359.25</v>
      </c>
      <c r="G50" s="84">
        <f t="shared" si="4"/>
        <v>3626.25</v>
      </c>
      <c r="H50" s="85">
        <f t="shared" si="5"/>
        <v>2083.5</v>
      </c>
    </row>
    <row r="51" spans="1:9" ht="12.75">
      <c r="A51" s="80">
        <v>2011</v>
      </c>
      <c r="B51" s="220">
        <v>1</v>
      </c>
      <c r="C51" s="81">
        <v>6701</v>
      </c>
      <c r="D51" s="82">
        <v>4019</v>
      </c>
      <c r="E51" s="83">
        <v>945</v>
      </c>
      <c r="F51" s="84">
        <f t="shared" si="3"/>
        <v>6376.75</v>
      </c>
      <c r="G51" s="84">
        <f t="shared" si="4"/>
        <v>3622.5</v>
      </c>
      <c r="H51" s="85">
        <f t="shared" si="5"/>
        <v>2111</v>
      </c>
    </row>
    <row r="52" spans="1:9" ht="12.75">
      <c r="A52" s="80"/>
      <c r="B52" s="220">
        <v>2</v>
      </c>
      <c r="C52" s="81">
        <v>6156</v>
      </c>
      <c r="D52" s="82">
        <v>3483</v>
      </c>
      <c r="E52" s="83">
        <v>2501</v>
      </c>
      <c r="F52" s="84">
        <f t="shared" si="3"/>
        <v>6318.25</v>
      </c>
      <c r="G52" s="84">
        <f t="shared" si="4"/>
        <v>3551</v>
      </c>
      <c r="H52" s="85">
        <f t="shared" si="5"/>
        <v>2091.5</v>
      </c>
    </row>
    <row r="53" spans="1:9" ht="12.75">
      <c r="A53" s="80"/>
      <c r="B53" s="220">
        <v>3</v>
      </c>
      <c r="C53" s="81">
        <v>6482</v>
      </c>
      <c r="D53" s="82">
        <v>3264</v>
      </c>
      <c r="E53" s="83">
        <v>3389</v>
      </c>
      <c r="F53" s="84">
        <f t="shared" si="3"/>
        <v>6296.75</v>
      </c>
      <c r="G53" s="84">
        <f t="shared" si="4"/>
        <v>3550.25</v>
      </c>
      <c r="H53" s="85">
        <f t="shared" si="5"/>
        <v>2082</v>
      </c>
    </row>
    <row r="54" spans="1:9" ht="12.75">
      <c r="A54" s="80"/>
      <c r="B54" s="220">
        <v>4</v>
      </c>
      <c r="C54" s="81">
        <v>5934</v>
      </c>
      <c r="D54" s="82">
        <v>3438</v>
      </c>
      <c r="E54" s="83">
        <v>1531</v>
      </c>
      <c r="F54" s="84">
        <f t="shared" si="3"/>
        <v>6310</v>
      </c>
      <c r="G54" s="84">
        <f t="shared" si="4"/>
        <v>3609.5</v>
      </c>
      <c r="H54" s="85">
        <f t="shared" si="5"/>
        <v>2077.5</v>
      </c>
    </row>
    <row r="55" spans="1:9" ht="12.75">
      <c r="A55" s="80">
        <v>2012</v>
      </c>
      <c r="B55" s="220">
        <v>1</v>
      </c>
      <c r="C55" s="81">
        <v>6615</v>
      </c>
      <c r="D55" s="82">
        <v>4016</v>
      </c>
      <c r="E55" s="83">
        <v>907</v>
      </c>
      <c r="F55" s="84">
        <f t="shared" si="3"/>
        <v>6260.75</v>
      </c>
      <c r="G55" s="84">
        <f t="shared" si="4"/>
        <v>3630.75</v>
      </c>
      <c r="H55" s="85">
        <f t="shared" si="5"/>
        <v>2088.25</v>
      </c>
    </row>
    <row r="56" spans="1:9" ht="12.75">
      <c r="A56" s="80"/>
      <c r="B56" s="220">
        <v>2</v>
      </c>
      <c r="C56" s="81">
        <v>6209</v>
      </c>
      <c r="D56" s="82">
        <v>3720</v>
      </c>
      <c r="E56" s="83">
        <v>2483</v>
      </c>
      <c r="F56" s="84">
        <f t="shared" si="3"/>
        <v>6317.25</v>
      </c>
      <c r="G56" s="84">
        <f t="shared" si="4"/>
        <v>3689</v>
      </c>
      <c r="H56" s="85">
        <f t="shared" si="5"/>
        <v>2120</v>
      </c>
    </row>
    <row r="57" spans="1:9" ht="12.75">
      <c r="A57" s="80"/>
      <c r="B57" s="220">
        <v>3</v>
      </c>
      <c r="C57" s="86">
        <v>6285</v>
      </c>
      <c r="D57" s="65">
        <v>3349</v>
      </c>
      <c r="E57" s="87">
        <v>3432</v>
      </c>
      <c r="F57" s="84">
        <f>AVERAGE(C56:C59)</f>
        <v>6200</v>
      </c>
      <c r="G57" s="84">
        <f t="shared" si="4"/>
        <v>3738.75</v>
      </c>
      <c r="H57" s="85">
        <f t="shared" si="5"/>
        <v>2137.75</v>
      </c>
    </row>
    <row r="58" spans="1:9" ht="12.75">
      <c r="A58" s="80"/>
      <c r="B58" s="220">
        <v>4</v>
      </c>
      <c r="C58" s="81">
        <v>6160</v>
      </c>
      <c r="D58" s="82">
        <v>3671</v>
      </c>
      <c r="E58" s="83">
        <v>1658</v>
      </c>
      <c r="F58" s="84">
        <f>AVERAGE(C57:C60)</f>
        <v>6138.75</v>
      </c>
      <c r="G58" s="84">
        <f t="shared" si="4"/>
        <v>3741.75</v>
      </c>
      <c r="H58" s="85">
        <f t="shared" si="5"/>
        <v>2095.25</v>
      </c>
    </row>
    <row r="59" spans="1:9" ht="12.75">
      <c r="A59" s="88">
        <v>2013</v>
      </c>
      <c r="B59" s="220">
        <v>1</v>
      </c>
      <c r="C59" s="81">
        <v>6146</v>
      </c>
      <c r="D59" s="82">
        <v>4215</v>
      </c>
      <c r="E59" s="83">
        <v>978</v>
      </c>
      <c r="F59" s="84">
        <f t="shared" ref="F59:F78" si="6">AVERAGE(C58:C61)</f>
        <v>6159.25</v>
      </c>
      <c r="G59" s="84">
        <f t="shared" ref="G59:G81" si="7">AVERAGE(D58:D61)</f>
        <v>3770</v>
      </c>
      <c r="H59" s="85">
        <f t="shared" ref="H59:H81" si="8">AVERAGE(E58:E61)</f>
        <v>2059</v>
      </c>
    </row>
    <row r="60" spans="1:9" ht="12.75">
      <c r="A60" s="80"/>
      <c r="B60" s="220">
        <v>2</v>
      </c>
      <c r="C60" s="81">
        <v>5964</v>
      </c>
      <c r="D60" s="82">
        <v>3732</v>
      </c>
      <c r="E60" s="83">
        <v>2313</v>
      </c>
      <c r="F60" s="84">
        <f t="shared" si="6"/>
        <v>6069.75</v>
      </c>
      <c r="G60" s="84">
        <f t="shared" si="7"/>
        <v>3742</v>
      </c>
      <c r="H60" s="85">
        <f t="shared" si="8"/>
        <v>2031.5</v>
      </c>
    </row>
    <row r="61" spans="1:9" ht="12.75">
      <c r="A61" s="80"/>
      <c r="B61" s="220">
        <v>3</v>
      </c>
      <c r="C61" s="81">
        <v>6367</v>
      </c>
      <c r="D61" s="82">
        <v>3462</v>
      </c>
      <c r="E61" s="83">
        <v>3287</v>
      </c>
      <c r="F61" s="84">
        <f t="shared" si="6"/>
        <v>6047.25</v>
      </c>
      <c r="G61" s="84">
        <f t="shared" si="7"/>
        <v>3690.5</v>
      </c>
      <c r="H61" s="85">
        <f t="shared" si="8"/>
        <v>2035.75</v>
      </c>
    </row>
    <row r="62" spans="1:9" ht="12.75">
      <c r="A62" s="80"/>
      <c r="B62" s="220">
        <v>4</v>
      </c>
      <c r="C62" s="81">
        <v>5802</v>
      </c>
      <c r="D62" s="82">
        <v>3559</v>
      </c>
      <c r="E62" s="83">
        <v>1548</v>
      </c>
      <c r="F62" s="84">
        <f t="shared" si="6"/>
        <v>6056.25</v>
      </c>
      <c r="G62" s="84">
        <f t="shared" si="7"/>
        <v>3596.5</v>
      </c>
      <c r="H62" s="85">
        <f t="shared" si="8"/>
        <v>2089</v>
      </c>
      <c r="I62" s="70"/>
    </row>
    <row r="63" spans="1:9" ht="12.75">
      <c r="A63" s="80">
        <v>2014</v>
      </c>
      <c r="B63" s="220">
        <v>1</v>
      </c>
      <c r="C63" s="86">
        <v>6056</v>
      </c>
      <c r="D63" s="65">
        <v>4009</v>
      </c>
      <c r="E63" s="87">
        <v>995</v>
      </c>
      <c r="F63" s="84">
        <f t="shared" si="6"/>
        <v>6051.75</v>
      </c>
      <c r="G63" s="84">
        <f t="shared" si="7"/>
        <v>3617</v>
      </c>
      <c r="H63" s="85">
        <f t="shared" si="8"/>
        <v>2131.5</v>
      </c>
      <c r="I63" s="70"/>
    </row>
    <row r="64" spans="1:9" ht="12.75">
      <c r="A64" s="80"/>
      <c r="B64" s="220">
        <v>2</v>
      </c>
      <c r="C64" s="86">
        <v>6000</v>
      </c>
      <c r="D64" s="65">
        <v>3356</v>
      </c>
      <c r="E64" s="87">
        <v>2526</v>
      </c>
      <c r="F64" s="84">
        <f t="shared" si="6"/>
        <v>6098.25</v>
      </c>
      <c r="G64" s="84">
        <f t="shared" si="7"/>
        <v>3669.5</v>
      </c>
      <c r="H64" s="85">
        <f t="shared" si="8"/>
        <v>2137.5</v>
      </c>
      <c r="I64" s="70"/>
    </row>
    <row r="65" spans="1:9" ht="12.75">
      <c r="A65" s="80"/>
      <c r="B65" s="220">
        <v>3</v>
      </c>
      <c r="C65" s="86">
        <v>6349</v>
      </c>
      <c r="D65" s="65">
        <v>3544</v>
      </c>
      <c r="E65" s="87">
        <v>3457</v>
      </c>
      <c r="F65" s="84">
        <f t="shared" si="6"/>
        <v>6071.25</v>
      </c>
      <c r="G65" s="84">
        <f t="shared" si="7"/>
        <v>3784</v>
      </c>
      <c r="H65" s="85">
        <f t="shared" si="8"/>
        <v>2134</v>
      </c>
      <c r="I65" s="70"/>
    </row>
    <row r="66" spans="1:9" ht="12.75">
      <c r="A66" s="89"/>
      <c r="B66" s="220">
        <v>4</v>
      </c>
      <c r="C66" s="65">
        <v>5988</v>
      </c>
      <c r="D66" s="65">
        <v>3769</v>
      </c>
      <c r="E66" s="87">
        <v>1572</v>
      </c>
      <c r="F66" s="84">
        <f t="shared" si="6"/>
        <v>6044.75</v>
      </c>
      <c r="G66" s="84">
        <f t="shared" si="7"/>
        <v>3887.25</v>
      </c>
      <c r="H66" s="85">
        <f t="shared" si="8"/>
        <v>2116.5</v>
      </c>
      <c r="I66" s="70"/>
    </row>
    <row r="67" spans="1:9" ht="12.75">
      <c r="A67" s="80">
        <v>2015</v>
      </c>
      <c r="B67" s="220">
        <v>1</v>
      </c>
      <c r="C67" s="86">
        <v>5948</v>
      </c>
      <c r="D67" s="65">
        <v>4467</v>
      </c>
      <c r="E67" s="87">
        <v>981</v>
      </c>
      <c r="F67" s="84">
        <f t="shared" si="6"/>
        <v>6060.75</v>
      </c>
      <c r="G67" s="84">
        <f t="shared" si="7"/>
        <v>3873.75</v>
      </c>
      <c r="H67" s="85">
        <f t="shared" si="8"/>
        <v>2093</v>
      </c>
      <c r="I67" s="70"/>
    </row>
    <row r="68" spans="1:9" ht="12.75">
      <c r="A68" s="80"/>
      <c r="B68" s="220">
        <v>2</v>
      </c>
      <c r="C68" s="86">
        <v>5894</v>
      </c>
      <c r="D68" s="65">
        <v>3769</v>
      </c>
      <c r="E68" s="87">
        <v>2456</v>
      </c>
      <c r="F68" s="84">
        <f>AVERAGE(C67:C70)</f>
        <v>6053.75</v>
      </c>
      <c r="G68" s="84">
        <f t="shared" si="7"/>
        <v>3887</v>
      </c>
      <c r="H68" s="85">
        <f t="shared" si="8"/>
        <v>2088.75</v>
      </c>
      <c r="I68" s="70"/>
    </row>
    <row r="69" spans="1:9" ht="12.75">
      <c r="A69" s="80"/>
      <c r="B69" s="220">
        <v>3</v>
      </c>
      <c r="C69" s="86">
        <v>6413</v>
      </c>
      <c r="D69" s="65">
        <v>3490</v>
      </c>
      <c r="E69" s="87">
        <v>3363</v>
      </c>
      <c r="F69" s="84">
        <f t="shared" si="6"/>
        <v>6041.5</v>
      </c>
      <c r="G69" s="84">
        <f t="shared" si="7"/>
        <v>3814</v>
      </c>
      <c r="H69" s="85">
        <f t="shared" si="8"/>
        <v>2109.5</v>
      </c>
      <c r="I69" s="70"/>
    </row>
    <row r="70" spans="1:9" s="8" customFormat="1" ht="12.75">
      <c r="A70" s="89"/>
      <c r="B70" s="220">
        <v>4</v>
      </c>
      <c r="C70" s="65">
        <v>5960</v>
      </c>
      <c r="D70" s="65">
        <v>3822</v>
      </c>
      <c r="E70" s="87">
        <v>1555</v>
      </c>
      <c r="F70" s="84">
        <f>AVERAGE(C69:C72)</f>
        <v>6091.25</v>
      </c>
      <c r="G70" s="84">
        <f t="shared" si="7"/>
        <v>3803.25</v>
      </c>
      <c r="H70" s="85">
        <f t="shared" si="8"/>
        <v>2064.25</v>
      </c>
      <c r="I70" s="70"/>
    </row>
    <row r="71" spans="1:9" ht="12.75">
      <c r="A71" s="89">
        <v>2016</v>
      </c>
      <c r="B71" s="220">
        <v>1</v>
      </c>
      <c r="C71" s="65">
        <v>5899</v>
      </c>
      <c r="D71" s="65">
        <v>4175</v>
      </c>
      <c r="E71" s="87">
        <v>1064</v>
      </c>
      <c r="F71" s="84">
        <f t="shared" si="6"/>
        <v>6058.75</v>
      </c>
      <c r="G71" s="84">
        <f t="shared" si="7"/>
        <v>3836.5</v>
      </c>
      <c r="H71" s="85">
        <f t="shared" si="8"/>
        <v>2075.75</v>
      </c>
      <c r="I71" s="70"/>
    </row>
    <row r="72" spans="1:9" ht="12.75">
      <c r="A72" s="89"/>
      <c r="B72" s="220">
        <v>2</v>
      </c>
      <c r="C72" s="65">
        <v>6093</v>
      </c>
      <c r="D72" s="65">
        <v>3726</v>
      </c>
      <c r="E72" s="65">
        <v>2275</v>
      </c>
      <c r="F72" s="90">
        <f t="shared" si="6"/>
        <v>6019.5</v>
      </c>
      <c r="G72" s="84">
        <f t="shared" si="7"/>
        <v>3858.25</v>
      </c>
      <c r="H72" s="85">
        <f t="shared" si="8"/>
        <v>2076.5</v>
      </c>
      <c r="I72" s="70"/>
    </row>
    <row r="73" spans="1:9" ht="12.75">
      <c r="A73" s="89"/>
      <c r="B73" s="220">
        <v>3</v>
      </c>
      <c r="C73" s="65">
        <v>6283</v>
      </c>
      <c r="D73" s="65">
        <v>3623</v>
      </c>
      <c r="E73" s="65">
        <v>3409</v>
      </c>
      <c r="F73" s="90">
        <f t="shared" si="6"/>
        <v>6055.75</v>
      </c>
      <c r="G73" s="84">
        <f t="shared" si="7"/>
        <v>3979</v>
      </c>
      <c r="H73" s="85">
        <f t="shared" si="8"/>
        <v>2067.25</v>
      </c>
      <c r="I73" s="70"/>
    </row>
    <row r="74" spans="1:9" ht="12.75">
      <c r="A74" s="91"/>
      <c r="B74" s="220">
        <v>4</v>
      </c>
      <c r="C74" s="65">
        <v>5803</v>
      </c>
      <c r="D74" s="65">
        <v>3909</v>
      </c>
      <c r="E74" s="65">
        <v>1558</v>
      </c>
      <c r="F74" s="90">
        <f t="shared" si="6"/>
        <v>5913.75</v>
      </c>
      <c r="G74" s="84">
        <f t="shared" si="7"/>
        <v>3990</v>
      </c>
      <c r="H74" s="85">
        <f t="shared" si="8"/>
        <v>2087.25</v>
      </c>
      <c r="I74" s="70"/>
    </row>
    <row r="75" spans="1:9" ht="12.75">
      <c r="A75" s="89">
        <v>2017</v>
      </c>
      <c r="B75" s="220">
        <v>1</v>
      </c>
      <c r="C75" s="65">
        <v>6044</v>
      </c>
      <c r="D75" s="65">
        <v>4658</v>
      </c>
      <c r="E75" s="65">
        <v>1027</v>
      </c>
      <c r="F75" s="90">
        <f t="shared" si="6"/>
        <v>5828.75</v>
      </c>
      <c r="G75" s="84">
        <f t="shared" si="7"/>
        <v>3962.5</v>
      </c>
      <c r="H75" s="85">
        <f t="shared" si="8"/>
        <v>2052.5</v>
      </c>
      <c r="I75" s="70"/>
    </row>
    <row r="76" spans="1:9" ht="12.75">
      <c r="A76" s="89"/>
      <c r="B76" s="220">
        <v>2</v>
      </c>
      <c r="C76" s="65">
        <v>5525</v>
      </c>
      <c r="D76" s="65">
        <v>3770</v>
      </c>
      <c r="E76" s="65">
        <v>2355</v>
      </c>
      <c r="F76" s="90">
        <f t="shared" si="6"/>
        <v>5768.75</v>
      </c>
      <c r="G76" s="84">
        <f t="shared" si="7"/>
        <v>4009</v>
      </c>
      <c r="H76" s="85">
        <f t="shared" si="8"/>
        <v>2075</v>
      </c>
      <c r="I76" s="70"/>
    </row>
    <row r="77" spans="1:9" ht="12.75">
      <c r="A77" s="89"/>
      <c r="B77" s="220">
        <v>3</v>
      </c>
      <c r="C77" s="65">
        <v>5943</v>
      </c>
      <c r="D77" s="65">
        <v>3513</v>
      </c>
      <c r="E77" s="65">
        <v>3270</v>
      </c>
      <c r="F77" s="90">
        <f t="shared" si="6"/>
        <v>5687.5</v>
      </c>
      <c r="G77" s="84">
        <f t="shared" si="7"/>
        <v>4105.75</v>
      </c>
      <c r="H77" s="85">
        <f t="shared" si="8"/>
        <v>2087.25</v>
      </c>
      <c r="I77" s="70"/>
    </row>
    <row r="78" spans="1:9" ht="12.75">
      <c r="A78" s="89"/>
      <c r="B78" s="220">
        <v>4</v>
      </c>
      <c r="C78" s="65">
        <v>5563</v>
      </c>
      <c r="D78" s="65">
        <v>4095</v>
      </c>
      <c r="E78" s="65">
        <v>1648</v>
      </c>
      <c r="F78" s="90">
        <f t="shared" si="6"/>
        <v>5729</v>
      </c>
      <c r="G78" s="84">
        <f t="shared" si="7"/>
        <v>4061.5</v>
      </c>
      <c r="H78" s="85">
        <f t="shared" si="8"/>
        <v>2052.25</v>
      </c>
      <c r="I78" s="70"/>
    </row>
    <row r="79" spans="1:9" ht="12.75">
      <c r="A79" s="89">
        <v>2018</v>
      </c>
      <c r="B79" s="220">
        <v>1</v>
      </c>
      <c r="C79" s="65">
        <v>5719</v>
      </c>
      <c r="D79" s="65">
        <v>5045</v>
      </c>
      <c r="E79" s="65">
        <v>1076</v>
      </c>
      <c r="F79" s="90">
        <f t="shared" ref="F79:F87" si="9">AVERAGE(C78:C81)</f>
        <v>5708.25</v>
      </c>
      <c r="G79" s="84">
        <f t="shared" si="7"/>
        <v>4051.75</v>
      </c>
      <c r="H79" s="85">
        <f t="shared" si="8"/>
        <v>1984.25</v>
      </c>
      <c r="I79" s="70"/>
    </row>
    <row r="80" spans="1:9" ht="12.75">
      <c r="A80" s="89"/>
      <c r="B80" s="105">
        <v>2</v>
      </c>
      <c r="C80" s="92">
        <v>5691</v>
      </c>
      <c r="D80" s="93">
        <v>3593</v>
      </c>
      <c r="E80" s="65">
        <v>2215</v>
      </c>
      <c r="F80" s="90">
        <f t="shared" si="9"/>
        <v>5707.25</v>
      </c>
      <c r="G80" s="84">
        <f t="shared" si="7"/>
        <v>3980.75</v>
      </c>
      <c r="H80" s="85">
        <f t="shared" si="8"/>
        <v>1991.75</v>
      </c>
      <c r="I80" s="70"/>
    </row>
    <row r="81" spans="1:9" ht="12.75">
      <c r="A81" s="89"/>
      <c r="B81" s="105">
        <v>3</v>
      </c>
      <c r="C81" s="92">
        <v>5860</v>
      </c>
      <c r="D81" s="93">
        <v>3474</v>
      </c>
      <c r="E81" s="65">
        <v>2998</v>
      </c>
      <c r="F81" s="90">
        <f t="shared" si="9"/>
        <v>5711.5</v>
      </c>
      <c r="G81" s="84">
        <f t="shared" si="7"/>
        <v>3772.25</v>
      </c>
      <c r="H81" s="85">
        <f t="shared" si="8"/>
        <v>1956</v>
      </c>
      <c r="I81" s="70"/>
    </row>
    <row r="82" spans="1:9" ht="12.75">
      <c r="A82" s="89"/>
      <c r="B82" s="105">
        <v>4</v>
      </c>
      <c r="C82" s="92">
        <v>5559</v>
      </c>
      <c r="D82" s="93">
        <v>3811</v>
      </c>
      <c r="E82" s="65">
        <v>1678</v>
      </c>
      <c r="F82" s="90">
        <f t="shared" si="9"/>
        <v>5667.5</v>
      </c>
      <c r="G82" s="84">
        <f t="shared" ref="G82:H85" si="10">AVERAGE(D81:D84)</f>
        <v>3829.25</v>
      </c>
      <c r="H82" s="85">
        <f t="shared" si="10"/>
        <v>1929.25</v>
      </c>
      <c r="I82" s="70"/>
    </row>
    <row r="83" spans="1:9" ht="12.75">
      <c r="A83" s="89">
        <v>2019</v>
      </c>
      <c r="B83" s="220">
        <v>1</v>
      </c>
      <c r="C83" s="65">
        <v>5736</v>
      </c>
      <c r="D83" s="65">
        <v>4211</v>
      </c>
      <c r="E83" s="65">
        <v>933</v>
      </c>
      <c r="F83" s="90">
        <f t="shared" si="9"/>
        <v>5672.5</v>
      </c>
      <c r="G83" s="84">
        <f t="shared" si="10"/>
        <v>3863</v>
      </c>
      <c r="H83" s="85">
        <f t="shared" si="10"/>
        <v>1866</v>
      </c>
      <c r="I83" s="70"/>
    </row>
    <row r="84" spans="1:9" ht="12.75">
      <c r="A84" s="89"/>
      <c r="B84" s="220">
        <v>2</v>
      </c>
      <c r="C84" s="65">
        <v>5515</v>
      </c>
      <c r="D84" s="65">
        <v>3821</v>
      </c>
      <c r="E84" s="65">
        <v>2108</v>
      </c>
      <c r="F84" s="90">
        <f t="shared" si="9"/>
        <v>5613.25</v>
      </c>
      <c r="G84" s="84">
        <f t="shared" si="10"/>
        <v>3939.5</v>
      </c>
      <c r="H84" s="85">
        <f t="shared" si="10"/>
        <v>1813.75</v>
      </c>
      <c r="I84" s="70"/>
    </row>
    <row r="85" spans="1:9" ht="12.75">
      <c r="A85" s="89"/>
      <c r="B85" s="220">
        <v>3</v>
      </c>
      <c r="C85" s="65">
        <v>5880</v>
      </c>
      <c r="D85" s="65">
        <v>3609</v>
      </c>
      <c r="E85" s="65">
        <v>2745</v>
      </c>
      <c r="F85" s="90">
        <f t="shared" si="9"/>
        <v>5491.75</v>
      </c>
      <c r="G85" s="84">
        <f t="shared" si="10"/>
        <v>3969.25</v>
      </c>
      <c r="H85" s="85">
        <f t="shared" si="10"/>
        <v>1796.75</v>
      </c>
      <c r="I85" s="70"/>
    </row>
    <row r="86" spans="1:9" ht="12.75">
      <c r="A86" s="89"/>
      <c r="B86" s="105">
        <v>4</v>
      </c>
      <c r="C86" s="94">
        <v>5322</v>
      </c>
      <c r="D86" s="93">
        <v>4117</v>
      </c>
      <c r="E86" s="87">
        <v>1469</v>
      </c>
      <c r="F86" s="90">
        <f>AVERAGE(C85:C88)</f>
        <v>4769.25</v>
      </c>
      <c r="G86" s="84">
        <f t="shared" ref="G86:H88" si="11">AVERAGE(D85:D88)</f>
        <v>4185</v>
      </c>
      <c r="H86" s="85">
        <f t="shared" si="11"/>
        <v>1312</v>
      </c>
      <c r="I86" s="70"/>
    </row>
    <row r="87" spans="1:9" ht="12.75">
      <c r="A87" s="89" t="s">
        <v>248</v>
      </c>
      <c r="B87" s="105">
        <v>1</v>
      </c>
      <c r="C87" s="94">
        <v>5250</v>
      </c>
      <c r="D87" s="93">
        <v>4330</v>
      </c>
      <c r="E87" s="87">
        <v>865</v>
      </c>
      <c r="F87" s="90">
        <f t="shared" si="9"/>
        <v>5141.25</v>
      </c>
      <c r="G87" s="84">
        <f t="shared" si="11"/>
        <v>4236.25</v>
      </c>
      <c r="H87" s="85">
        <f t="shared" si="11"/>
        <v>974.75</v>
      </c>
      <c r="I87" s="70"/>
    </row>
    <row r="88" spans="1:9" ht="12.75">
      <c r="A88" s="89"/>
      <c r="B88" s="105">
        <v>2</v>
      </c>
      <c r="C88" s="94">
        <v>2625</v>
      </c>
      <c r="D88" s="93">
        <v>4684</v>
      </c>
      <c r="E88" s="87">
        <v>169</v>
      </c>
      <c r="F88" s="90">
        <f>AVERAGE(C87:C90)</f>
        <v>5206.25</v>
      </c>
      <c r="G88" s="84">
        <f t="shared" si="11"/>
        <v>4403.5</v>
      </c>
      <c r="H88" s="85">
        <f t="shared" si="11"/>
        <v>931</v>
      </c>
      <c r="I88" s="70"/>
    </row>
    <row r="89" spans="1:9" ht="12.75">
      <c r="A89" s="95"/>
      <c r="B89" s="105">
        <v>3</v>
      </c>
      <c r="C89" s="92">
        <v>7368</v>
      </c>
      <c r="D89" s="93">
        <v>3814</v>
      </c>
      <c r="E89" s="87">
        <v>1396</v>
      </c>
      <c r="F89" s="82"/>
      <c r="G89" s="82"/>
      <c r="H89" s="96"/>
      <c r="I89" s="70"/>
    </row>
    <row r="90" spans="1:9" ht="13.5" thickBot="1">
      <c r="A90" s="97"/>
      <c r="B90" s="114">
        <v>4</v>
      </c>
      <c r="C90" s="98">
        <v>5582</v>
      </c>
      <c r="D90" s="99">
        <v>4786</v>
      </c>
      <c r="E90" s="100">
        <v>1294</v>
      </c>
      <c r="F90" s="101"/>
      <c r="G90" s="101"/>
      <c r="H90" s="102"/>
      <c r="I90" s="70"/>
    </row>
    <row r="91" spans="1:9">
      <c r="A91" s="69"/>
      <c r="B91" s="13"/>
      <c r="C91" s="72"/>
      <c r="D91" s="48"/>
      <c r="E91" s="48"/>
      <c r="F91" s="73"/>
      <c r="G91" s="73"/>
      <c r="H91" s="5"/>
      <c r="I91" s="70"/>
    </row>
    <row r="92" spans="1:9">
      <c r="A92" s="350" t="s">
        <v>263</v>
      </c>
      <c r="B92" s="13"/>
      <c r="C92" s="72"/>
      <c r="D92" s="48"/>
      <c r="E92" s="48"/>
      <c r="F92" s="73"/>
      <c r="G92" s="73"/>
      <c r="H92" s="5"/>
      <c r="I92" s="70"/>
    </row>
    <row r="93" spans="1:9" ht="13.5">
      <c r="A93" s="103" t="s">
        <v>214</v>
      </c>
      <c r="B93" s="344"/>
      <c r="C93" s="32"/>
      <c r="D93" s="8"/>
      <c r="E93" s="8"/>
      <c r="F93" s="23"/>
      <c r="G93" s="8"/>
      <c r="H93" s="8"/>
      <c r="I93" s="8"/>
    </row>
    <row r="94" spans="1:9" ht="12.75">
      <c r="A94" s="2" t="s">
        <v>182</v>
      </c>
      <c r="B94" s="344"/>
      <c r="C94" s="32"/>
      <c r="D94" s="8"/>
      <c r="E94" s="8"/>
      <c r="F94" s="23"/>
      <c r="G94" s="8"/>
      <c r="H94" s="8"/>
      <c r="I94" s="8"/>
    </row>
    <row r="95" spans="1:9" ht="13.5">
      <c r="A95" s="103" t="s">
        <v>252</v>
      </c>
      <c r="I95" s="70"/>
    </row>
    <row r="96" spans="1:9" ht="13.5">
      <c r="A96" s="68" t="s">
        <v>256</v>
      </c>
    </row>
    <row r="97" spans="1:8">
      <c r="A97" s="68" t="s">
        <v>253</v>
      </c>
    </row>
    <row r="98" spans="1:8">
      <c r="A98" s="2" t="s">
        <v>166</v>
      </c>
    </row>
    <row r="99" spans="1:8">
      <c r="F99" s="2"/>
      <c r="G99" s="2"/>
      <c r="H99" s="2"/>
    </row>
    <row r="100" spans="1:8" s="8" customFormat="1">
      <c r="A100" s="285" t="s">
        <v>187</v>
      </c>
      <c r="B100" s="345"/>
      <c r="C100" s="286"/>
      <c r="D100" s="286"/>
      <c r="E100" s="286"/>
      <c r="F100" s="286"/>
    </row>
    <row r="101" spans="1:8" s="8" customFormat="1" ht="12.75">
      <c r="A101" s="296" t="s">
        <v>157</v>
      </c>
      <c r="B101" s="344"/>
    </row>
    <row r="102" spans="1:8" s="8" customFormat="1" ht="12.75">
      <c r="A102" s="296" t="s">
        <v>158</v>
      </c>
      <c r="B102" s="344"/>
      <c r="D102" s="33"/>
    </row>
    <row r="103" spans="1:8" s="8" customFormat="1" ht="12.75">
      <c r="A103" s="296" t="s">
        <v>159</v>
      </c>
      <c r="B103" s="344"/>
    </row>
  </sheetData>
  <phoneticPr fontId="6" type="noConversion"/>
  <hyperlinks>
    <hyperlink ref="A101" r:id="rId1" tooltip="Meets My Needs"/>
    <hyperlink ref="A102" r:id="rId2" tooltip="I need something slightly different" display="mailto:demography@nisra.gov.uk?subject=Alcohol%20Specific%20Deaths%20Table%201:I%20need%20something%20slightly%20different%20(please%20specify)"/>
    <hyperlink ref="A103" r:id="rId3" tooltip="This is not what I need" display="mailto:demography@nisra.gov.uk?subject=Alcohol%20Specific%20Deaths%20Table1:%20Meets%20My%20NeedsThis%20is%20not%20what%20I%20need%20(please%20specify)"/>
  </hyperlinks>
  <pageMargins left="0.75" right="0.75" top="1" bottom="1" header="0.5" footer="0.5"/>
  <pageSetup paperSize="9" scale="94" orientation="portrait" r:id="rId4"/>
  <headerFooter alignWithMargins="0"/>
  <rowBreaks count="1" manualBreakCount="1">
    <brk id="3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6"/>
  <sheetViews>
    <sheetView showGridLines="0" zoomScaleNormal="100" workbookViewId="0">
      <pane ySplit="2" topLeftCell="A45" activePane="bottomLeft" state="frozen"/>
      <selection activeCell="G99" sqref="G99"/>
      <selection pane="bottomLeft" activeCell="F60" sqref="F60"/>
    </sheetView>
  </sheetViews>
  <sheetFormatPr defaultColWidth="9.140625" defaultRowHeight="12.75"/>
  <cols>
    <col min="1" max="1" width="12.28515625" style="8" customWidth="1"/>
    <col min="2" max="2" width="15" style="8" customWidth="1"/>
    <col min="3" max="3" width="13.28515625" style="8" customWidth="1"/>
    <col min="4" max="4" width="14.5703125" style="8" customWidth="1"/>
    <col min="5" max="9" width="18.7109375" style="8" customWidth="1"/>
    <col min="10" max="10" width="11.7109375" style="8" customWidth="1"/>
    <col min="11" max="11" width="15.7109375" style="32" customWidth="1"/>
    <col min="12" max="12" width="19" style="8" customWidth="1"/>
    <col min="13" max="13" width="16" style="8" customWidth="1"/>
    <col min="14" max="14" width="16.85546875" style="8" customWidth="1"/>
    <col min="15" max="15" width="13.42578125" style="8" customWidth="1"/>
    <col min="16" max="18" width="9.140625" style="8"/>
    <col min="19" max="20" width="11.42578125" style="8" bestFit="1" customWidth="1"/>
    <col min="21" max="16384" width="9.140625" style="8"/>
  </cols>
  <sheetData>
    <row r="1" spans="1:10" s="14" customFormat="1" ht="13.5" thickBot="1">
      <c r="A1" s="31" t="s">
        <v>167</v>
      </c>
      <c r="B1" s="31"/>
      <c r="J1" s="8"/>
    </row>
    <row r="2" spans="1:10" ht="29.25" customHeight="1" thickBot="1">
      <c r="A2" s="309" t="s">
        <v>91</v>
      </c>
      <c r="B2" s="310" t="s">
        <v>92</v>
      </c>
      <c r="C2" s="310" t="s">
        <v>190</v>
      </c>
      <c r="D2" s="310" t="s">
        <v>202</v>
      </c>
      <c r="E2" s="310" t="s">
        <v>203</v>
      </c>
      <c r="F2" s="310" t="s">
        <v>204</v>
      </c>
      <c r="G2" s="310" t="s">
        <v>191</v>
      </c>
      <c r="H2" s="310" t="s">
        <v>192</v>
      </c>
      <c r="I2" s="311" t="s">
        <v>193</v>
      </c>
      <c r="J2" s="312" t="s">
        <v>94</v>
      </c>
    </row>
    <row r="3" spans="1:10" ht="29.25" customHeight="1">
      <c r="A3" s="104">
        <v>2009</v>
      </c>
      <c r="B3" s="105" t="s">
        <v>0</v>
      </c>
      <c r="C3" s="120">
        <v>6322</v>
      </c>
      <c r="D3" s="121">
        <v>14.1</v>
      </c>
      <c r="E3" s="122">
        <v>40.9</v>
      </c>
      <c r="F3" s="123">
        <v>367</v>
      </c>
      <c r="G3" s="121">
        <v>5.8</v>
      </c>
      <c r="H3" s="124">
        <v>3023</v>
      </c>
      <c r="I3" s="122">
        <v>47.8</v>
      </c>
      <c r="J3" s="106">
        <v>38</v>
      </c>
    </row>
    <row r="4" spans="1:10">
      <c r="A4" s="104"/>
      <c r="B4" s="105" t="s">
        <v>1</v>
      </c>
      <c r="C4" s="109">
        <v>6291</v>
      </c>
      <c r="D4" s="110">
        <v>14</v>
      </c>
      <c r="E4" s="111">
        <v>38.9</v>
      </c>
      <c r="F4" s="105">
        <v>311</v>
      </c>
      <c r="G4" s="110">
        <v>4.9000000000000004</v>
      </c>
      <c r="H4" s="112">
        <v>3096</v>
      </c>
      <c r="I4" s="111">
        <v>49.2</v>
      </c>
      <c r="J4" s="106">
        <v>23</v>
      </c>
    </row>
    <row r="5" spans="1:10">
      <c r="A5" s="104"/>
      <c r="B5" s="105" t="s">
        <v>2</v>
      </c>
      <c r="C5" s="109">
        <v>6330</v>
      </c>
      <c r="D5" s="110">
        <v>14.1</v>
      </c>
      <c r="E5" s="111">
        <v>39.700000000000003</v>
      </c>
      <c r="F5" s="105">
        <v>313</v>
      </c>
      <c r="G5" s="110">
        <v>4.9000000000000004</v>
      </c>
      <c r="H5" s="112">
        <v>3159</v>
      </c>
      <c r="I5" s="111">
        <v>49.9</v>
      </c>
      <c r="J5" s="106">
        <v>27</v>
      </c>
    </row>
    <row r="6" spans="1:10">
      <c r="A6" s="104"/>
      <c r="B6" s="105" t="s">
        <v>3</v>
      </c>
      <c r="C6" s="109">
        <v>5967</v>
      </c>
      <c r="D6" s="110">
        <v>13.3</v>
      </c>
      <c r="E6" s="111">
        <v>39.5</v>
      </c>
      <c r="F6" s="105">
        <v>343</v>
      </c>
      <c r="G6" s="110">
        <v>5.7</v>
      </c>
      <c r="H6" s="112">
        <v>3033</v>
      </c>
      <c r="I6" s="111">
        <v>50.8</v>
      </c>
      <c r="J6" s="106">
        <v>31</v>
      </c>
    </row>
    <row r="7" spans="1:10" ht="30.75" customHeight="1">
      <c r="A7" s="104">
        <v>2010</v>
      </c>
      <c r="B7" s="105" t="s">
        <v>0</v>
      </c>
      <c r="C7" s="109">
        <v>6443</v>
      </c>
      <c r="D7" s="110">
        <v>14.3</v>
      </c>
      <c r="E7" s="111">
        <v>40.700000000000003</v>
      </c>
      <c r="F7" s="105">
        <v>364</v>
      </c>
      <c r="G7" s="110">
        <v>5.6</v>
      </c>
      <c r="H7" s="112">
        <v>3194</v>
      </c>
      <c r="I7" s="111">
        <v>49.6</v>
      </c>
      <c r="J7" s="106">
        <v>30</v>
      </c>
    </row>
    <row r="8" spans="1:10">
      <c r="A8" s="104"/>
      <c r="B8" s="105" t="s">
        <v>1</v>
      </c>
      <c r="C8" s="109">
        <v>6292</v>
      </c>
      <c r="D8" s="110">
        <v>13.9</v>
      </c>
      <c r="E8" s="111">
        <v>39.9</v>
      </c>
      <c r="F8" s="105">
        <v>280</v>
      </c>
      <c r="G8" s="110">
        <v>4.5</v>
      </c>
      <c r="H8" s="112">
        <v>3164</v>
      </c>
      <c r="I8" s="111">
        <v>50.3</v>
      </c>
      <c r="J8" s="106">
        <v>21</v>
      </c>
    </row>
    <row r="9" spans="1:10">
      <c r="A9" s="104"/>
      <c r="B9" s="105" t="s">
        <v>2</v>
      </c>
      <c r="C9" s="109">
        <v>6412</v>
      </c>
      <c r="D9" s="110">
        <v>14.2</v>
      </c>
      <c r="E9" s="111">
        <v>40.6</v>
      </c>
      <c r="F9" s="105">
        <v>326</v>
      </c>
      <c r="G9" s="110">
        <v>5.0999999999999996</v>
      </c>
      <c r="H9" s="112">
        <v>3215</v>
      </c>
      <c r="I9" s="111">
        <v>50.1</v>
      </c>
      <c r="J9" s="106">
        <v>24</v>
      </c>
    </row>
    <row r="10" spans="1:10">
      <c r="A10" s="104"/>
      <c r="B10" s="105" t="s">
        <v>3</v>
      </c>
      <c r="C10" s="109">
        <v>6168</v>
      </c>
      <c r="D10" s="110">
        <v>13.7</v>
      </c>
      <c r="E10" s="111">
        <v>40.5</v>
      </c>
      <c r="F10" s="105">
        <v>295</v>
      </c>
      <c r="G10" s="110">
        <v>4.8</v>
      </c>
      <c r="H10" s="112">
        <v>3227</v>
      </c>
      <c r="I10" s="111">
        <v>52.3</v>
      </c>
      <c r="J10" s="106">
        <v>30</v>
      </c>
    </row>
    <row r="11" spans="1:10" ht="27" customHeight="1">
      <c r="A11" s="107">
        <v>2011</v>
      </c>
      <c r="B11" s="105" t="s">
        <v>0</v>
      </c>
      <c r="C11" s="109">
        <v>6701</v>
      </c>
      <c r="D11" s="110">
        <v>14.8</v>
      </c>
      <c r="E11" s="111">
        <v>41.8</v>
      </c>
      <c r="F11" s="105">
        <v>326</v>
      </c>
      <c r="G11" s="110">
        <v>4.9000000000000004</v>
      </c>
      <c r="H11" s="112">
        <v>3464</v>
      </c>
      <c r="I11" s="111">
        <v>51.7</v>
      </c>
      <c r="J11" s="106">
        <v>24</v>
      </c>
    </row>
    <row r="12" spans="1:10">
      <c r="A12" s="107"/>
      <c r="B12" s="105" t="s">
        <v>1</v>
      </c>
      <c r="C12" s="109">
        <v>6156</v>
      </c>
      <c r="D12" s="110">
        <v>13.6</v>
      </c>
      <c r="E12" s="111">
        <v>41.5</v>
      </c>
      <c r="F12" s="105">
        <v>268</v>
      </c>
      <c r="G12" s="110">
        <v>4.4000000000000004</v>
      </c>
      <c r="H12" s="112">
        <v>3170</v>
      </c>
      <c r="I12" s="111">
        <v>51.5</v>
      </c>
      <c r="J12" s="106">
        <v>25</v>
      </c>
    </row>
    <row r="13" spans="1:10">
      <c r="A13" s="107"/>
      <c r="B13" s="105" t="s">
        <v>2</v>
      </c>
      <c r="C13" s="109">
        <v>6482</v>
      </c>
      <c r="D13" s="110">
        <v>14.3</v>
      </c>
      <c r="E13" s="111">
        <v>40.799999999999997</v>
      </c>
      <c r="F13" s="105">
        <v>278</v>
      </c>
      <c r="G13" s="110">
        <v>4.3</v>
      </c>
      <c r="H13" s="112">
        <v>3278</v>
      </c>
      <c r="I13" s="111">
        <v>50.6</v>
      </c>
      <c r="J13" s="106">
        <v>21</v>
      </c>
    </row>
    <row r="14" spans="1:10">
      <c r="A14" s="107"/>
      <c r="B14" s="105" t="s">
        <v>3</v>
      </c>
      <c r="C14" s="109">
        <v>5934</v>
      </c>
      <c r="D14" s="110">
        <v>13.1</v>
      </c>
      <c r="E14" s="111">
        <v>43.6</v>
      </c>
      <c r="F14" s="105">
        <v>298</v>
      </c>
      <c r="G14" s="110">
        <v>5</v>
      </c>
      <c r="H14" s="112">
        <v>2915</v>
      </c>
      <c r="I14" s="111">
        <v>49.1</v>
      </c>
      <c r="J14" s="106">
        <v>21</v>
      </c>
    </row>
    <row r="15" spans="1:10" ht="26.25" customHeight="1">
      <c r="A15" s="107">
        <v>2012</v>
      </c>
      <c r="B15" s="105" t="s">
        <v>0</v>
      </c>
      <c r="C15" s="109">
        <v>6615</v>
      </c>
      <c r="D15" s="110">
        <v>14.5</v>
      </c>
      <c r="E15" s="111">
        <v>43.9</v>
      </c>
      <c r="F15" s="105">
        <v>318</v>
      </c>
      <c r="G15" s="110">
        <v>4.8</v>
      </c>
      <c r="H15" s="112">
        <v>3392</v>
      </c>
      <c r="I15" s="111">
        <v>51.3</v>
      </c>
      <c r="J15" s="106">
        <v>21</v>
      </c>
    </row>
    <row r="16" spans="1:10">
      <c r="A16" s="107"/>
      <c r="B16" s="105" t="s">
        <v>1</v>
      </c>
      <c r="C16" s="109">
        <v>6209</v>
      </c>
      <c r="D16" s="110">
        <v>13.6</v>
      </c>
      <c r="E16" s="111">
        <v>41.6</v>
      </c>
      <c r="F16" s="105">
        <v>281</v>
      </c>
      <c r="G16" s="110">
        <v>4.5</v>
      </c>
      <c r="H16" s="112">
        <v>3221</v>
      </c>
      <c r="I16" s="111">
        <v>51.9</v>
      </c>
      <c r="J16" s="106">
        <v>28</v>
      </c>
    </row>
    <row r="17" spans="1:15">
      <c r="A17" s="107"/>
      <c r="B17" s="105" t="s">
        <v>2</v>
      </c>
      <c r="C17" s="109">
        <v>6285</v>
      </c>
      <c r="D17" s="110">
        <v>13.8</v>
      </c>
      <c r="E17" s="111">
        <v>41.6</v>
      </c>
      <c r="F17" s="105">
        <v>244</v>
      </c>
      <c r="G17" s="110">
        <v>3.9</v>
      </c>
      <c r="H17" s="112">
        <v>3312</v>
      </c>
      <c r="I17" s="111">
        <v>52.7</v>
      </c>
      <c r="J17" s="106">
        <v>31</v>
      </c>
    </row>
    <row r="18" spans="1:15">
      <c r="A18" s="107"/>
      <c r="B18" s="105" t="s">
        <v>3</v>
      </c>
      <c r="C18" s="109">
        <v>6160</v>
      </c>
      <c r="D18" s="110">
        <v>13.5</v>
      </c>
      <c r="E18" s="111">
        <v>43.1</v>
      </c>
      <c r="F18" s="105">
        <v>257</v>
      </c>
      <c r="G18" s="110">
        <v>4.1720779220779223</v>
      </c>
      <c r="H18" s="112">
        <v>3309</v>
      </c>
      <c r="I18" s="111">
        <v>53.717532467532472</v>
      </c>
      <c r="J18" s="106">
        <v>26</v>
      </c>
    </row>
    <row r="19" spans="1:15" ht="25.5" customHeight="1">
      <c r="A19" s="107">
        <v>2013</v>
      </c>
      <c r="B19" s="105" t="s">
        <v>0</v>
      </c>
      <c r="C19" s="109">
        <v>6146</v>
      </c>
      <c r="D19" s="110">
        <v>13.435898837256966</v>
      </c>
      <c r="E19" s="111">
        <v>42.4</v>
      </c>
      <c r="F19" s="105">
        <v>257</v>
      </c>
      <c r="G19" s="110">
        <v>4.2</v>
      </c>
      <c r="H19" s="112">
        <v>3313</v>
      </c>
      <c r="I19" s="111">
        <v>53.9</v>
      </c>
      <c r="J19" s="106">
        <v>26</v>
      </c>
    </row>
    <row r="20" spans="1:15">
      <c r="A20" s="107"/>
      <c r="B20" s="105" t="s">
        <v>1</v>
      </c>
      <c r="C20" s="109">
        <v>5964</v>
      </c>
      <c r="D20" s="110">
        <v>13.03802483979833</v>
      </c>
      <c r="E20" s="111">
        <v>42.6</v>
      </c>
      <c r="F20" s="105">
        <v>263</v>
      </c>
      <c r="G20" s="110">
        <v>4.4000000000000004</v>
      </c>
      <c r="H20" s="112">
        <v>3144</v>
      </c>
      <c r="I20" s="111">
        <v>52.7</v>
      </c>
      <c r="J20" s="106">
        <v>31</v>
      </c>
    </row>
    <row r="21" spans="1:15">
      <c r="A21" s="107"/>
      <c r="B21" s="105" t="s">
        <v>2</v>
      </c>
      <c r="C21" s="109">
        <v>6367</v>
      </c>
      <c r="D21" s="110">
        <v>13.919031548456735</v>
      </c>
      <c r="E21" s="111">
        <v>42.1</v>
      </c>
      <c r="F21" s="105">
        <v>216</v>
      </c>
      <c r="G21" s="110">
        <v>3.4</v>
      </c>
      <c r="H21" s="112">
        <v>3362</v>
      </c>
      <c r="I21" s="111">
        <v>52.8</v>
      </c>
      <c r="J21" s="106">
        <v>30</v>
      </c>
    </row>
    <row r="22" spans="1:15">
      <c r="A22" s="107"/>
      <c r="B22" s="105" t="s">
        <v>3</v>
      </c>
      <c r="C22" s="109">
        <v>5802</v>
      </c>
      <c r="D22" s="110">
        <v>12.683873259642843</v>
      </c>
      <c r="E22" s="111">
        <v>42.7</v>
      </c>
      <c r="F22" s="105">
        <v>201</v>
      </c>
      <c r="G22" s="110">
        <v>3.5</v>
      </c>
      <c r="H22" s="112">
        <v>3138</v>
      </c>
      <c r="I22" s="111">
        <v>54.1</v>
      </c>
      <c r="J22" s="106">
        <v>23</v>
      </c>
    </row>
    <row r="23" spans="1:15" ht="24.75" customHeight="1">
      <c r="A23" s="107">
        <v>2014</v>
      </c>
      <c r="B23" s="105" t="s">
        <v>133</v>
      </c>
      <c r="C23" s="109">
        <v>6056</v>
      </c>
      <c r="D23" s="110">
        <v>13.161655160722804</v>
      </c>
      <c r="E23" s="111">
        <v>43.7</v>
      </c>
      <c r="F23" s="105">
        <v>216</v>
      </c>
      <c r="G23" s="110">
        <v>3.6</v>
      </c>
      <c r="H23" s="112">
        <v>3230</v>
      </c>
      <c r="I23" s="111">
        <v>53.3</v>
      </c>
      <c r="J23" s="106">
        <v>21</v>
      </c>
    </row>
    <row r="24" spans="1:15">
      <c r="A24" s="107"/>
      <c r="B24" s="105" t="s">
        <v>1</v>
      </c>
      <c r="C24" s="109">
        <v>6000</v>
      </c>
      <c r="D24" s="110">
        <v>13.039948970333031</v>
      </c>
      <c r="E24" s="111">
        <v>42.366666666666667</v>
      </c>
      <c r="F24" s="105">
        <v>207</v>
      </c>
      <c r="G24" s="110">
        <v>3.45</v>
      </c>
      <c r="H24" s="112">
        <v>3225</v>
      </c>
      <c r="I24" s="111">
        <v>53.75</v>
      </c>
      <c r="J24" s="106">
        <v>22</v>
      </c>
    </row>
    <row r="25" spans="1:15">
      <c r="A25" s="107"/>
      <c r="B25" s="105" t="s">
        <v>2</v>
      </c>
      <c r="C25" s="125">
        <v>6349</v>
      </c>
      <c r="D25" s="126">
        <v>13.798439335440733</v>
      </c>
      <c r="E25" s="111">
        <v>44.038431250000002</v>
      </c>
      <c r="F25" s="127">
        <v>201</v>
      </c>
      <c r="G25" s="126">
        <v>3.165852890218932</v>
      </c>
      <c r="H25" s="128">
        <v>3439</v>
      </c>
      <c r="I25" s="129">
        <v>54.16601039533785</v>
      </c>
      <c r="J25" s="106">
        <v>22</v>
      </c>
    </row>
    <row r="26" spans="1:15">
      <c r="A26" s="107"/>
      <c r="B26" s="105" t="s">
        <v>3</v>
      </c>
      <c r="C26" s="125">
        <v>5988</v>
      </c>
      <c r="D26" s="126">
        <v>13.013869072392364</v>
      </c>
      <c r="E26" s="111">
        <v>42.568470273881097</v>
      </c>
      <c r="F26" s="127">
        <v>204</v>
      </c>
      <c r="G26" s="126">
        <v>3.4068136272545089</v>
      </c>
      <c r="H26" s="128">
        <v>3273</v>
      </c>
      <c r="I26" s="129">
        <v>54.659318637274545</v>
      </c>
      <c r="J26" s="106">
        <v>16</v>
      </c>
    </row>
    <row r="27" spans="1:15" ht="24.6" customHeight="1">
      <c r="A27" s="107">
        <v>2015</v>
      </c>
      <c r="B27" s="105" t="s">
        <v>0</v>
      </c>
      <c r="C27" s="109">
        <v>5948</v>
      </c>
      <c r="D27" s="110">
        <v>12.849281791468124</v>
      </c>
      <c r="E27" s="111">
        <v>44.072641670000003</v>
      </c>
      <c r="F27" s="105">
        <v>176</v>
      </c>
      <c r="G27" s="110">
        <v>2.9594753659999999</v>
      </c>
      <c r="H27" s="112">
        <v>3304</v>
      </c>
      <c r="I27" s="111">
        <v>56.057007125890735</v>
      </c>
      <c r="J27" s="106">
        <v>20</v>
      </c>
      <c r="K27" s="8"/>
    </row>
    <row r="28" spans="1:15">
      <c r="A28" s="107"/>
      <c r="B28" s="105" t="s">
        <v>1</v>
      </c>
      <c r="C28" s="109">
        <v>5894</v>
      </c>
      <c r="D28" s="110">
        <v>12.7326272493129</v>
      </c>
      <c r="E28" s="111">
        <v>44.231421784865965</v>
      </c>
      <c r="F28" s="105">
        <v>209</v>
      </c>
      <c r="G28" s="110">
        <v>3.545978961655921</v>
      </c>
      <c r="H28" s="112">
        <v>3265</v>
      </c>
      <c r="I28" s="111">
        <v>55.395317271801837</v>
      </c>
      <c r="J28" s="106">
        <v>22</v>
      </c>
      <c r="K28" s="8"/>
    </row>
    <row r="29" spans="1:15">
      <c r="A29" s="107"/>
      <c r="B29" s="105" t="s">
        <v>2</v>
      </c>
      <c r="C29" s="125">
        <v>6413</v>
      </c>
      <c r="D29" s="126">
        <v>13.853807015582563</v>
      </c>
      <c r="E29" s="111">
        <v>43.068766567908931</v>
      </c>
      <c r="F29" s="127">
        <v>182</v>
      </c>
      <c r="G29" s="126">
        <v>2.8379853422735071</v>
      </c>
      <c r="H29" s="128">
        <v>3519</v>
      </c>
      <c r="I29" s="129">
        <v>54.872914392639949</v>
      </c>
      <c r="J29" s="106">
        <v>16</v>
      </c>
      <c r="K29" s="8"/>
    </row>
    <row r="30" spans="1:15">
      <c r="A30" s="107"/>
      <c r="B30" s="105" t="s">
        <v>3</v>
      </c>
      <c r="C30" s="125">
        <v>5960</v>
      </c>
      <c r="D30" s="126">
        <v>12.875205023058173</v>
      </c>
      <c r="E30" s="111">
        <v>43.221476510067113</v>
      </c>
      <c r="F30" s="127">
        <v>193</v>
      </c>
      <c r="G30" s="126">
        <v>3.238255033557047</v>
      </c>
      <c r="H30" s="128">
        <v>3314</v>
      </c>
      <c r="I30" s="129">
        <v>55.604026845637591</v>
      </c>
      <c r="J30" s="106">
        <v>17</v>
      </c>
      <c r="K30" s="8"/>
    </row>
    <row r="31" spans="1:15" ht="24.6" customHeight="1">
      <c r="A31" s="107">
        <v>2016</v>
      </c>
      <c r="B31" s="105" t="s">
        <v>0</v>
      </c>
      <c r="C31" s="109">
        <v>5899</v>
      </c>
      <c r="D31" s="110">
        <v>12.6714629482149</v>
      </c>
      <c r="E31" s="111">
        <v>43.973554839803356</v>
      </c>
      <c r="F31" s="105">
        <v>210</v>
      </c>
      <c r="G31" s="110">
        <v>3.559925411086625</v>
      </c>
      <c r="H31" s="112">
        <v>3258</v>
      </c>
      <c r="I31" s="111">
        <v>55.229699949143921</v>
      </c>
      <c r="J31" s="106">
        <v>15</v>
      </c>
      <c r="K31" s="8"/>
      <c r="L31" s="34"/>
      <c r="M31" s="33"/>
      <c r="N31" s="34"/>
      <c r="O31" s="34"/>
    </row>
    <row r="32" spans="1:15">
      <c r="A32" s="107"/>
      <c r="B32" s="105" t="s">
        <v>1</v>
      </c>
      <c r="C32" s="109">
        <v>6093</v>
      </c>
      <c r="D32" s="110">
        <v>13.1</v>
      </c>
      <c r="E32" s="111">
        <v>42.024942566458812</v>
      </c>
      <c r="F32" s="105">
        <v>216</v>
      </c>
      <c r="G32" s="110">
        <v>3.5444699704627505</v>
      </c>
      <c r="H32" s="112">
        <v>3382</v>
      </c>
      <c r="I32" s="111">
        <v>55.497210370856578</v>
      </c>
      <c r="J32" s="106">
        <v>15</v>
      </c>
      <c r="K32" s="8"/>
      <c r="L32" s="35"/>
      <c r="M32" s="33"/>
      <c r="N32" s="34"/>
      <c r="O32" s="34"/>
    </row>
    <row r="33" spans="1:20">
      <c r="A33" s="107"/>
      <c r="B33" s="105" t="s">
        <v>2</v>
      </c>
      <c r="C33" s="125">
        <v>6283</v>
      </c>
      <c r="D33" s="126">
        <v>13.496321699209028</v>
      </c>
      <c r="E33" s="111">
        <v>43.72115231577272</v>
      </c>
      <c r="F33" s="127">
        <v>199</v>
      </c>
      <c r="G33" s="126">
        <v>3.1672767786089446</v>
      </c>
      <c r="H33" s="128">
        <v>3568</v>
      </c>
      <c r="I33" s="129">
        <v>56.788158522998565</v>
      </c>
      <c r="J33" s="106">
        <v>33</v>
      </c>
      <c r="K33" s="8"/>
      <c r="L33" s="35"/>
      <c r="M33" s="33"/>
      <c r="N33" s="34"/>
      <c r="O33" s="34"/>
    </row>
    <row r="34" spans="1:20">
      <c r="A34" s="107"/>
      <c r="B34" s="105" t="s">
        <v>3</v>
      </c>
      <c r="C34" s="125">
        <v>5803</v>
      </c>
      <c r="D34" s="126">
        <v>12.5</v>
      </c>
      <c r="E34" s="111">
        <v>44.588073078248001</v>
      </c>
      <c r="F34" s="127">
        <v>166</v>
      </c>
      <c r="G34" s="126">
        <v>2.8610823853839999</v>
      </c>
      <c r="H34" s="128">
        <v>3259</v>
      </c>
      <c r="I34" s="129">
        <v>56.170286108238543</v>
      </c>
      <c r="J34" s="106">
        <v>20</v>
      </c>
      <c r="K34" s="8"/>
      <c r="L34" s="35"/>
      <c r="M34" s="33"/>
      <c r="N34" s="34"/>
      <c r="O34" s="34"/>
    </row>
    <row r="35" spans="1:20" ht="24.6" customHeight="1">
      <c r="A35" s="107">
        <v>2017</v>
      </c>
      <c r="B35" s="105" t="s">
        <v>0</v>
      </c>
      <c r="C35" s="109">
        <v>6044</v>
      </c>
      <c r="D35" s="110">
        <v>12.9225789140031</v>
      </c>
      <c r="E35" s="111">
        <v>42.998515586342997</v>
      </c>
      <c r="F35" s="105">
        <v>189</v>
      </c>
      <c r="G35" s="110">
        <v>3.1337621639450002</v>
      </c>
      <c r="H35" s="112">
        <v>3537</v>
      </c>
      <c r="I35" s="111">
        <v>58.337456704601685</v>
      </c>
      <c r="J35" s="106">
        <v>25</v>
      </c>
      <c r="K35" s="8"/>
      <c r="L35" s="35"/>
      <c r="M35" s="33"/>
      <c r="N35" s="34"/>
      <c r="O35" s="34"/>
    </row>
    <row r="36" spans="1:20">
      <c r="A36" s="107"/>
      <c r="B36" s="105" t="s">
        <v>1</v>
      </c>
      <c r="C36" s="109">
        <v>5525</v>
      </c>
      <c r="D36" s="110">
        <v>11.8</v>
      </c>
      <c r="E36" s="111">
        <v>43.435804701626999</v>
      </c>
      <c r="F36" s="105">
        <v>166</v>
      </c>
      <c r="G36" s="110">
        <v>3.0018083182640001</v>
      </c>
      <c r="H36" s="112">
        <v>3166</v>
      </c>
      <c r="I36" s="111">
        <v>57.251356238698015</v>
      </c>
      <c r="J36" s="106">
        <v>28</v>
      </c>
      <c r="K36" s="8"/>
      <c r="L36" s="35"/>
      <c r="M36" s="33"/>
      <c r="N36" s="34"/>
      <c r="O36" s="34"/>
    </row>
    <row r="37" spans="1:20">
      <c r="A37" s="107"/>
      <c r="B37" s="105" t="s">
        <v>2</v>
      </c>
      <c r="C37" s="125">
        <v>5943</v>
      </c>
      <c r="D37" s="126">
        <v>12.7</v>
      </c>
      <c r="E37" s="111">
        <v>43.698468786808</v>
      </c>
      <c r="F37" s="127">
        <v>185</v>
      </c>
      <c r="G37" s="126">
        <v>3.1297324583539998</v>
      </c>
      <c r="H37" s="128">
        <v>3383</v>
      </c>
      <c r="I37" s="129">
        <v>56.9241124011442</v>
      </c>
      <c r="J37" s="106">
        <v>22</v>
      </c>
      <c r="K37" s="8"/>
      <c r="L37" s="35"/>
      <c r="M37" s="33"/>
      <c r="N37" s="38"/>
      <c r="O37" s="34"/>
    </row>
    <row r="38" spans="1:20">
      <c r="A38" s="107"/>
      <c r="B38" s="105" t="s">
        <v>3</v>
      </c>
      <c r="C38" s="125">
        <v>5563</v>
      </c>
      <c r="D38" s="126">
        <v>11.9</v>
      </c>
      <c r="E38" s="111">
        <v>43.987057343159996</v>
      </c>
      <c r="F38" s="127">
        <v>157</v>
      </c>
      <c r="G38" s="126">
        <v>2.8222182275750001</v>
      </c>
      <c r="H38" s="128">
        <v>3197</v>
      </c>
      <c r="I38" s="129">
        <v>57.468991551321224</v>
      </c>
      <c r="J38" s="106">
        <v>24</v>
      </c>
      <c r="K38" s="8"/>
      <c r="L38" s="35"/>
      <c r="M38" s="33"/>
      <c r="N38" s="34"/>
      <c r="O38" s="34"/>
    </row>
    <row r="39" spans="1:20" ht="24.6" customHeight="1">
      <c r="A39" s="107">
        <v>2018</v>
      </c>
      <c r="B39" s="105" t="s">
        <v>0</v>
      </c>
      <c r="C39" s="109">
        <v>5719</v>
      </c>
      <c r="D39" s="110">
        <v>12.2</v>
      </c>
      <c r="E39" s="111">
        <v>45.040962175352973</v>
      </c>
      <c r="F39" s="105">
        <v>177</v>
      </c>
      <c r="G39" s="110">
        <v>3.0852361861600142</v>
      </c>
      <c r="H39" s="112">
        <v>3312</v>
      </c>
      <c r="I39" s="111">
        <v>57.730521178316195</v>
      </c>
      <c r="J39" s="106">
        <v>22</v>
      </c>
      <c r="K39" s="8"/>
      <c r="L39" s="35"/>
      <c r="M39" s="33"/>
      <c r="N39" s="34"/>
      <c r="O39" s="34"/>
    </row>
    <row r="40" spans="1:20" ht="12.95" customHeight="1">
      <c r="A40" s="107"/>
      <c r="B40" s="105" t="s">
        <v>1</v>
      </c>
      <c r="C40" s="109">
        <v>5691</v>
      </c>
      <c r="D40" s="110">
        <v>12.1</v>
      </c>
      <c r="E40" s="111">
        <v>44.590566368577001</v>
      </c>
      <c r="F40" s="105">
        <v>158</v>
      </c>
      <c r="G40" s="110">
        <v>2.7704716815710002</v>
      </c>
      <c r="H40" s="112">
        <v>3274</v>
      </c>
      <c r="I40" s="111">
        <v>57.408381553567999</v>
      </c>
      <c r="J40" s="106">
        <v>22</v>
      </c>
      <c r="K40" s="8"/>
      <c r="L40" s="35"/>
      <c r="M40" s="33"/>
      <c r="N40" s="34"/>
      <c r="O40" s="34"/>
    </row>
    <row r="41" spans="1:20">
      <c r="A41" s="107"/>
      <c r="B41" s="105" t="s">
        <v>2</v>
      </c>
      <c r="C41" s="125">
        <v>5860</v>
      </c>
      <c r="D41" s="126">
        <v>12.5</v>
      </c>
      <c r="E41" s="111">
        <v>44.190411192629</v>
      </c>
      <c r="F41" s="127">
        <v>167</v>
      </c>
      <c r="G41" s="126">
        <v>2.8493431155089999</v>
      </c>
      <c r="H41" s="128">
        <v>3366</v>
      </c>
      <c r="I41" s="129">
        <v>57.430472615593999</v>
      </c>
      <c r="J41" s="106">
        <v>24</v>
      </c>
      <c r="K41" s="8"/>
      <c r="L41" s="35"/>
      <c r="M41" s="33"/>
      <c r="N41" s="34"/>
      <c r="O41" s="34"/>
    </row>
    <row r="42" spans="1:20">
      <c r="A42" s="107"/>
      <c r="B42" s="105" t="s">
        <v>3</v>
      </c>
      <c r="C42" s="125">
        <v>5559</v>
      </c>
      <c r="D42" s="126">
        <v>11.8</v>
      </c>
      <c r="E42" s="111">
        <v>44.612340348982997</v>
      </c>
      <c r="F42" s="127">
        <v>158</v>
      </c>
      <c r="G42" s="126">
        <v>2.8422378125560002</v>
      </c>
      <c r="H42" s="128">
        <v>3309</v>
      </c>
      <c r="I42" s="129">
        <v>59.525094441446001</v>
      </c>
      <c r="J42" s="106">
        <v>11</v>
      </c>
      <c r="K42" s="8"/>
      <c r="L42" s="35"/>
      <c r="M42" s="33"/>
      <c r="N42" s="34"/>
      <c r="O42" s="34"/>
    </row>
    <row r="43" spans="1:20" ht="24.6" customHeight="1">
      <c r="A43" s="107">
        <v>2019</v>
      </c>
      <c r="B43" s="105" t="s">
        <v>0</v>
      </c>
      <c r="C43" s="109">
        <v>5736</v>
      </c>
      <c r="D43" s="110">
        <v>12.116174596695195</v>
      </c>
      <c r="E43" s="111">
        <v>45.258019525800997</v>
      </c>
      <c r="F43" s="105">
        <v>152</v>
      </c>
      <c r="G43" s="110">
        <v>2.6499302649929999</v>
      </c>
      <c r="H43" s="112">
        <v>3319</v>
      </c>
      <c r="I43" s="111">
        <v>57.862622036262003</v>
      </c>
      <c r="J43" s="106">
        <v>17</v>
      </c>
      <c r="K43" s="8"/>
      <c r="L43" s="36"/>
      <c r="M43" s="34"/>
      <c r="N43" s="36"/>
      <c r="O43" s="34"/>
      <c r="S43" s="37"/>
      <c r="T43" s="37"/>
    </row>
    <row r="44" spans="1:20" ht="13.5" customHeight="1">
      <c r="A44" s="107"/>
      <c r="B44" s="105" t="s">
        <v>1</v>
      </c>
      <c r="C44" s="109">
        <v>5515</v>
      </c>
      <c r="D44" s="110">
        <v>11.649355456899233</v>
      </c>
      <c r="E44" s="111">
        <v>45.131459655485038</v>
      </c>
      <c r="F44" s="105">
        <v>155</v>
      </c>
      <c r="G44" s="110">
        <v>2.810516772438</v>
      </c>
      <c r="H44" s="112">
        <v>3239</v>
      </c>
      <c r="I44" s="111">
        <v>58.730734360833999</v>
      </c>
      <c r="J44" s="106">
        <v>17</v>
      </c>
      <c r="K44" s="8"/>
      <c r="L44" s="36"/>
      <c r="M44" s="34"/>
      <c r="N44" s="36"/>
      <c r="O44" s="34"/>
      <c r="S44" s="37"/>
      <c r="T44" s="37"/>
    </row>
    <row r="45" spans="1:20" ht="13.5" customHeight="1">
      <c r="A45" s="107"/>
      <c r="B45" s="105" t="s">
        <v>2</v>
      </c>
      <c r="C45" s="109">
        <v>5880</v>
      </c>
      <c r="D45" s="110">
        <v>12.420346343892565</v>
      </c>
      <c r="E45" s="111">
        <v>45.272108843536998</v>
      </c>
      <c r="F45" s="105">
        <v>163</v>
      </c>
      <c r="G45" s="110">
        <v>2.772108843537</v>
      </c>
      <c r="H45" s="112">
        <v>3465</v>
      </c>
      <c r="I45" s="111">
        <v>58.928571428570997</v>
      </c>
      <c r="J45" s="106">
        <v>15</v>
      </c>
      <c r="K45" s="8"/>
      <c r="L45" s="36"/>
      <c r="M45" s="34"/>
      <c r="N45" s="36"/>
      <c r="O45" s="34"/>
      <c r="S45" s="37"/>
      <c r="T45" s="37"/>
    </row>
    <row r="46" spans="1:20" ht="13.5" customHeight="1">
      <c r="A46" s="107"/>
      <c r="B46" s="105" t="s">
        <v>3</v>
      </c>
      <c r="C46" s="109">
        <v>5322</v>
      </c>
      <c r="D46" s="110">
        <v>11.24168082350276</v>
      </c>
      <c r="E46" s="111">
        <v>43.949642991356001</v>
      </c>
      <c r="F46" s="105">
        <v>167</v>
      </c>
      <c r="G46" s="110">
        <v>3.1379180759110001</v>
      </c>
      <c r="H46" s="112">
        <v>3150</v>
      </c>
      <c r="I46" s="111">
        <v>59.188275084554</v>
      </c>
      <c r="J46" s="106">
        <v>18</v>
      </c>
      <c r="K46" s="8"/>
      <c r="L46" s="36"/>
      <c r="M46" s="34"/>
      <c r="N46" s="36"/>
      <c r="O46" s="34"/>
      <c r="S46" s="37"/>
      <c r="T46" s="37"/>
    </row>
    <row r="47" spans="1:20" ht="20.45" customHeight="1">
      <c r="A47" s="107" t="s">
        <v>248</v>
      </c>
      <c r="B47" s="105" t="s">
        <v>0</v>
      </c>
      <c r="C47" s="109">
        <v>5250</v>
      </c>
      <c r="D47" s="110">
        <v>11.089594949904075</v>
      </c>
      <c r="E47" s="111">
        <v>45.276190476190003</v>
      </c>
      <c r="F47" s="105">
        <v>129</v>
      </c>
      <c r="G47" s="110">
        <v>2.4571428571420002</v>
      </c>
      <c r="H47" s="112">
        <v>3177</v>
      </c>
      <c r="I47" s="111">
        <v>60.533333333332997</v>
      </c>
      <c r="J47" s="106">
        <v>7</v>
      </c>
      <c r="K47" s="8"/>
      <c r="L47" s="36"/>
      <c r="M47" s="34"/>
      <c r="N47" s="36"/>
      <c r="O47" s="34"/>
      <c r="S47" s="37"/>
      <c r="T47" s="37"/>
    </row>
    <row r="48" spans="1:20" ht="15.75">
      <c r="A48" s="107"/>
      <c r="B48" s="105" t="s">
        <v>1</v>
      </c>
      <c r="C48" s="109">
        <v>2625</v>
      </c>
      <c r="D48" s="110">
        <v>5.5447974749520377</v>
      </c>
      <c r="E48" s="111">
        <v>39.695238095237997</v>
      </c>
      <c r="F48" s="105">
        <v>54</v>
      </c>
      <c r="G48" s="110">
        <v>2.0571428571419998</v>
      </c>
      <c r="H48" s="112">
        <v>1572</v>
      </c>
      <c r="I48" s="111">
        <v>59.885714285714002</v>
      </c>
      <c r="J48" s="106">
        <v>18</v>
      </c>
      <c r="K48" s="8"/>
      <c r="L48" s="36"/>
      <c r="M48" s="34"/>
      <c r="N48" s="36"/>
      <c r="O48" s="34"/>
      <c r="S48" s="37"/>
      <c r="T48" s="37"/>
    </row>
    <row r="49" spans="1:20" ht="15.75">
      <c r="A49" s="107"/>
      <c r="B49" s="105" t="s">
        <v>2</v>
      </c>
      <c r="C49" s="109">
        <v>7368</v>
      </c>
      <c r="D49" s="110">
        <v>15.6</v>
      </c>
      <c r="E49" s="111">
        <v>45.589033659065997</v>
      </c>
      <c r="F49" s="105">
        <v>166</v>
      </c>
      <c r="G49" s="110">
        <v>2.2529858849069999</v>
      </c>
      <c r="H49" s="112">
        <v>4504</v>
      </c>
      <c r="I49" s="111">
        <v>61.129207383279002</v>
      </c>
      <c r="J49" s="106">
        <v>20</v>
      </c>
      <c r="K49" s="8"/>
      <c r="L49" s="35"/>
      <c r="M49" s="34"/>
      <c r="N49" s="36"/>
      <c r="O49" s="34"/>
      <c r="S49" s="37"/>
      <c r="T49" s="37"/>
    </row>
    <row r="50" spans="1:20" ht="15.75">
      <c r="A50" s="107"/>
      <c r="B50" s="105" t="s">
        <v>3</v>
      </c>
      <c r="C50" s="109">
        <v>5582</v>
      </c>
      <c r="D50" s="110">
        <v>11.8</v>
      </c>
      <c r="E50" s="111">
        <v>47.1</v>
      </c>
      <c r="F50" s="105">
        <v>142</v>
      </c>
      <c r="G50" s="110">
        <v>2.5</v>
      </c>
      <c r="H50" s="112">
        <v>3365</v>
      </c>
      <c r="I50" s="111">
        <v>60.3</v>
      </c>
      <c r="J50" s="106">
        <v>25</v>
      </c>
      <c r="K50" s="8"/>
      <c r="L50" s="35"/>
      <c r="M50" s="34"/>
      <c r="N50" s="36"/>
      <c r="O50" s="34"/>
      <c r="S50" s="37"/>
      <c r="T50" s="37"/>
    </row>
    <row r="51" spans="1:20" ht="7.5" customHeight="1" thickBot="1">
      <c r="A51" s="113"/>
      <c r="B51" s="114"/>
      <c r="C51" s="115"/>
      <c r="D51" s="116"/>
      <c r="E51" s="117"/>
      <c r="F51" s="114"/>
      <c r="G51" s="116"/>
      <c r="H51" s="118"/>
      <c r="I51" s="117"/>
      <c r="J51" s="119"/>
      <c r="K51" s="8"/>
      <c r="L51" s="36"/>
      <c r="M51" s="34"/>
      <c r="N51" s="36"/>
      <c r="O51" s="34"/>
      <c r="S51" s="37"/>
      <c r="T51" s="37"/>
    </row>
    <row r="52" spans="1:20" ht="7.5" customHeight="1">
      <c r="A52" s="47"/>
      <c r="B52" s="47"/>
      <c r="C52" s="65"/>
      <c r="D52" s="329"/>
      <c r="E52" s="351"/>
      <c r="F52" s="47"/>
      <c r="G52" s="329"/>
      <c r="H52" s="269"/>
      <c r="I52" s="351"/>
      <c r="J52" s="47"/>
      <c r="K52" s="8"/>
      <c r="L52" s="36"/>
      <c r="M52" s="34"/>
      <c r="N52" s="36"/>
      <c r="O52" s="34"/>
      <c r="S52" s="37"/>
      <c r="T52" s="37"/>
    </row>
    <row r="53" spans="1:20" ht="12.75" customHeight="1">
      <c r="A53" s="350" t="s">
        <v>263</v>
      </c>
      <c r="B53" s="13"/>
      <c r="C53" s="4"/>
      <c r="D53" s="27"/>
      <c r="E53" s="28"/>
      <c r="F53" s="13"/>
      <c r="G53" s="27"/>
      <c r="H53" s="3"/>
      <c r="I53" s="28"/>
      <c r="J53" s="13"/>
      <c r="K53" s="8"/>
      <c r="L53" s="36"/>
      <c r="M53" s="34"/>
      <c r="N53" s="36"/>
      <c r="O53" s="34"/>
      <c r="S53" s="37"/>
      <c r="T53" s="37"/>
    </row>
    <row r="54" spans="1:20" ht="13.5">
      <c r="A54" s="15" t="s">
        <v>177</v>
      </c>
      <c r="E54" s="36"/>
      <c r="K54" s="8"/>
    </row>
    <row r="55" spans="1:20" ht="13.5">
      <c r="A55" s="15" t="s">
        <v>225</v>
      </c>
      <c r="K55" s="8"/>
    </row>
    <row r="56" spans="1:20" ht="13.5">
      <c r="A56" s="15" t="s">
        <v>205</v>
      </c>
      <c r="K56" s="8"/>
    </row>
    <row r="57" spans="1:20" ht="15.75" customHeight="1">
      <c r="A57" s="348" t="s">
        <v>257</v>
      </c>
      <c r="B57" s="2"/>
      <c r="C57" s="2"/>
      <c r="D57" s="2"/>
      <c r="E57" s="2"/>
      <c r="F57" s="7"/>
      <c r="G57" s="7"/>
      <c r="H57" s="7"/>
      <c r="I57" s="2"/>
      <c r="J57" s="2"/>
      <c r="K57" s="8"/>
      <c r="L57" s="36"/>
      <c r="M57" s="34"/>
      <c r="N57" s="36"/>
      <c r="O57" s="34"/>
      <c r="S57" s="37"/>
      <c r="T57" s="37"/>
    </row>
    <row r="58" spans="1:20" ht="12.75" customHeight="1">
      <c r="A58" s="68" t="s">
        <v>253</v>
      </c>
      <c r="B58" s="2"/>
      <c r="C58" s="2"/>
      <c r="D58" s="2"/>
      <c r="E58" s="2"/>
      <c r="F58" s="7"/>
      <c r="G58" s="7"/>
      <c r="H58" s="7"/>
      <c r="I58" s="2"/>
      <c r="J58" s="2"/>
      <c r="K58" s="8"/>
      <c r="L58" s="36"/>
      <c r="M58" s="34"/>
      <c r="N58" s="36"/>
      <c r="O58" s="34"/>
      <c r="S58" s="37"/>
      <c r="T58" s="37"/>
    </row>
    <row r="59" spans="1:20" ht="15.75" customHeight="1">
      <c r="A59" s="2" t="s">
        <v>254</v>
      </c>
      <c r="B59" s="2"/>
      <c r="C59" s="2"/>
      <c r="D59" s="2"/>
      <c r="E59" s="2"/>
      <c r="F59" s="7"/>
      <c r="G59" s="7"/>
      <c r="H59" s="7"/>
      <c r="I59" s="2"/>
      <c r="J59" s="2"/>
      <c r="K59" s="8"/>
      <c r="L59" s="36"/>
      <c r="M59" s="34"/>
      <c r="N59" s="36"/>
      <c r="O59" s="34"/>
      <c r="S59" s="37"/>
      <c r="T59" s="37"/>
    </row>
    <row r="60" spans="1:20" ht="12">
      <c r="K60" s="8"/>
    </row>
    <row r="61" spans="1:20">
      <c r="A61" s="285" t="s">
        <v>187</v>
      </c>
      <c r="B61" s="286"/>
      <c r="C61" s="286"/>
      <c r="D61" s="286"/>
      <c r="E61" s="286"/>
      <c r="F61" s="286"/>
    </row>
    <row r="62" spans="1:20">
      <c r="A62" s="296" t="s">
        <v>157</v>
      </c>
    </row>
    <row r="63" spans="1:20">
      <c r="A63" s="296" t="s">
        <v>158</v>
      </c>
      <c r="D63" s="33"/>
    </row>
    <row r="64" spans="1:20">
      <c r="A64" s="296" t="s">
        <v>159</v>
      </c>
    </row>
    <row r="66" spans="4:4">
      <c r="D66" s="44"/>
    </row>
  </sheetData>
  <phoneticPr fontId="6" type="noConversion"/>
  <hyperlinks>
    <hyperlink ref="A62" r:id="rId1" tooltip="Meets My Needs"/>
    <hyperlink ref="A63" r:id="rId2" tooltip="I need something slightly different" display="mailto:demography@nisra.gov.uk?subject=Alcohol%20Specific%20Deaths%20Table%201:I%20need%20something%20slightly%20different%20(please%20specify)"/>
    <hyperlink ref="A64" r:id="rId3" tooltip="This is not what I need" display="mailto:demography@nisra.gov.uk?subject=Alcohol%20Specific%20Deaths%20Table1:%20Meets%20My%20NeedsThis%20is%20not%20what%20I%20need%20(please%20specify)"/>
  </hyperlinks>
  <pageMargins left="0.75" right="0.75" top="1" bottom="1" header="0.5" footer="0.5"/>
  <pageSetup paperSize="9" scale="45" orientation="landscape" r:id="rId4"/>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showGridLines="0" zoomScaleNormal="100" workbookViewId="0">
      <pane ySplit="2" topLeftCell="A45" activePane="bottomLeft" state="frozen"/>
      <selection pane="bottomLeft" activeCell="H2" sqref="H2"/>
    </sheetView>
  </sheetViews>
  <sheetFormatPr defaultColWidth="9.140625" defaultRowHeight="12.75"/>
  <cols>
    <col min="1" max="2" width="12" style="8" customWidth="1"/>
    <col min="3" max="3" width="8.85546875" style="32" customWidth="1"/>
    <col min="4" max="5" width="8" style="8" customWidth="1"/>
    <col min="6" max="6" width="11.28515625" style="8" customWidth="1"/>
    <col min="7" max="7" width="16.28515625" style="8" customWidth="1"/>
    <col min="8" max="8" width="12.5703125" style="8" customWidth="1"/>
    <col min="9" max="9" width="14.28515625" style="8" customWidth="1"/>
    <col min="10" max="10" width="19.28515625" style="8" customWidth="1"/>
    <col min="11" max="11" width="15.42578125" style="32" customWidth="1"/>
    <col min="12" max="12" width="21.28515625" style="8" customWidth="1"/>
    <col min="13" max="16384" width="9.140625" style="8"/>
  </cols>
  <sheetData>
    <row r="1" spans="1:13" ht="15" thickBot="1">
      <c r="A1" s="31" t="s">
        <v>210</v>
      </c>
      <c r="B1" s="31"/>
      <c r="C1" s="8"/>
      <c r="G1" s="14"/>
      <c r="H1" s="14"/>
      <c r="I1" s="14"/>
      <c r="J1" s="301"/>
      <c r="K1" s="302"/>
      <c r="L1" s="302"/>
      <c r="M1" s="302"/>
    </row>
    <row r="2" spans="1:13" s="6" customFormat="1" ht="48" customHeight="1" thickBot="1">
      <c r="A2" s="313" t="s">
        <v>91</v>
      </c>
      <c r="B2" s="74" t="s">
        <v>209</v>
      </c>
      <c r="C2" s="75" t="s">
        <v>206</v>
      </c>
      <c r="D2" s="314" t="s">
        <v>218</v>
      </c>
      <c r="E2" s="310" t="s">
        <v>207</v>
      </c>
      <c r="F2" s="257" t="s">
        <v>212</v>
      </c>
      <c r="G2" s="75" t="s">
        <v>208</v>
      </c>
      <c r="H2" s="257" t="s">
        <v>281</v>
      </c>
      <c r="I2" s="312" t="s">
        <v>97</v>
      </c>
      <c r="L2" s="32"/>
    </row>
    <row r="3" spans="1:13" s="6" customFormat="1" ht="25.5" customHeight="1">
      <c r="A3" s="130">
        <v>2009</v>
      </c>
      <c r="B3" s="123" t="s">
        <v>0</v>
      </c>
      <c r="C3" s="86">
        <v>4177</v>
      </c>
      <c r="D3" s="131">
        <v>9.3000000000000007</v>
      </c>
      <c r="E3" s="132">
        <v>42</v>
      </c>
      <c r="F3" s="133">
        <v>873</v>
      </c>
      <c r="G3" s="111">
        <v>36.700000000000003</v>
      </c>
      <c r="H3" s="122"/>
      <c r="I3" s="136">
        <v>14</v>
      </c>
      <c r="L3" s="32"/>
    </row>
    <row r="4" spans="1:13" s="6" customFormat="1">
      <c r="A4" s="104"/>
      <c r="B4" s="105" t="s">
        <v>1</v>
      </c>
      <c r="C4" s="86">
        <v>3442</v>
      </c>
      <c r="D4" s="131">
        <v>7.7</v>
      </c>
      <c r="E4" s="132">
        <v>31</v>
      </c>
      <c r="F4" s="134">
        <v>2348</v>
      </c>
      <c r="G4" s="111">
        <v>29.2</v>
      </c>
      <c r="H4" s="111"/>
      <c r="I4" s="136">
        <v>24</v>
      </c>
      <c r="L4" s="32"/>
    </row>
    <row r="5" spans="1:13" s="6" customFormat="1">
      <c r="A5" s="104"/>
      <c r="B5" s="105" t="s">
        <v>2</v>
      </c>
      <c r="C5" s="86">
        <v>3235</v>
      </c>
      <c r="D5" s="131">
        <v>7.2</v>
      </c>
      <c r="E5" s="132">
        <v>36</v>
      </c>
      <c r="F5" s="134">
        <v>3245</v>
      </c>
      <c r="G5" s="111">
        <v>26.2</v>
      </c>
      <c r="H5" s="111"/>
      <c r="I5" s="136">
        <v>28</v>
      </c>
      <c r="L5" s="32"/>
    </row>
    <row r="6" spans="1:13" s="6" customFormat="1">
      <c r="A6" s="104"/>
      <c r="B6" s="105" t="s">
        <v>3</v>
      </c>
      <c r="C6" s="86">
        <v>3559</v>
      </c>
      <c r="D6" s="131">
        <v>7.9</v>
      </c>
      <c r="E6" s="132">
        <v>21</v>
      </c>
      <c r="F6" s="134">
        <v>1465</v>
      </c>
      <c r="G6" s="111">
        <v>32.4</v>
      </c>
      <c r="H6" s="111"/>
      <c r="I6" s="136">
        <v>30</v>
      </c>
      <c r="L6" s="32"/>
    </row>
    <row r="7" spans="1:13" s="6" customFormat="1" ht="27" customHeight="1">
      <c r="A7" s="104">
        <v>2010</v>
      </c>
      <c r="B7" s="105" t="s">
        <v>0</v>
      </c>
      <c r="C7" s="86">
        <v>4114</v>
      </c>
      <c r="D7" s="131">
        <v>9.1</v>
      </c>
      <c r="E7" s="132">
        <v>39</v>
      </c>
      <c r="F7" s="133">
        <v>862</v>
      </c>
      <c r="G7" s="111">
        <v>39.4</v>
      </c>
      <c r="H7" s="111"/>
      <c r="I7" s="136">
        <v>19</v>
      </c>
      <c r="L7" s="32"/>
    </row>
    <row r="8" spans="1:13" s="6" customFormat="1">
      <c r="A8" s="104"/>
      <c r="B8" s="105" t="s">
        <v>1</v>
      </c>
      <c r="C8" s="86">
        <v>3340</v>
      </c>
      <c r="D8" s="131">
        <v>7.4</v>
      </c>
      <c r="E8" s="132">
        <v>36</v>
      </c>
      <c r="F8" s="134">
        <v>2406</v>
      </c>
      <c r="G8" s="111">
        <v>30.6</v>
      </c>
      <c r="H8" s="111"/>
      <c r="I8" s="136">
        <v>26</v>
      </c>
      <c r="L8" s="32"/>
    </row>
    <row r="9" spans="1:13" s="6" customFormat="1">
      <c r="A9" s="104"/>
      <c r="B9" s="105" t="s">
        <v>2</v>
      </c>
      <c r="C9" s="86">
        <v>3279</v>
      </c>
      <c r="D9" s="131">
        <v>7.3</v>
      </c>
      <c r="E9" s="132">
        <v>31</v>
      </c>
      <c r="F9" s="134">
        <v>3279</v>
      </c>
      <c r="G9" s="111">
        <v>27.8</v>
      </c>
      <c r="H9" s="111"/>
      <c r="I9" s="136">
        <v>46</v>
      </c>
      <c r="L9" s="32"/>
    </row>
    <row r="10" spans="1:13" s="6" customFormat="1">
      <c r="A10" s="104"/>
      <c r="B10" s="105" t="s">
        <v>3</v>
      </c>
      <c r="C10" s="86">
        <v>3724</v>
      </c>
      <c r="D10" s="131">
        <v>8.3000000000000007</v>
      </c>
      <c r="E10" s="132">
        <v>40</v>
      </c>
      <c r="F10" s="134">
        <v>1609</v>
      </c>
      <c r="G10" s="111">
        <v>32.799999999999997</v>
      </c>
      <c r="H10" s="111"/>
      <c r="I10" s="136">
        <v>25</v>
      </c>
      <c r="L10" s="32"/>
    </row>
    <row r="11" spans="1:13" s="6" customFormat="1" ht="27.75" customHeight="1">
      <c r="A11" s="104">
        <v>2011</v>
      </c>
      <c r="B11" s="105" t="s">
        <v>0</v>
      </c>
      <c r="C11" s="86">
        <v>4019</v>
      </c>
      <c r="D11" s="135">
        <v>8.9</v>
      </c>
      <c r="E11" s="132">
        <v>22</v>
      </c>
      <c r="F11" s="134">
        <v>945</v>
      </c>
      <c r="G11" s="111">
        <v>39.5</v>
      </c>
      <c r="H11" s="111"/>
      <c r="I11" s="136">
        <v>12</v>
      </c>
      <c r="L11" s="41"/>
    </row>
    <row r="12" spans="1:13" s="6" customFormat="1">
      <c r="A12" s="104"/>
      <c r="B12" s="105" t="s">
        <v>1</v>
      </c>
      <c r="C12" s="86">
        <v>3483</v>
      </c>
      <c r="D12" s="135">
        <v>7.7</v>
      </c>
      <c r="E12" s="132">
        <v>31</v>
      </c>
      <c r="F12" s="134">
        <v>2501</v>
      </c>
      <c r="G12" s="111">
        <v>32.5</v>
      </c>
      <c r="H12" s="111"/>
      <c r="I12" s="136">
        <v>29</v>
      </c>
      <c r="L12" s="32"/>
    </row>
    <row r="13" spans="1:13" s="6" customFormat="1">
      <c r="A13" s="104"/>
      <c r="B13" s="105" t="s">
        <v>2</v>
      </c>
      <c r="C13" s="86">
        <v>3264</v>
      </c>
      <c r="D13" s="135">
        <v>7.2</v>
      </c>
      <c r="E13" s="132">
        <v>24</v>
      </c>
      <c r="F13" s="134">
        <v>3389</v>
      </c>
      <c r="G13" s="111">
        <v>29.7</v>
      </c>
      <c r="H13" s="111"/>
      <c r="I13" s="136">
        <v>28</v>
      </c>
      <c r="L13" s="32"/>
    </row>
    <row r="14" spans="1:13" s="6" customFormat="1">
      <c r="A14" s="104"/>
      <c r="B14" s="105" t="s">
        <v>3</v>
      </c>
      <c r="C14" s="86">
        <v>3438</v>
      </c>
      <c r="D14" s="135">
        <v>7.6</v>
      </c>
      <c r="E14" s="132">
        <v>33</v>
      </c>
      <c r="F14" s="134">
        <v>1531</v>
      </c>
      <c r="G14" s="111">
        <v>35.299999999999997</v>
      </c>
      <c r="H14" s="111"/>
      <c r="I14" s="136">
        <v>20</v>
      </c>
      <c r="L14" s="32"/>
    </row>
    <row r="15" spans="1:13" s="6" customFormat="1" ht="25.5" customHeight="1">
      <c r="A15" s="104">
        <v>2012</v>
      </c>
      <c r="B15" s="105" t="s">
        <v>0</v>
      </c>
      <c r="C15" s="86">
        <v>4016</v>
      </c>
      <c r="D15" s="135">
        <v>8.8000000000000007</v>
      </c>
      <c r="E15" s="132">
        <v>23</v>
      </c>
      <c r="F15" s="134">
        <v>907</v>
      </c>
      <c r="G15" s="111">
        <v>38</v>
      </c>
      <c r="H15" s="111"/>
      <c r="I15" s="136">
        <v>18</v>
      </c>
      <c r="L15" s="41"/>
    </row>
    <row r="16" spans="1:13" s="6" customFormat="1">
      <c r="A16" s="104"/>
      <c r="B16" s="105" t="s">
        <v>1</v>
      </c>
      <c r="C16" s="86">
        <v>3720</v>
      </c>
      <c r="D16" s="135">
        <v>8.1999999999999993</v>
      </c>
      <c r="E16" s="132">
        <v>20</v>
      </c>
      <c r="F16" s="134">
        <v>2483</v>
      </c>
      <c r="G16" s="111">
        <v>30.7</v>
      </c>
      <c r="H16" s="111"/>
      <c r="I16" s="136">
        <v>35</v>
      </c>
      <c r="L16" s="32"/>
    </row>
    <row r="17" spans="1:12" s="6" customFormat="1">
      <c r="A17" s="104"/>
      <c r="B17" s="105" t="s">
        <v>2</v>
      </c>
      <c r="C17" s="86">
        <v>3349</v>
      </c>
      <c r="D17" s="135">
        <v>7.3</v>
      </c>
      <c r="E17" s="132">
        <v>24</v>
      </c>
      <c r="F17" s="134">
        <v>3432</v>
      </c>
      <c r="G17" s="111">
        <v>27.2</v>
      </c>
      <c r="H17" s="111"/>
      <c r="I17" s="136">
        <v>24</v>
      </c>
      <c r="L17" s="32"/>
    </row>
    <row r="18" spans="1:12" s="6" customFormat="1">
      <c r="A18" s="104"/>
      <c r="B18" s="105" t="s">
        <v>125</v>
      </c>
      <c r="C18" s="86">
        <v>3671</v>
      </c>
      <c r="D18" s="135">
        <v>8.1</v>
      </c>
      <c r="E18" s="132">
        <v>23</v>
      </c>
      <c r="F18" s="134">
        <v>1658</v>
      </c>
      <c r="G18" s="111">
        <v>35.200000000000003</v>
      </c>
      <c r="H18" s="111"/>
      <c r="I18" s="136">
        <v>24</v>
      </c>
      <c r="K18" s="39"/>
      <c r="L18" s="42"/>
    </row>
    <row r="19" spans="1:12" s="6" customFormat="1" ht="28.5" customHeight="1">
      <c r="A19" s="104">
        <v>2013</v>
      </c>
      <c r="B19" s="105" t="s">
        <v>0</v>
      </c>
      <c r="C19" s="86">
        <v>4215</v>
      </c>
      <c r="D19" s="131">
        <v>9.2144994466381558</v>
      </c>
      <c r="E19" s="132">
        <v>38</v>
      </c>
      <c r="F19" s="134">
        <v>978</v>
      </c>
      <c r="G19" s="111">
        <v>34.4</v>
      </c>
      <c r="H19" s="111"/>
      <c r="I19" s="136">
        <v>10</v>
      </c>
      <c r="L19" s="41"/>
    </row>
    <row r="20" spans="1:12" s="6" customFormat="1">
      <c r="A20" s="104"/>
      <c r="B20" s="105" t="s">
        <v>1</v>
      </c>
      <c r="C20" s="86">
        <v>3732</v>
      </c>
      <c r="D20" s="131">
        <v>8.1586030687671638</v>
      </c>
      <c r="E20" s="132">
        <v>18</v>
      </c>
      <c r="F20" s="134">
        <v>2313</v>
      </c>
      <c r="G20" s="111">
        <v>31.6</v>
      </c>
      <c r="H20" s="111"/>
      <c r="I20" s="136">
        <v>29</v>
      </c>
      <c r="K20" s="40"/>
      <c r="L20" s="41"/>
    </row>
    <row r="21" spans="1:12" s="6" customFormat="1">
      <c r="A21" s="104"/>
      <c r="B21" s="105" t="s">
        <v>2</v>
      </c>
      <c r="C21" s="86">
        <v>3462</v>
      </c>
      <c r="D21" s="131">
        <v>7.5683504351746853</v>
      </c>
      <c r="E21" s="132">
        <v>25</v>
      </c>
      <c r="F21" s="134">
        <v>3287</v>
      </c>
      <c r="G21" s="111">
        <v>27.5</v>
      </c>
      <c r="H21" s="111"/>
      <c r="I21" s="136">
        <v>36</v>
      </c>
      <c r="L21" s="41"/>
    </row>
    <row r="22" spans="1:12" s="6" customFormat="1">
      <c r="A22" s="104"/>
      <c r="B22" s="105" t="s">
        <v>3</v>
      </c>
      <c r="C22" s="86">
        <v>3559</v>
      </c>
      <c r="D22" s="131">
        <v>7.780404159094946</v>
      </c>
      <c r="E22" s="132">
        <v>31</v>
      </c>
      <c r="F22" s="134">
        <v>1548</v>
      </c>
      <c r="G22" s="111">
        <v>34</v>
      </c>
      <c r="H22" s="111"/>
      <c r="I22" s="136">
        <v>25</v>
      </c>
      <c r="L22" s="41"/>
    </row>
    <row r="23" spans="1:12" s="6" customFormat="1" ht="25.5" customHeight="1">
      <c r="A23" s="104">
        <v>2014</v>
      </c>
      <c r="B23" s="105" t="s">
        <v>0</v>
      </c>
      <c r="C23" s="86">
        <v>4009</v>
      </c>
      <c r="D23" s="131">
        <v>8.7128592370108517</v>
      </c>
      <c r="E23" s="132">
        <v>28</v>
      </c>
      <c r="F23" s="134">
        <v>995</v>
      </c>
      <c r="G23" s="111">
        <v>37.200000000000003</v>
      </c>
      <c r="H23" s="111"/>
      <c r="I23" s="136">
        <v>17</v>
      </c>
      <c r="L23" s="43"/>
    </row>
    <row r="24" spans="1:12" s="6" customFormat="1">
      <c r="A24" s="104"/>
      <c r="B24" s="105" t="s">
        <v>1</v>
      </c>
      <c r="C24" s="86">
        <v>3356</v>
      </c>
      <c r="D24" s="131">
        <v>7.2936781240729411</v>
      </c>
      <c r="E24" s="132">
        <v>31</v>
      </c>
      <c r="F24" s="134">
        <v>2526</v>
      </c>
      <c r="G24" s="111">
        <v>30.680918448139348</v>
      </c>
      <c r="H24" s="111"/>
      <c r="I24" s="136">
        <v>30</v>
      </c>
      <c r="L24" s="43"/>
    </row>
    <row r="25" spans="1:12">
      <c r="A25" s="137"/>
      <c r="B25" s="127" t="s">
        <v>2</v>
      </c>
      <c r="C25" s="94">
        <v>3544</v>
      </c>
      <c r="D25" s="138">
        <v>7.7022631918100428</v>
      </c>
      <c r="E25" s="139">
        <v>32</v>
      </c>
      <c r="F25" s="140">
        <v>3457</v>
      </c>
      <c r="G25" s="129">
        <v>28.521839745444026</v>
      </c>
      <c r="H25" s="129"/>
      <c r="I25" s="141">
        <v>35</v>
      </c>
      <c r="J25" s="6"/>
      <c r="K25" s="6"/>
      <c r="L25" s="43"/>
    </row>
    <row r="26" spans="1:12">
      <c r="A26" s="137"/>
      <c r="B26" s="127" t="s">
        <v>3</v>
      </c>
      <c r="C26" s="94">
        <v>3769</v>
      </c>
      <c r="D26" s="138">
        <v>8.1912612781975316</v>
      </c>
      <c r="E26" s="139">
        <v>27</v>
      </c>
      <c r="F26" s="140">
        <v>1572</v>
      </c>
      <c r="G26" s="129">
        <v>35.814249363867681</v>
      </c>
      <c r="H26" s="129"/>
      <c r="I26" s="141">
        <v>28</v>
      </c>
      <c r="J26" s="6"/>
      <c r="K26" s="6"/>
      <c r="L26" s="43"/>
    </row>
    <row r="27" spans="1:12" s="6" customFormat="1" ht="24.6" customHeight="1">
      <c r="A27" s="104">
        <v>2015</v>
      </c>
      <c r="B27" s="105" t="s">
        <v>0</v>
      </c>
      <c r="C27" s="86">
        <v>4467</v>
      </c>
      <c r="D27" s="131">
        <v>9.6499229593961182</v>
      </c>
      <c r="E27" s="132">
        <v>29</v>
      </c>
      <c r="F27" s="134">
        <v>981</v>
      </c>
      <c r="G27" s="111">
        <v>35.881753310000001</v>
      </c>
      <c r="H27" s="111"/>
      <c r="I27" s="136">
        <v>8</v>
      </c>
      <c r="L27" s="41"/>
    </row>
    <row r="28" spans="1:12" s="6" customFormat="1">
      <c r="A28" s="104"/>
      <c r="B28" s="105" t="s">
        <v>1</v>
      </c>
      <c r="C28" s="86">
        <v>3769</v>
      </c>
      <c r="D28" s="131">
        <v>8.1420549885748752</v>
      </c>
      <c r="E28" s="132">
        <v>35</v>
      </c>
      <c r="F28" s="134">
        <v>2456</v>
      </c>
      <c r="G28" s="111">
        <v>32.247557003257327</v>
      </c>
      <c r="H28" s="111"/>
      <c r="I28" s="136">
        <v>21</v>
      </c>
      <c r="J28" s="56"/>
      <c r="L28" s="43"/>
    </row>
    <row r="29" spans="1:12" s="6" customFormat="1">
      <c r="A29" s="104"/>
      <c r="B29" s="127" t="s">
        <v>2</v>
      </c>
      <c r="C29" s="94">
        <v>3490</v>
      </c>
      <c r="D29" s="138">
        <v>7.5393398541062124</v>
      </c>
      <c r="E29" s="139">
        <v>37</v>
      </c>
      <c r="F29" s="140">
        <v>3363</v>
      </c>
      <c r="G29" s="129">
        <v>31.638418079096049</v>
      </c>
      <c r="H29" s="129"/>
      <c r="I29" s="141">
        <v>35</v>
      </c>
      <c r="L29" s="43"/>
    </row>
    <row r="30" spans="1:12" s="6" customFormat="1">
      <c r="A30" s="104"/>
      <c r="B30" s="127" t="s">
        <v>3</v>
      </c>
      <c r="C30" s="94">
        <v>3822</v>
      </c>
      <c r="D30" s="138">
        <v>8.2565492614309299</v>
      </c>
      <c r="E30" s="139">
        <v>23</v>
      </c>
      <c r="F30" s="140">
        <v>1555</v>
      </c>
      <c r="G30" s="129">
        <v>33.954983922829584</v>
      </c>
      <c r="H30" s="129"/>
      <c r="I30" s="141">
        <v>25</v>
      </c>
      <c r="L30" s="43"/>
    </row>
    <row r="31" spans="1:12" ht="24.6" customHeight="1">
      <c r="A31" s="137">
        <v>2016</v>
      </c>
      <c r="B31" s="105" t="s">
        <v>0</v>
      </c>
      <c r="C31" s="86">
        <v>4175</v>
      </c>
      <c r="D31" s="131">
        <v>9</v>
      </c>
      <c r="E31" s="132">
        <v>26</v>
      </c>
      <c r="F31" s="134">
        <v>1064</v>
      </c>
      <c r="G31" s="111">
        <v>36.84210526315789</v>
      </c>
      <c r="H31" s="111"/>
      <c r="I31" s="136">
        <v>10</v>
      </c>
      <c r="J31" s="6"/>
      <c r="K31" s="6"/>
      <c r="L31" s="43"/>
    </row>
    <row r="32" spans="1:12">
      <c r="A32" s="137"/>
      <c r="B32" s="105" t="s">
        <v>1</v>
      </c>
      <c r="C32" s="86">
        <v>3726</v>
      </c>
      <c r="D32" s="131">
        <v>8.0491634087105304</v>
      </c>
      <c r="E32" s="132">
        <v>24</v>
      </c>
      <c r="F32" s="134">
        <v>2275</v>
      </c>
      <c r="G32" s="111">
        <v>32.879120879120876</v>
      </c>
      <c r="H32" s="111"/>
      <c r="I32" s="136">
        <v>31</v>
      </c>
      <c r="J32" s="56"/>
      <c r="K32" s="6"/>
      <c r="L32" s="43"/>
    </row>
    <row r="33" spans="1:12">
      <c r="A33" s="137"/>
      <c r="B33" s="127" t="s">
        <v>2</v>
      </c>
      <c r="C33" s="94">
        <v>3623</v>
      </c>
      <c r="D33" s="138">
        <v>7.8</v>
      </c>
      <c r="E33" s="139">
        <v>30</v>
      </c>
      <c r="F33" s="140">
        <v>3409</v>
      </c>
      <c r="G33" s="129">
        <v>31.680844822528602</v>
      </c>
      <c r="H33" s="129"/>
      <c r="I33" s="141">
        <v>32</v>
      </c>
      <c r="J33" s="6"/>
      <c r="K33" s="6"/>
      <c r="L33" s="43"/>
    </row>
    <row r="34" spans="1:12">
      <c r="A34" s="137"/>
      <c r="B34" s="127" t="s">
        <v>3</v>
      </c>
      <c r="C34" s="94">
        <v>3909</v>
      </c>
      <c r="D34" s="138">
        <v>8.4</v>
      </c>
      <c r="E34" s="139">
        <v>33</v>
      </c>
      <c r="F34" s="140">
        <v>1558</v>
      </c>
      <c r="G34" s="129">
        <v>35.815147625160002</v>
      </c>
      <c r="H34" s="129"/>
      <c r="I34" s="141">
        <v>11</v>
      </c>
      <c r="J34" s="6"/>
      <c r="K34" s="6"/>
      <c r="L34" s="43"/>
    </row>
    <row r="35" spans="1:12" ht="24.6" customHeight="1">
      <c r="A35" s="137">
        <v>2017</v>
      </c>
      <c r="B35" s="105" t="s">
        <v>0</v>
      </c>
      <c r="C35" s="86">
        <v>4658</v>
      </c>
      <c r="D35" s="131">
        <v>10</v>
      </c>
      <c r="E35" s="132">
        <v>27</v>
      </c>
      <c r="F35" s="134">
        <v>1027</v>
      </c>
      <c r="G35" s="111">
        <v>39.1</v>
      </c>
      <c r="H35" s="111"/>
      <c r="I35" s="136">
        <v>9</v>
      </c>
      <c r="J35" s="6"/>
      <c r="K35" s="6"/>
      <c r="L35" s="43"/>
    </row>
    <row r="36" spans="1:12">
      <c r="A36" s="137"/>
      <c r="B36" s="105" t="s">
        <v>1</v>
      </c>
      <c r="C36" s="86">
        <v>3770</v>
      </c>
      <c r="D36" s="131">
        <v>8.1</v>
      </c>
      <c r="E36" s="132">
        <v>25</v>
      </c>
      <c r="F36" s="134">
        <v>2355</v>
      </c>
      <c r="G36" s="111">
        <v>34.267515923566002</v>
      </c>
      <c r="H36" s="111"/>
      <c r="I36" s="136">
        <v>29</v>
      </c>
      <c r="J36" s="56"/>
      <c r="K36" s="6"/>
      <c r="L36" s="43"/>
    </row>
    <row r="37" spans="1:12">
      <c r="A37" s="137"/>
      <c r="B37" s="127" t="s">
        <v>2</v>
      </c>
      <c r="C37" s="94">
        <v>3513</v>
      </c>
      <c r="D37" s="138">
        <v>7.5</v>
      </c>
      <c r="E37" s="139">
        <v>23</v>
      </c>
      <c r="F37" s="140">
        <v>3270</v>
      </c>
      <c r="G37" s="129">
        <v>33.302752293577001</v>
      </c>
      <c r="H37" s="129"/>
      <c r="I37" s="141">
        <v>36</v>
      </c>
      <c r="J37" s="6"/>
      <c r="K37" s="6"/>
      <c r="L37" s="43"/>
    </row>
    <row r="38" spans="1:12">
      <c r="A38" s="137"/>
      <c r="B38" s="127" t="s">
        <v>3</v>
      </c>
      <c r="C38" s="94">
        <v>4095</v>
      </c>
      <c r="D38" s="138">
        <v>8.8000000000000007</v>
      </c>
      <c r="E38" s="139">
        <v>13</v>
      </c>
      <c r="F38" s="140">
        <v>1648</v>
      </c>
      <c r="G38" s="129">
        <v>39.138349514562996</v>
      </c>
      <c r="H38" s="129"/>
      <c r="I38" s="141">
        <v>18</v>
      </c>
      <c r="J38" s="6"/>
      <c r="K38" s="6"/>
      <c r="L38" s="43"/>
    </row>
    <row r="39" spans="1:12" ht="24.6" customHeight="1">
      <c r="A39" s="137">
        <v>2018</v>
      </c>
      <c r="B39" s="105" t="s">
        <v>0</v>
      </c>
      <c r="C39" s="86">
        <v>5045</v>
      </c>
      <c r="D39" s="131">
        <v>10.7</v>
      </c>
      <c r="E39" s="132">
        <v>23</v>
      </c>
      <c r="F39" s="134">
        <v>1076</v>
      </c>
      <c r="G39" s="111">
        <v>38.847583643122</v>
      </c>
      <c r="H39" s="111"/>
      <c r="I39" s="136">
        <v>23</v>
      </c>
      <c r="J39" s="6"/>
      <c r="K39" s="6"/>
      <c r="L39" s="43"/>
    </row>
    <row r="40" spans="1:12">
      <c r="A40" s="137"/>
      <c r="B40" s="105" t="s">
        <v>1</v>
      </c>
      <c r="C40" s="86">
        <v>3593</v>
      </c>
      <c r="D40" s="131">
        <v>7.6</v>
      </c>
      <c r="E40" s="132">
        <v>18</v>
      </c>
      <c r="F40" s="134">
        <v>2215</v>
      </c>
      <c r="G40" s="111">
        <v>36.884875846500996</v>
      </c>
      <c r="H40" s="111"/>
      <c r="I40" s="136">
        <v>26</v>
      </c>
      <c r="J40" s="56"/>
      <c r="K40" s="6"/>
      <c r="L40" s="43"/>
    </row>
    <row r="41" spans="1:12">
      <c r="A41" s="137"/>
      <c r="B41" s="127" t="s">
        <v>2</v>
      </c>
      <c r="C41" s="94">
        <v>3474</v>
      </c>
      <c r="D41" s="138">
        <v>7.4</v>
      </c>
      <c r="E41" s="139">
        <v>28</v>
      </c>
      <c r="F41" s="140">
        <v>2998</v>
      </c>
      <c r="G41" s="129">
        <v>33.889259506336998</v>
      </c>
      <c r="H41" s="129"/>
      <c r="I41" s="141">
        <v>36</v>
      </c>
      <c r="J41" s="6"/>
      <c r="K41" s="6"/>
      <c r="L41" s="43"/>
    </row>
    <row r="42" spans="1:12">
      <c r="A42" s="137"/>
      <c r="B42" s="127" t="s">
        <v>3</v>
      </c>
      <c r="C42" s="94">
        <v>3811</v>
      </c>
      <c r="D42" s="138">
        <v>8.1</v>
      </c>
      <c r="E42" s="139">
        <v>28</v>
      </c>
      <c r="F42" s="140">
        <v>1678</v>
      </c>
      <c r="G42" s="129">
        <v>38.855780691299003</v>
      </c>
      <c r="H42" s="129"/>
      <c r="I42" s="141">
        <v>23</v>
      </c>
      <c r="J42" s="6"/>
      <c r="K42" s="6"/>
      <c r="L42" s="43"/>
    </row>
    <row r="43" spans="1:12" ht="24.6" customHeight="1">
      <c r="A43" s="137">
        <v>2019</v>
      </c>
      <c r="B43" s="105" t="s">
        <v>0</v>
      </c>
      <c r="C43" s="86">
        <v>4211</v>
      </c>
      <c r="D43" s="131">
        <v>8.8949113017230594</v>
      </c>
      <c r="E43" s="132">
        <v>26</v>
      </c>
      <c r="F43" s="134">
        <v>933</v>
      </c>
      <c r="G43" s="111">
        <v>44.051446945336998</v>
      </c>
      <c r="H43" s="111"/>
      <c r="I43" s="136">
        <v>16</v>
      </c>
      <c r="K43" s="34"/>
      <c r="L43" s="34"/>
    </row>
    <row r="44" spans="1:12">
      <c r="A44" s="137"/>
      <c r="B44" s="105" t="s">
        <v>1</v>
      </c>
      <c r="C44" s="86">
        <v>3821</v>
      </c>
      <c r="D44" s="131">
        <v>8.0711128197301854</v>
      </c>
      <c r="E44" s="132">
        <v>30</v>
      </c>
      <c r="F44" s="134">
        <v>2108</v>
      </c>
      <c r="G44" s="111">
        <v>39.136622390890999</v>
      </c>
      <c r="H44" s="111"/>
      <c r="I44" s="136">
        <v>34</v>
      </c>
      <c r="J44" s="56"/>
      <c r="K44" s="34"/>
      <c r="L44" s="34"/>
    </row>
    <row r="45" spans="1:12">
      <c r="A45" s="137"/>
      <c r="B45" s="105" t="s">
        <v>2</v>
      </c>
      <c r="C45" s="86">
        <v>3609</v>
      </c>
      <c r="D45" s="131">
        <v>7.6233044141340587</v>
      </c>
      <c r="E45" s="132">
        <v>33</v>
      </c>
      <c r="F45" s="134">
        <v>2745</v>
      </c>
      <c r="G45" s="111">
        <v>37.377049180326999</v>
      </c>
      <c r="H45" s="111"/>
      <c r="I45" s="136">
        <v>36</v>
      </c>
      <c r="K45" s="34"/>
      <c r="L45" s="34"/>
    </row>
    <row r="46" spans="1:12">
      <c r="A46" s="137"/>
      <c r="B46" s="105" t="s">
        <v>3</v>
      </c>
      <c r="C46" s="86">
        <v>4117</v>
      </c>
      <c r="D46" s="131">
        <v>8.6963547445247773</v>
      </c>
      <c r="E46" s="132">
        <v>23</v>
      </c>
      <c r="F46" s="134">
        <v>1469</v>
      </c>
      <c r="G46" s="111">
        <v>39.891082368958003</v>
      </c>
      <c r="H46" s="111"/>
      <c r="I46" s="136">
        <v>16</v>
      </c>
      <c r="K46" s="34"/>
      <c r="L46" s="34"/>
    </row>
    <row r="47" spans="1:12">
      <c r="A47" s="137"/>
      <c r="B47" s="105"/>
      <c r="C47" s="86"/>
      <c r="D47" s="131"/>
      <c r="E47" s="132"/>
      <c r="F47" s="134"/>
      <c r="G47" s="111"/>
      <c r="H47" s="111"/>
      <c r="I47" s="136"/>
      <c r="K47" s="34"/>
      <c r="L47" s="34"/>
    </row>
    <row r="48" spans="1:12">
      <c r="A48" s="137" t="s">
        <v>248</v>
      </c>
      <c r="B48" s="105" t="s">
        <v>0</v>
      </c>
      <c r="C48" s="86">
        <v>4330</v>
      </c>
      <c r="D48" s="131">
        <v>9.1462754539208841</v>
      </c>
      <c r="E48" s="132">
        <v>31</v>
      </c>
      <c r="F48" s="134">
        <v>865</v>
      </c>
      <c r="G48" s="111">
        <v>46.820809248553999</v>
      </c>
      <c r="H48" s="111">
        <v>1.3</v>
      </c>
      <c r="I48" s="136">
        <v>8</v>
      </c>
      <c r="J48" s="61"/>
      <c r="K48" s="71"/>
      <c r="L48" s="34"/>
    </row>
    <row r="49" spans="1:13">
      <c r="A49" s="137"/>
      <c r="B49" s="105" t="s">
        <v>1</v>
      </c>
      <c r="C49" s="86">
        <v>4684</v>
      </c>
      <c r="D49" s="131">
        <v>9.8940309991144169</v>
      </c>
      <c r="E49" s="132">
        <v>16</v>
      </c>
      <c r="F49" s="134">
        <v>169</v>
      </c>
      <c r="G49" s="111">
        <v>45.562130177514</v>
      </c>
      <c r="H49" s="111">
        <v>4.0999999999999996</v>
      </c>
      <c r="I49" s="136">
        <v>5</v>
      </c>
      <c r="J49" s="266"/>
      <c r="K49" s="71"/>
      <c r="L49" s="34"/>
    </row>
    <row r="50" spans="1:13">
      <c r="A50" s="137"/>
      <c r="B50" s="105" t="s">
        <v>2</v>
      </c>
      <c r="C50" s="353">
        <v>3814</v>
      </c>
      <c r="D50" s="131">
        <v>8.1</v>
      </c>
      <c r="E50" s="132">
        <v>21</v>
      </c>
      <c r="F50" s="134">
        <v>1396</v>
      </c>
      <c r="G50" s="111">
        <v>41.833810888252003</v>
      </c>
      <c r="H50" s="111">
        <v>2.1</v>
      </c>
      <c r="I50" s="136">
        <v>17</v>
      </c>
      <c r="J50" s="266"/>
      <c r="K50" s="71"/>
      <c r="L50" s="34"/>
    </row>
    <row r="51" spans="1:13">
      <c r="A51" s="137"/>
      <c r="B51" s="105" t="s">
        <v>125</v>
      </c>
      <c r="C51" s="86">
        <v>4786</v>
      </c>
      <c r="D51" s="131">
        <v>10.1</v>
      </c>
      <c r="E51" s="132">
        <v>25</v>
      </c>
      <c r="F51" s="134">
        <v>1294</v>
      </c>
      <c r="G51" s="111">
        <v>41.4</v>
      </c>
      <c r="H51" s="111">
        <v>8.6</v>
      </c>
      <c r="I51" s="136">
        <v>12</v>
      </c>
      <c r="J51" s="266"/>
      <c r="K51" s="71"/>
      <c r="L51" s="34"/>
      <c r="M51" s="71"/>
    </row>
    <row r="52" spans="1:13" ht="6" customHeight="1" thickBot="1">
      <c r="A52" s="142"/>
      <c r="B52" s="114"/>
      <c r="C52" s="143"/>
      <c r="D52" s="144"/>
      <c r="E52" s="145"/>
      <c r="F52" s="146"/>
      <c r="G52" s="117"/>
      <c r="H52" s="117"/>
      <c r="I52" s="147"/>
      <c r="K52" s="34"/>
      <c r="L52" s="34"/>
    </row>
    <row r="53" spans="1:13" ht="6" customHeight="1">
      <c r="A53" s="108"/>
      <c r="B53" s="47"/>
      <c r="C53" s="65"/>
      <c r="D53" s="351"/>
      <c r="E53" s="170"/>
      <c r="F53" s="269"/>
      <c r="G53" s="351"/>
      <c r="H53" s="351"/>
      <c r="I53" s="181"/>
      <c r="K53" s="34"/>
      <c r="L53" s="34"/>
    </row>
    <row r="54" spans="1:13" ht="12">
      <c r="A54" s="350" t="s">
        <v>263</v>
      </c>
      <c r="B54" s="16"/>
      <c r="C54" s="29"/>
      <c r="D54" s="49"/>
      <c r="E54" s="50"/>
      <c r="F54" s="30"/>
      <c r="G54" s="49"/>
      <c r="H54" s="16"/>
      <c r="J54" s="34"/>
      <c r="K54" s="34"/>
    </row>
    <row r="55" spans="1:13" ht="13.5">
      <c r="A55" s="15" t="s">
        <v>177</v>
      </c>
      <c r="C55" s="8"/>
      <c r="E55" s="36"/>
      <c r="K55" s="8"/>
    </row>
    <row r="56" spans="1:13" ht="13.5">
      <c r="A56" s="103" t="s">
        <v>224</v>
      </c>
      <c r="F56" s="23"/>
    </row>
    <row r="57" spans="1:13">
      <c r="A57" s="2" t="s">
        <v>182</v>
      </c>
    </row>
    <row r="58" spans="1:13" ht="13.5">
      <c r="A58" s="68" t="s">
        <v>223</v>
      </c>
      <c r="B58" s="2"/>
      <c r="C58" s="2"/>
      <c r="D58" s="2"/>
      <c r="E58" s="2"/>
      <c r="F58" s="7"/>
      <c r="G58" s="7"/>
      <c r="H58" s="7"/>
      <c r="I58" s="2"/>
      <c r="J58" s="2"/>
      <c r="K58" s="8"/>
      <c r="L58" s="36"/>
      <c r="M58" s="34"/>
    </row>
    <row r="59" spans="1:13" ht="12">
      <c r="A59" s="68" t="s">
        <v>255</v>
      </c>
      <c r="B59" s="2"/>
      <c r="C59" s="2"/>
      <c r="D59" s="2"/>
      <c r="E59" s="2"/>
      <c r="F59" s="7"/>
      <c r="G59" s="7"/>
      <c r="H59" s="7"/>
      <c r="I59" s="2"/>
      <c r="J59" s="2"/>
      <c r="K59" s="8"/>
      <c r="L59" s="36"/>
      <c r="M59" s="34"/>
    </row>
    <row r="61" spans="1:13">
      <c r="A61" s="285" t="s">
        <v>187</v>
      </c>
      <c r="B61" s="286"/>
      <c r="C61" s="286"/>
      <c r="D61" s="286"/>
      <c r="E61" s="286"/>
      <c r="F61" s="286"/>
    </row>
    <row r="62" spans="1:13">
      <c r="A62" s="296" t="s">
        <v>157</v>
      </c>
      <c r="C62" s="8"/>
    </row>
    <row r="63" spans="1:13">
      <c r="A63" s="296" t="s">
        <v>158</v>
      </c>
      <c r="C63" s="8"/>
      <c r="D63" s="33"/>
    </row>
    <row r="64" spans="1:13">
      <c r="A64" s="296" t="s">
        <v>159</v>
      </c>
      <c r="C64" s="8"/>
    </row>
  </sheetData>
  <phoneticPr fontId="6" type="noConversion"/>
  <hyperlinks>
    <hyperlink ref="A62" r:id="rId1" tooltip="Meets My Needs"/>
    <hyperlink ref="A63" r:id="rId2" tooltip="I need something slightly different" display="mailto:demography@nisra.gov.uk?subject=Alcohol%20Specific%20Deaths%20Table%201:I%20need%20something%20slightly%20different%20(please%20specify)"/>
    <hyperlink ref="A64" r:id="rId3" tooltip="This is not what I need" display="mailto:demography@nisra.gov.uk?subject=Alcohol%20Specific%20Deaths%20Table1:%20Meets%20My%20NeedsThis%20is%20not%20what%20I%20need%20(please%20specify)"/>
  </hyperlinks>
  <pageMargins left="0.75" right="0.75" top="1" bottom="1" header="0.5" footer="0.5"/>
  <pageSetup paperSize="9" scale="99" orientation="landscape" r:id="rId4"/>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2"/>
  <sheetViews>
    <sheetView showGridLines="0" zoomScaleNormal="100" workbookViewId="0">
      <pane ySplit="2" topLeftCell="A92" activePane="bottomLeft" state="frozen"/>
      <selection activeCell="G99" sqref="G99"/>
      <selection pane="bottomLeft" activeCell="K113" sqref="K113"/>
    </sheetView>
  </sheetViews>
  <sheetFormatPr defaultColWidth="9.140625" defaultRowHeight="12"/>
  <cols>
    <col min="1" max="1" width="12.5703125" style="8" customWidth="1"/>
    <col min="2" max="2" width="12" style="8" customWidth="1"/>
    <col min="3" max="3" width="7.85546875" style="8" customWidth="1"/>
    <col min="4" max="4" width="13.85546875" style="8" customWidth="1"/>
    <col min="5" max="5" width="13.42578125" style="8" customWidth="1"/>
    <col min="6" max="6" width="16.42578125" style="8" customWidth="1"/>
    <col min="7" max="7" width="16.42578125" style="21" customWidth="1"/>
    <col min="8" max="8" width="18.5703125" style="51" customWidth="1"/>
    <col min="9" max="9" width="19.85546875" style="8" customWidth="1"/>
    <col min="10" max="13" width="11.5703125" style="8" customWidth="1"/>
    <col min="14" max="14" width="16.5703125" style="8" customWidth="1"/>
    <col min="15" max="15" width="18.42578125" style="8" customWidth="1"/>
    <col min="16" max="16" width="18.5703125" style="8" customWidth="1"/>
    <col min="17" max="16384" width="9.140625" style="8"/>
  </cols>
  <sheetData>
    <row r="1" spans="1:17" ht="13.5" thickBot="1">
      <c r="A1" s="31" t="s">
        <v>174</v>
      </c>
      <c r="B1" s="31"/>
      <c r="N1" s="301"/>
      <c r="O1" s="302"/>
      <c r="P1" s="302"/>
      <c r="Q1" s="302"/>
    </row>
    <row r="2" spans="1:17" s="6" customFormat="1" ht="66" thickBot="1">
      <c r="A2" s="74" t="s">
        <v>91</v>
      </c>
      <c r="B2" s="75" t="s">
        <v>92</v>
      </c>
      <c r="C2" s="76" t="s">
        <v>95</v>
      </c>
      <c r="D2" s="257" t="s">
        <v>262</v>
      </c>
      <c r="E2" s="257" t="s">
        <v>259</v>
      </c>
      <c r="F2" s="75" t="s">
        <v>260</v>
      </c>
      <c r="G2" s="257" t="s">
        <v>261</v>
      </c>
      <c r="H2" s="75" t="s">
        <v>264</v>
      </c>
      <c r="I2" s="349" t="s">
        <v>280</v>
      </c>
      <c r="J2" s="74" t="s">
        <v>265</v>
      </c>
      <c r="K2" s="257" t="s">
        <v>266</v>
      </c>
      <c r="L2" s="257" t="s">
        <v>267</v>
      </c>
      <c r="M2" s="262" t="s">
        <v>268</v>
      </c>
    </row>
    <row r="3" spans="1:17" s="6" customFormat="1" ht="12.75" hidden="1">
      <c r="A3" s="148">
        <v>2001</v>
      </c>
      <c r="B3" s="105" t="s">
        <v>0</v>
      </c>
      <c r="C3" s="112">
        <v>4103</v>
      </c>
      <c r="D3" s="149">
        <v>941</v>
      </c>
      <c r="E3" s="263"/>
      <c r="F3" s="150">
        <v>887</v>
      </c>
      <c r="G3" s="150">
        <v>644</v>
      </c>
      <c r="H3" s="151">
        <v>42</v>
      </c>
      <c r="I3" s="152"/>
      <c r="J3" s="153">
        <v>59</v>
      </c>
      <c r="K3" s="154">
        <v>5</v>
      </c>
      <c r="L3" s="154">
        <v>5</v>
      </c>
      <c r="M3" s="155">
        <v>2</v>
      </c>
    </row>
    <row r="4" spans="1:17" s="6" customFormat="1" ht="12.75" hidden="1">
      <c r="A4" s="148"/>
      <c r="B4" s="105" t="s">
        <v>1</v>
      </c>
      <c r="C4" s="112">
        <v>3573</v>
      </c>
      <c r="D4" s="149">
        <v>910</v>
      </c>
      <c r="E4" s="263"/>
      <c r="F4" s="150">
        <v>771</v>
      </c>
      <c r="G4" s="150">
        <v>465</v>
      </c>
      <c r="H4" s="151">
        <v>52</v>
      </c>
      <c r="I4" s="152"/>
      <c r="J4" s="153">
        <v>50</v>
      </c>
      <c r="K4" s="154">
        <v>15</v>
      </c>
      <c r="L4" s="154">
        <v>3</v>
      </c>
      <c r="M4" s="155">
        <v>1</v>
      </c>
    </row>
    <row r="5" spans="1:17" s="6" customFormat="1" ht="12.75" hidden="1">
      <c r="A5" s="148"/>
      <c r="B5" s="105" t="s">
        <v>2</v>
      </c>
      <c r="C5" s="112">
        <v>3336</v>
      </c>
      <c r="D5" s="149">
        <v>905</v>
      </c>
      <c r="E5" s="263"/>
      <c r="F5" s="150">
        <v>755</v>
      </c>
      <c r="G5" s="150">
        <v>423</v>
      </c>
      <c r="H5" s="151">
        <v>36</v>
      </c>
      <c r="I5" s="152"/>
      <c r="J5" s="153">
        <v>45</v>
      </c>
      <c r="K5" s="154">
        <v>7</v>
      </c>
      <c r="L5" s="154">
        <v>5</v>
      </c>
      <c r="M5" s="155">
        <v>6</v>
      </c>
    </row>
    <row r="6" spans="1:17" s="6" customFormat="1" ht="12.75" hidden="1">
      <c r="A6" s="148"/>
      <c r="B6" s="105" t="s">
        <v>3</v>
      </c>
      <c r="C6" s="112">
        <v>3501</v>
      </c>
      <c r="D6" s="149">
        <v>940</v>
      </c>
      <c r="E6" s="263"/>
      <c r="F6" s="150">
        <v>735</v>
      </c>
      <c r="G6" s="150">
        <v>443</v>
      </c>
      <c r="H6" s="151">
        <v>28</v>
      </c>
      <c r="I6" s="152"/>
      <c r="J6" s="153">
        <v>52</v>
      </c>
      <c r="K6" s="154">
        <v>8</v>
      </c>
      <c r="L6" s="154">
        <v>3</v>
      </c>
      <c r="M6" s="155">
        <v>6</v>
      </c>
    </row>
    <row r="7" spans="1:17" s="6" customFormat="1" ht="12.75" hidden="1">
      <c r="A7" s="148"/>
      <c r="B7" s="132"/>
      <c r="C7" s="112"/>
      <c r="D7" s="149"/>
      <c r="E7" s="263"/>
      <c r="F7" s="150"/>
      <c r="G7" s="150"/>
      <c r="H7" s="151"/>
      <c r="I7" s="152"/>
      <c r="J7" s="153"/>
      <c r="K7" s="154"/>
      <c r="L7" s="154"/>
      <c r="M7" s="155"/>
    </row>
    <row r="8" spans="1:17" s="6" customFormat="1" ht="12.75" hidden="1">
      <c r="A8" s="148">
        <v>2002</v>
      </c>
      <c r="B8" s="105" t="s">
        <v>0</v>
      </c>
      <c r="C8" s="112">
        <v>3871</v>
      </c>
      <c r="D8" s="149">
        <v>877</v>
      </c>
      <c r="E8" s="263"/>
      <c r="F8" s="150">
        <v>790</v>
      </c>
      <c r="G8" s="150">
        <v>546</v>
      </c>
      <c r="H8" s="151">
        <v>42</v>
      </c>
      <c r="I8" s="152"/>
      <c r="J8" s="153">
        <v>67</v>
      </c>
      <c r="K8" s="154">
        <v>9</v>
      </c>
      <c r="L8" s="154">
        <v>3</v>
      </c>
      <c r="M8" s="155">
        <v>6</v>
      </c>
    </row>
    <row r="9" spans="1:17" s="6" customFormat="1" ht="12.75" hidden="1">
      <c r="A9" s="148"/>
      <c r="B9" s="105" t="s">
        <v>1</v>
      </c>
      <c r="C9" s="112">
        <v>3511</v>
      </c>
      <c r="D9" s="149">
        <v>887</v>
      </c>
      <c r="E9" s="263"/>
      <c r="F9" s="150">
        <v>707</v>
      </c>
      <c r="G9" s="150">
        <v>450</v>
      </c>
      <c r="H9" s="151">
        <v>56</v>
      </c>
      <c r="I9" s="152"/>
      <c r="J9" s="153">
        <v>52</v>
      </c>
      <c r="K9" s="154">
        <v>24</v>
      </c>
      <c r="L9" s="154">
        <v>8</v>
      </c>
      <c r="M9" s="155">
        <v>9</v>
      </c>
    </row>
    <row r="10" spans="1:17" s="6" customFormat="1" ht="12.75" hidden="1">
      <c r="A10" s="148"/>
      <c r="B10" s="105" t="s">
        <v>2</v>
      </c>
      <c r="C10" s="112">
        <v>3527</v>
      </c>
      <c r="D10" s="149">
        <v>944</v>
      </c>
      <c r="E10" s="263"/>
      <c r="F10" s="150">
        <v>717</v>
      </c>
      <c r="G10" s="150">
        <v>438</v>
      </c>
      <c r="H10" s="151">
        <v>43</v>
      </c>
      <c r="I10" s="152"/>
      <c r="J10" s="153">
        <v>49</v>
      </c>
      <c r="K10" s="154">
        <v>18</v>
      </c>
      <c r="L10" s="154">
        <v>7</v>
      </c>
      <c r="M10" s="155">
        <v>3</v>
      </c>
    </row>
    <row r="11" spans="1:17" s="6" customFormat="1" ht="12.75" hidden="1">
      <c r="A11" s="148"/>
      <c r="B11" s="105" t="s">
        <v>3</v>
      </c>
      <c r="C11" s="112">
        <v>3677</v>
      </c>
      <c r="D11" s="149">
        <v>944</v>
      </c>
      <c r="E11" s="263"/>
      <c r="F11" s="150">
        <v>734</v>
      </c>
      <c r="G11" s="150">
        <v>449</v>
      </c>
      <c r="H11" s="151">
        <v>42</v>
      </c>
      <c r="I11" s="152"/>
      <c r="J11" s="153">
        <v>70</v>
      </c>
      <c r="K11" s="154">
        <v>17</v>
      </c>
      <c r="L11" s="154">
        <v>8</v>
      </c>
      <c r="M11" s="155">
        <v>8</v>
      </c>
    </row>
    <row r="12" spans="1:17" s="6" customFormat="1" ht="12.75" hidden="1">
      <c r="A12" s="148"/>
      <c r="B12" s="132"/>
      <c r="C12" s="112"/>
      <c r="D12" s="149"/>
      <c r="E12" s="263"/>
      <c r="F12" s="150"/>
      <c r="G12" s="150"/>
      <c r="H12" s="151"/>
      <c r="I12" s="152"/>
      <c r="J12" s="153"/>
      <c r="K12" s="154"/>
      <c r="L12" s="154"/>
      <c r="M12" s="155"/>
    </row>
    <row r="13" spans="1:17" s="6" customFormat="1" ht="12.75" hidden="1">
      <c r="A13" s="148">
        <v>2003</v>
      </c>
      <c r="B13" s="105" t="s">
        <v>0</v>
      </c>
      <c r="C13" s="112">
        <v>3860</v>
      </c>
      <c r="D13" s="149">
        <v>906</v>
      </c>
      <c r="E13" s="263"/>
      <c r="F13" s="150">
        <v>786</v>
      </c>
      <c r="G13" s="150">
        <v>635</v>
      </c>
      <c r="H13" s="151">
        <v>34</v>
      </c>
      <c r="I13" s="152"/>
      <c r="J13" s="153">
        <v>45</v>
      </c>
      <c r="K13" s="154">
        <v>13</v>
      </c>
      <c r="L13" s="154">
        <v>11</v>
      </c>
      <c r="M13" s="155">
        <v>9</v>
      </c>
    </row>
    <row r="14" spans="1:17" s="6" customFormat="1" ht="12.75" hidden="1">
      <c r="A14" s="148"/>
      <c r="B14" s="105" t="s">
        <v>1</v>
      </c>
      <c r="C14" s="112">
        <v>3442</v>
      </c>
      <c r="D14" s="149">
        <v>889</v>
      </c>
      <c r="E14" s="263"/>
      <c r="F14" s="150">
        <v>723</v>
      </c>
      <c r="G14" s="150">
        <v>464</v>
      </c>
      <c r="H14" s="151">
        <v>38</v>
      </c>
      <c r="I14" s="152"/>
      <c r="J14" s="153">
        <v>62</v>
      </c>
      <c r="K14" s="154">
        <v>14</v>
      </c>
      <c r="L14" s="154">
        <v>4</v>
      </c>
      <c r="M14" s="155">
        <v>8</v>
      </c>
    </row>
    <row r="15" spans="1:17" s="6" customFormat="1" ht="12.75" hidden="1">
      <c r="A15" s="148"/>
      <c r="B15" s="105" t="s">
        <v>2</v>
      </c>
      <c r="C15" s="112">
        <v>3464</v>
      </c>
      <c r="D15" s="149">
        <v>989</v>
      </c>
      <c r="E15" s="263"/>
      <c r="F15" s="150">
        <v>644</v>
      </c>
      <c r="G15" s="150">
        <v>419</v>
      </c>
      <c r="H15" s="151">
        <v>41</v>
      </c>
      <c r="I15" s="152"/>
      <c r="J15" s="153">
        <v>47</v>
      </c>
      <c r="K15" s="154">
        <v>14</v>
      </c>
      <c r="L15" s="154">
        <v>5</v>
      </c>
      <c r="M15" s="155">
        <v>7</v>
      </c>
    </row>
    <row r="16" spans="1:17" s="6" customFormat="1" ht="12.75" hidden="1">
      <c r="A16" s="148"/>
      <c r="B16" s="105" t="s">
        <v>3</v>
      </c>
      <c r="C16" s="112">
        <v>3696</v>
      </c>
      <c r="D16" s="149">
        <v>973</v>
      </c>
      <c r="E16" s="263"/>
      <c r="F16" s="150">
        <v>690</v>
      </c>
      <c r="G16" s="150">
        <v>564</v>
      </c>
      <c r="H16" s="151">
        <v>31</v>
      </c>
      <c r="I16" s="152"/>
      <c r="J16" s="153">
        <v>60</v>
      </c>
      <c r="K16" s="154">
        <v>11</v>
      </c>
      <c r="L16" s="154">
        <v>10</v>
      </c>
      <c r="M16" s="155">
        <v>10</v>
      </c>
    </row>
    <row r="17" spans="1:13" s="6" customFormat="1" ht="12.75" hidden="1">
      <c r="A17" s="148"/>
      <c r="B17" s="132"/>
      <c r="C17" s="112"/>
      <c r="D17" s="149"/>
      <c r="E17" s="263"/>
      <c r="F17" s="150"/>
      <c r="G17" s="150"/>
      <c r="H17" s="151"/>
      <c r="I17" s="152"/>
      <c r="J17" s="153"/>
      <c r="K17" s="154"/>
      <c r="L17" s="154"/>
      <c r="M17" s="155"/>
    </row>
    <row r="18" spans="1:13" s="6" customFormat="1" ht="12.75" hidden="1">
      <c r="A18" s="148">
        <v>2004</v>
      </c>
      <c r="B18" s="105" t="s">
        <v>0</v>
      </c>
      <c r="C18" s="112">
        <v>3867</v>
      </c>
      <c r="D18" s="149">
        <v>935</v>
      </c>
      <c r="E18" s="263"/>
      <c r="F18" s="150">
        <v>761</v>
      </c>
      <c r="G18" s="150">
        <v>628</v>
      </c>
      <c r="H18" s="151">
        <v>37</v>
      </c>
      <c r="I18" s="152"/>
      <c r="J18" s="153">
        <v>55</v>
      </c>
      <c r="K18" s="154">
        <v>12</v>
      </c>
      <c r="L18" s="154">
        <v>11</v>
      </c>
      <c r="M18" s="155">
        <v>16</v>
      </c>
    </row>
    <row r="19" spans="1:13" s="6" customFormat="1" ht="12.75" hidden="1">
      <c r="A19" s="148"/>
      <c r="B19" s="105" t="s">
        <v>1</v>
      </c>
      <c r="C19" s="112">
        <v>3558</v>
      </c>
      <c r="D19" s="149">
        <v>920</v>
      </c>
      <c r="E19" s="263"/>
      <c r="F19" s="150">
        <v>657</v>
      </c>
      <c r="G19" s="150">
        <v>458</v>
      </c>
      <c r="H19" s="151">
        <v>37</v>
      </c>
      <c r="I19" s="152"/>
      <c r="J19" s="153">
        <v>62</v>
      </c>
      <c r="K19" s="154">
        <v>12</v>
      </c>
      <c r="L19" s="154">
        <v>5</v>
      </c>
      <c r="M19" s="155">
        <v>14</v>
      </c>
    </row>
    <row r="20" spans="1:13" s="6" customFormat="1" ht="12.75" hidden="1">
      <c r="A20" s="148"/>
      <c r="B20" s="105" t="s">
        <v>2</v>
      </c>
      <c r="C20" s="112">
        <v>3434</v>
      </c>
      <c r="D20" s="149">
        <v>940</v>
      </c>
      <c r="E20" s="263"/>
      <c r="F20" s="150">
        <v>658</v>
      </c>
      <c r="G20" s="150">
        <v>425</v>
      </c>
      <c r="H20" s="151">
        <v>37</v>
      </c>
      <c r="I20" s="152"/>
      <c r="J20" s="153">
        <v>68</v>
      </c>
      <c r="K20" s="154">
        <v>11</v>
      </c>
      <c r="L20" s="154">
        <v>14</v>
      </c>
      <c r="M20" s="155">
        <v>7</v>
      </c>
    </row>
    <row r="21" spans="1:13" s="6" customFormat="1" ht="12.75" hidden="1">
      <c r="A21" s="148"/>
      <c r="B21" s="105" t="s">
        <v>3</v>
      </c>
      <c r="C21" s="112">
        <v>3495</v>
      </c>
      <c r="D21" s="149">
        <v>962</v>
      </c>
      <c r="E21" s="263"/>
      <c r="F21" s="150">
        <v>699</v>
      </c>
      <c r="G21" s="150">
        <v>439</v>
      </c>
      <c r="H21" s="151">
        <v>35</v>
      </c>
      <c r="I21" s="152"/>
      <c r="J21" s="153">
        <v>70</v>
      </c>
      <c r="K21" s="154">
        <v>13</v>
      </c>
      <c r="L21" s="154">
        <v>14</v>
      </c>
      <c r="M21" s="155">
        <v>7</v>
      </c>
    </row>
    <row r="22" spans="1:13" s="6" customFormat="1" ht="12.75" hidden="1">
      <c r="A22" s="148"/>
      <c r="B22" s="132"/>
      <c r="C22" s="112"/>
      <c r="D22" s="149"/>
      <c r="E22" s="263"/>
      <c r="F22" s="150"/>
      <c r="G22" s="150"/>
      <c r="H22" s="151"/>
      <c r="I22" s="152"/>
      <c r="J22" s="153"/>
      <c r="K22" s="154"/>
      <c r="L22" s="154"/>
      <c r="M22" s="155"/>
    </row>
    <row r="23" spans="1:13" s="6" customFormat="1" ht="12.75" hidden="1">
      <c r="A23" s="148">
        <v>2005</v>
      </c>
      <c r="B23" s="105" t="s">
        <v>0</v>
      </c>
      <c r="C23" s="112">
        <v>3796</v>
      </c>
      <c r="D23" s="149">
        <v>946</v>
      </c>
      <c r="E23" s="263"/>
      <c r="F23" s="150">
        <v>716</v>
      </c>
      <c r="G23" s="150">
        <v>613</v>
      </c>
      <c r="H23" s="151">
        <v>45</v>
      </c>
      <c r="I23" s="152"/>
      <c r="J23" s="153">
        <v>57</v>
      </c>
      <c r="K23" s="154">
        <v>15</v>
      </c>
      <c r="L23" s="154">
        <v>16</v>
      </c>
      <c r="M23" s="155">
        <v>11</v>
      </c>
    </row>
    <row r="24" spans="1:13" s="6" customFormat="1" ht="12.75" hidden="1">
      <c r="A24" s="148"/>
      <c r="B24" s="105" t="s">
        <v>1</v>
      </c>
      <c r="C24" s="112">
        <v>3665</v>
      </c>
      <c r="D24" s="149">
        <v>971</v>
      </c>
      <c r="E24" s="263"/>
      <c r="F24" s="150">
        <v>694</v>
      </c>
      <c r="G24" s="150">
        <v>506</v>
      </c>
      <c r="H24" s="151">
        <v>51</v>
      </c>
      <c r="I24" s="152"/>
      <c r="J24" s="153">
        <v>53</v>
      </c>
      <c r="K24" s="154">
        <v>23</v>
      </c>
      <c r="L24" s="154">
        <v>16</v>
      </c>
      <c r="M24" s="155">
        <v>7</v>
      </c>
    </row>
    <row r="25" spans="1:13" s="6" customFormat="1" ht="12.75" hidden="1">
      <c r="A25" s="148"/>
      <c r="B25" s="105" t="s">
        <v>2</v>
      </c>
      <c r="C25" s="112">
        <v>3358</v>
      </c>
      <c r="D25" s="149">
        <v>927</v>
      </c>
      <c r="E25" s="263"/>
      <c r="F25" s="150">
        <v>618</v>
      </c>
      <c r="G25" s="150">
        <v>374</v>
      </c>
      <c r="H25" s="151">
        <v>67</v>
      </c>
      <c r="I25" s="152"/>
      <c r="J25" s="153">
        <v>70</v>
      </c>
      <c r="K25" s="154">
        <v>28</v>
      </c>
      <c r="L25" s="154">
        <v>21</v>
      </c>
      <c r="M25" s="155">
        <v>9</v>
      </c>
    </row>
    <row r="26" spans="1:13" s="6" customFormat="1" ht="12.75" hidden="1">
      <c r="A26" s="148"/>
      <c r="B26" s="105" t="s">
        <v>3</v>
      </c>
      <c r="C26" s="112">
        <v>3405</v>
      </c>
      <c r="D26" s="149">
        <v>891</v>
      </c>
      <c r="E26" s="263"/>
      <c r="F26" s="150">
        <v>680</v>
      </c>
      <c r="G26" s="150">
        <v>428</v>
      </c>
      <c r="H26" s="151">
        <v>50</v>
      </c>
      <c r="I26" s="152"/>
      <c r="J26" s="153">
        <v>66</v>
      </c>
      <c r="K26" s="154">
        <v>18</v>
      </c>
      <c r="L26" s="154">
        <v>16</v>
      </c>
      <c r="M26" s="155">
        <v>8</v>
      </c>
    </row>
    <row r="27" spans="1:13" s="6" customFormat="1" ht="12.75" hidden="1">
      <c r="A27" s="148"/>
      <c r="B27" s="132"/>
      <c r="C27" s="112"/>
      <c r="D27" s="149"/>
      <c r="E27" s="263"/>
      <c r="F27" s="150"/>
      <c r="G27" s="150"/>
      <c r="H27" s="151"/>
      <c r="I27" s="152"/>
      <c r="J27" s="153"/>
      <c r="K27" s="154"/>
      <c r="L27" s="154"/>
      <c r="M27" s="155"/>
    </row>
    <row r="28" spans="1:13" s="6" customFormat="1" ht="12.75" hidden="1">
      <c r="A28" s="104">
        <v>2006</v>
      </c>
      <c r="B28" s="105" t="s">
        <v>0</v>
      </c>
      <c r="C28" s="109">
        <v>4022</v>
      </c>
      <c r="D28" s="156">
        <v>1004</v>
      </c>
      <c r="E28" s="264"/>
      <c r="F28" s="150">
        <v>761</v>
      </c>
      <c r="G28" s="150">
        <v>590</v>
      </c>
      <c r="H28" s="151">
        <v>54</v>
      </c>
      <c r="I28" s="152"/>
      <c r="J28" s="153">
        <v>72</v>
      </c>
      <c r="K28" s="154">
        <v>13</v>
      </c>
      <c r="L28" s="154">
        <v>18</v>
      </c>
      <c r="M28" s="155">
        <v>20</v>
      </c>
    </row>
    <row r="29" spans="1:13" s="6" customFormat="1" ht="12.75" hidden="1">
      <c r="A29" s="104"/>
      <c r="B29" s="105" t="s">
        <v>1</v>
      </c>
      <c r="C29" s="109">
        <v>3619</v>
      </c>
      <c r="D29" s="156">
        <v>949</v>
      </c>
      <c r="E29" s="264"/>
      <c r="F29" s="150">
        <v>636</v>
      </c>
      <c r="G29" s="150">
        <v>521</v>
      </c>
      <c r="H29" s="151">
        <v>82</v>
      </c>
      <c r="I29" s="152"/>
      <c r="J29" s="153">
        <v>65</v>
      </c>
      <c r="K29" s="154">
        <v>25</v>
      </c>
      <c r="L29" s="154">
        <v>9</v>
      </c>
      <c r="M29" s="155">
        <v>16</v>
      </c>
    </row>
    <row r="30" spans="1:13" s="6" customFormat="1" ht="12.75" hidden="1">
      <c r="A30" s="104"/>
      <c r="B30" s="105" t="s">
        <v>2</v>
      </c>
      <c r="C30" s="109">
        <v>3427</v>
      </c>
      <c r="D30" s="156">
        <v>963</v>
      </c>
      <c r="E30" s="264"/>
      <c r="F30" s="150">
        <v>594</v>
      </c>
      <c r="G30" s="150">
        <v>407</v>
      </c>
      <c r="H30" s="151">
        <v>80</v>
      </c>
      <c r="I30" s="152"/>
      <c r="J30" s="153">
        <v>60</v>
      </c>
      <c r="K30" s="154">
        <v>30</v>
      </c>
      <c r="L30" s="154">
        <v>8</v>
      </c>
      <c r="M30" s="155">
        <v>15</v>
      </c>
    </row>
    <row r="31" spans="1:13" s="6" customFormat="1" ht="12.75" hidden="1">
      <c r="A31" s="104"/>
      <c r="B31" s="105" t="s">
        <v>3</v>
      </c>
      <c r="C31" s="109">
        <v>3464</v>
      </c>
      <c r="D31" s="156">
        <v>932</v>
      </c>
      <c r="E31" s="264"/>
      <c r="F31" s="150">
        <v>565</v>
      </c>
      <c r="G31" s="150">
        <v>464</v>
      </c>
      <c r="H31" s="151">
        <v>75</v>
      </c>
      <c r="I31" s="152"/>
      <c r="J31" s="153">
        <v>51</v>
      </c>
      <c r="K31" s="154">
        <v>23</v>
      </c>
      <c r="L31" s="154">
        <v>21</v>
      </c>
      <c r="M31" s="155">
        <v>12</v>
      </c>
    </row>
    <row r="32" spans="1:13" s="6" customFormat="1" ht="12.75" hidden="1">
      <c r="A32" s="104"/>
      <c r="B32" s="105"/>
      <c r="C32" s="109"/>
      <c r="D32" s="156"/>
      <c r="E32" s="264"/>
      <c r="F32" s="150"/>
      <c r="G32" s="150"/>
      <c r="H32" s="151"/>
      <c r="I32" s="152"/>
      <c r="J32" s="153"/>
      <c r="K32" s="154"/>
      <c r="L32" s="154"/>
      <c r="M32" s="155"/>
    </row>
    <row r="33" spans="1:13" s="6" customFormat="1" ht="12.75" hidden="1">
      <c r="A33" s="104">
        <v>2007</v>
      </c>
      <c r="B33" s="105" t="s">
        <v>0</v>
      </c>
      <c r="C33" s="109">
        <v>4188</v>
      </c>
      <c r="D33" s="156">
        <v>995</v>
      </c>
      <c r="E33" s="264"/>
      <c r="F33" s="150">
        <v>715</v>
      </c>
      <c r="G33" s="150">
        <v>659</v>
      </c>
      <c r="H33" s="151">
        <v>65</v>
      </c>
      <c r="I33" s="152"/>
      <c r="J33" s="153">
        <v>83</v>
      </c>
      <c r="K33" s="154">
        <v>21</v>
      </c>
      <c r="L33" s="154">
        <v>12</v>
      </c>
      <c r="M33" s="155">
        <v>15</v>
      </c>
    </row>
    <row r="34" spans="1:13" s="6" customFormat="1" ht="12.75" hidden="1">
      <c r="A34" s="104"/>
      <c r="B34" s="105" t="s">
        <v>1</v>
      </c>
      <c r="C34" s="109">
        <v>3612</v>
      </c>
      <c r="D34" s="156">
        <v>967</v>
      </c>
      <c r="E34" s="264"/>
      <c r="F34" s="150">
        <v>632</v>
      </c>
      <c r="G34" s="150">
        <v>458</v>
      </c>
      <c r="H34" s="151">
        <v>47</v>
      </c>
      <c r="I34" s="152"/>
      <c r="J34" s="153">
        <v>66</v>
      </c>
      <c r="K34" s="154">
        <v>20</v>
      </c>
      <c r="L34" s="154">
        <v>18</v>
      </c>
      <c r="M34" s="155">
        <v>15</v>
      </c>
    </row>
    <row r="35" spans="1:13" s="6" customFormat="1" ht="12.75" hidden="1">
      <c r="A35" s="104"/>
      <c r="B35" s="105" t="s">
        <v>2</v>
      </c>
      <c r="C35" s="109">
        <v>3253</v>
      </c>
      <c r="D35" s="156">
        <v>951</v>
      </c>
      <c r="E35" s="264"/>
      <c r="F35" s="150">
        <v>535</v>
      </c>
      <c r="G35" s="150">
        <v>403</v>
      </c>
      <c r="H35" s="151">
        <v>56</v>
      </c>
      <c r="I35" s="152"/>
      <c r="J35" s="153">
        <v>63</v>
      </c>
      <c r="K35" s="154">
        <v>25</v>
      </c>
      <c r="L35" s="154">
        <v>7</v>
      </c>
      <c r="M35" s="155">
        <v>17</v>
      </c>
    </row>
    <row r="36" spans="1:13" s="6" customFormat="1" ht="12.75" hidden="1">
      <c r="A36" s="104"/>
      <c r="B36" s="105" t="s">
        <v>3</v>
      </c>
      <c r="C36" s="109">
        <v>3596</v>
      </c>
      <c r="D36" s="156">
        <v>957</v>
      </c>
      <c r="E36" s="264"/>
      <c r="F36" s="150">
        <v>612</v>
      </c>
      <c r="G36" s="150">
        <v>472</v>
      </c>
      <c r="H36" s="151">
        <v>74</v>
      </c>
      <c r="I36" s="152"/>
      <c r="J36" s="153">
        <v>71</v>
      </c>
      <c r="K36" s="154">
        <v>20</v>
      </c>
      <c r="L36" s="154">
        <v>22</v>
      </c>
      <c r="M36" s="155">
        <v>30</v>
      </c>
    </row>
    <row r="37" spans="1:13" s="6" customFormat="1" ht="12.75" hidden="1">
      <c r="A37" s="104"/>
      <c r="B37" s="105"/>
      <c r="C37" s="109"/>
      <c r="D37" s="156"/>
      <c r="E37" s="264"/>
      <c r="F37" s="150"/>
      <c r="G37" s="150"/>
      <c r="H37" s="151"/>
      <c r="I37" s="152"/>
      <c r="J37" s="153"/>
      <c r="K37" s="154"/>
      <c r="L37" s="154"/>
      <c r="M37" s="155"/>
    </row>
    <row r="38" spans="1:13" s="6" customFormat="1" ht="12.75" hidden="1">
      <c r="A38" s="104">
        <v>2008</v>
      </c>
      <c r="B38" s="105" t="s">
        <v>0</v>
      </c>
      <c r="C38" s="109">
        <v>4145</v>
      </c>
      <c r="D38" s="156">
        <v>1016</v>
      </c>
      <c r="E38" s="264"/>
      <c r="F38" s="150">
        <v>685</v>
      </c>
      <c r="G38" s="150">
        <v>674</v>
      </c>
      <c r="H38" s="151">
        <v>64</v>
      </c>
      <c r="I38" s="152"/>
      <c r="J38" s="153">
        <v>78</v>
      </c>
      <c r="K38" s="154">
        <v>20</v>
      </c>
      <c r="L38" s="154">
        <v>22</v>
      </c>
      <c r="M38" s="155">
        <v>58</v>
      </c>
    </row>
    <row r="39" spans="1:13" s="6" customFormat="1" ht="12.75" hidden="1">
      <c r="A39" s="104"/>
      <c r="B39" s="105" t="s">
        <v>1</v>
      </c>
      <c r="C39" s="109">
        <v>3599</v>
      </c>
      <c r="D39" s="156">
        <v>946</v>
      </c>
      <c r="E39" s="264"/>
      <c r="F39" s="150">
        <v>612</v>
      </c>
      <c r="G39" s="150">
        <v>508</v>
      </c>
      <c r="H39" s="151">
        <v>62</v>
      </c>
      <c r="I39" s="152"/>
      <c r="J39" s="153">
        <v>79</v>
      </c>
      <c r="K39" s="154">
        <v>24</v>
      </c>
      <c r="L39" s="154">
        <v>30</v>
      </c>
      <c r="M39" s="155">
        <v>37</v>
      </c>
    </row>
    <row r="40" spans="1:13" s="6" customFormat="1" ht="12.75" hidden="1">
      <c r="A40" s="104"/>
      <c r="B40" s="105" t="s">
        <v>2</v>
      </c>
      <c r="C40" s="109">
        <v>3419</v>
      </c>
      <c r="D40" s="156">
        <v>1035</v>
      </c>
      <c r="E40" s="264"/>
      <c r="F40" s="150">
        <v>546</v>
      </c>
      <c r="G40" s="150">
        <v>402</v>
      </c>
      <c r="H40" s="151">
        <v>64</v>
      </c>
      <c r="I40" s="152"/>
      <c r="J40" s="153">
        <v>68</v>
      </c>
      <c r="K40" s="154">
        <v>17</v>
      </c>
      <c r="L40" s="154">
        <v>17</v>
      </c>
      <c r="M40" s="155">
        <v>50</v>
      </c>
    </row>
    <row r="41" spans="1:13" s="6" customFormat="1" ht="12.75" hidden="1">
      <c r="A41" s="104"/>
      <c r="B41" s="105" t="s">
        <v>3</v>
      </c>
      <c r="C41" s="109">
        <v>3744</v>
      </c>
      <c r="D41" s="156">
        <v>974</v>
      </c>
      <c r="E41" s="264"/>
      <c r="F41" s="150">
        <v>567</v>
      </c>
      <c r="G41" s="150">
        <v>512</v>
      </c>
      <c r="H41" s="151">
        <v>92</v>
      </c>
      <c r="I41" s="152"/>
      <c r="J41" s="153">
        <v>51</v>
      </c>
      <c r="K41" s="154">
        <v>28</v>
      </c>
      <c r="L41" s="154">
        <v>15</v>
      </c>
      <c r="M41" s="155">
        <v>46</v>
      </c>
    </row>
    <row r="42" spans="1:13" s="6" customFormat="1" ht="12.75" hidden="1">
      <c r="A42" s="104"/>
      <c r="B42" s="105"/>
      <c r="C42" s="109"/>
      <c r="D42" s="156"/>
      <c r="E42" s="264"/>
      <c r="F42" s="150"/>
      <c r="G42" s="157"/>
      <c r="H42" s="151"/>
      <c r="I42" s="152"/>
      <c r="J42" s="153"/>
      <c r="K42" s="154"/>
      <c r="L42" s="154"/>
      <c r="M42" s="155"/>
    </row>
    <row r="43" spans="1:13" s="6" customFormat="1" ht="12.75">
      <c r="A43" s="104">
        <v>2009</v>
      </c>
      <c r="B43" s="105" t="s">
        <v>0</v>
      </c>
      <c r="C43" s="109">
        <v>4177</v>
      </c>
      <c r="D43" s="109">
        <v>978</v>
      </c>
      <c r="E43" s="109" t="s">
        <v>16</v>
      </c>
      <c r="F43" s="132">
        <v>695</v>
      </c>
      <c r="G43" s="158">
        <v>706</v>
      </c>
      <c r="H43" s="133">
        <v>69</v>
      </c>
      <c r="I43" s="159" t="s">
        <v>16</v>
      </c>
      <c r="J43" s="148">
        <v>79</v>
      </c>
      <c r="K43" s="132">
        <v>20</v>
      </c>
      <c r="L43" s="132">
        <v>16</v>
      </c>
      <c r="M43" s="160">
        <v>44</v>
      </c>
    </row>
    <row r="44" spans="1:13" s="6" customFormat="1" ht="12.75">
      <c r="A44" s="104"/>
      <c r="B44" s="105" t="s">
        <v>1</v>
      </c>
      <c r="C44" s="109">
        <v>3442</v>
      </c>
      <c r="D44" s="109">
        <v>953</v>
      </c>
      <c r="E44" s="109" t="s">
        <v>16</v>
      </c>
      <c r="F44" s="132">
        <v>545</v>
      </c>
      <c r="G44" s="158">
        <v>472</v>
      </c>
      <c r="H44" s="133">
        <v>68</v>
      </c>
      <c r="I44" s="159" t="s">
        <v>16</v>
      </c>
      <c r="J44" s="148">
        <v>48</v>
      </c>
      <c r="K44" s="132">
        <v>19</v>
      </c>
      <c r="L44" s="132">
        <v>16</v>
      </c>
      <c r="M44" s="160">
        <v>31</v>
      </c>
    </row>
    <row r="45" spans="1:13" s="6" customFormat="1" ht="12.75">
      <c r="A45" s="104"/>
      <c r="B45" s="105" t="s">
        <v>2</v>
      </c>
      <c r="C45" s="109">
        <v>3235</v>
      </c>
      <c r="D45" s="109">
        <v>974</v>
      </c>
      <c r="E45" s="109" t="s">
        <v>16</v>
      </c>
      <c r="F45" s="132">
        <v>490</v>
      </c>
      <c r="G45" s="158">
        <v>370</v>
      </c>
      <c r="H45" s="133">
        <v>63</v>
      </c>
      <c r="I45" s="159" t="s">
        <v>16</v>
      </c>
      <c r="J45" s="148">
        <v>57</v>
      </c>
      <c r="K45" s="132">
        <v>18</v>
      </c>
      <c r="L45" s="132">
        <v>9</v>
      </c>
      <c r="M45" s="160">
        <v>19</v>
      </c>
    </row>
    <row r="46" spans="1:13" s="6" customFormat="1" ht="12.75">
      <c r="A46" s="104"/>
      <c r="B46" s="105" t="s">
        <v>3</v>
      </c>
      <c r="C46" s="109">
        <v>3559</v>
      </c>
      <c r="D46" s="109">
        <v>980</v>
      </c>
      <c r="E46" s="109" t="s">
        <v>16</v>
      </c>
      <c r="F46" s="132">
        <v>575</v>
      </c>
      <c r="G46" s="158">
        <v>469</v>
      </c>
      <c r="H46" s="133">
        <v>60</v>
      </c>
      <c r="I46" s="159" t="s">
        <v>16</v>
      </c>
      <c r="J46" s="148">
        <v>65</v>
      </c>
      <c r="K46" s="132">
        <v>27</v>
      </c>
      <c r="L46" s="132">
        <v>9</v>
      </c>
      <c r="M46" s="160">
        <v>30</v>
      </c>
    </row>
    <row r="47" spans="1:13" s="6" customFormat="1" ht="25.5" customHeight="1">
      <c r="A47" s="104">
        <v>2010</v>
      </c>
      <c r="B47" s="105" t="s">
        <v>0</v>
      </c>
      <c r="C47" s="109">
        <v>4114</v>
      </c>
      <c r="D47" s="109">
        <v>1013</v>
      </c>
      <c r="E47" s="109" t="s">
        <v>16</v>
      </c>
      <c r="F47" s="132">
        <v>681</v>
      </c>
      <c r="G47" s="132">
        <v>597</v>
      </c>
      <c r="H47" s="133">
        <v>96</v>
      </c>
      <c r="I47" s="159" t="s">
        <v>16</v>
      </c>
      <c r="J47" s="148">
        <v>77</v>
      </c>
      <c r="K47" s="132">
        <v>33</v>
      </c>
      <c r="L47" s="132">
        <v>7</v>
      </c>
      <c r="M47" s="160">
        <v>25</v>
      </c>
    </row>
    <row r="48" spans="1:13" s="6" customFormat="1" ht="12.75">
      <c r="A48" s="104"/>
      <c r="B48" s="105" t="s">
        <v>1</v>
      </c>
      <c r="C48" s="109">
        <v>3340</v>
      </c>
      <c r="D48" s="109">
        <v>965</v>
      </c>
      <c r="E48" s="109" t="s">
        <v>16</v>
      </c>
      <c r="F48" s="132">
        <v>504</v>
      </c>
      <c r="G48" s="132">
        <v>415</v>
      </c>
      <c r="H48" s="133">
        <v>58</v>
      </c>
      <c r="I48" s="159" t="s">
        <v>16</v>
      </c>
      <c r="J48" s="148">
        <v>70</v>
      </c>
      <c r="K48" s="132">
        <v>19</v>
      </c>
      <c r="L48" s="132">
        <v>9</v>
      </c>
      <c r="M48" s="160">
        <v>23</v>
      </c>
    </row>
    <row r="49" spans="1:13" s="6" customFormat="1" ht="12.75">
      <c r="A49" s="104"/>
      <c r="B49" s="105" t="s">
        <v>2</v>
      </c>
      <c r="C49" s="109">
        <v>3279</v>
      </c>
      <c r="D49" s="109">
        <v>1011</v>
      </c>
      <c r="E49" s="109" t="s">
        <v>16</v>
      </c>
      <c r="F49" s="132">
        <v>492</v>
      </c>
      <c r="G49" s="132">
        <v>382</v>
      </c>
      <c r="H49" s="133">
        <v>80</v>
      </c>
      <c r="I49" s="159" t="s">
        <v>16</v>
      </c>
      <c r="J49" s="148">
        <v>57</v>
      </c>
      <c r="K49" s="132">
        <v>21</v>
      </c>
      <c r="L49" s="132">
        <v>8</v>
      </c>
      <c r="M49" s="160">
        <v>26</v>
      </c>
    </row>
    <row r="50" spans="1:13" s="6" customFormat="1" ht="12.75">
      <c r="A50" s="104"/>
      <c r="B50" s="105" t="s">
        <v>3</v>
      </c>
      <c r="C50" s="109">
        <v>3724</v>
      </c>
      <c r="D50" s="109">
        <v>1029</v>
      </c>
      <c r="E50" s="109" t="s">
        <v>16</v>
      </c>
      <c r="F50" s="132">
        <v>557</v>
      </c>
      <c r="G50" s="132">
        <v>492</v>
      </c>
      <c r="H50" s="133">
        <v>79</v>
      </c>
      <c r="I50" s="159" t="s">
        <v>16</v>
      </c>
      <c r="J50" s="148">
        <v>56</v>
      </c>
      <c r="K50" s="132">
        <v>19</v>
      </c>
      <c r="L50" s="132">
        <v>5</v>
      </c>
      <c r="M50" s="160">
        <v>17</v>
      </c>
    </row>
    <row r="51" spans="1:13" s="6" customFormat="1" ht="26.25" customHeight="1">
      <c r="A51" s="107">
        <v>2011</v>
      </c>
      <c r="B51" s="105" t="s">
        <v>0</v>
      </c>
      <c r="C51" s="109">
        <v>4019</v>
      </c>
      <c r="D51" s="109">
        <v>1040</v>
      </c>
      <c r="E51" s="109" t="s">
        <v>16</v>
      </c>
      <c r="F51" s="132">
        <v>603</v>
      </c>
      <c r="G51" s="132">
        <v>577</v>
      </c>
      <c r="H51" s="133">
        <v>112</v>
      </c>
      <c r="I51" s="159" t="s">
        <v>16</v>
      </c>
      <c r="J51" s="148">
        <v>72</v>
      </c>
      <c r="K51" s="132">
        <v>31</v>
      </c>
      <c r="L51" s="132">
        <v>11</v>
      </c>
      <c r="M51" s="160">
        <v>19</v>
      </c>
    </row>
    <row r="52" spans="1:13" s="6" customFormat="1" ht="12.75">
      <c r="A52" s="107"/>
      <c r="B52" s="105" t="s">
        <v>1</v>
      </c>
      <c r="C52" s="109">
        <v>3483</v>
      </c>
      <c r="D52" s="109">
        <v>999</v>
      </c>
      <c r="E52" s="109" t="s">
        <v>16</v>
      </c>
      <c r="F52" s="132">
        <v>484</v>
      </c>
      <c r="G52" s="132">
        <v>497</v>
      </c>
      <c r="H52" s="133">
        <v>54</v>
      </c>
      <c r="I52" s="159" t="s">
        <v>16</v>
      </c>
      <c r="J52" s="148">
        <v>59</v>
      </c>
      <c r="K52" s="132">
        <v>25</v>
      </c>
      <c r="L52" s="132">
        <v>6</v>
      </c>
      <c r="M52" s="160">
        <v>21</v>
      </c>
    </row>
    <row r="53" spans="1:13" s="6" customFormat="1" ht="12.75">
      <c r="A53" s="107"/>
      <c r="B53" s="105" t="s">
        <v>2</v>
      </c>
      <c r="C53" s="109">
        <v>3264</v>
      </c>
      <c r="D53" s="109">
        <v>1024</v>
      </c>
      <c r="E53" s="109" t="s">
        <v>16</v>
      </c>
      <c r="F53" s="132">
        <v>447</v>
      </c>
      <c r="G53" s="132">
        <v>413</v>
      </c>
      <c r="H53" s="133">
        <v>55</v>
      </c>
      <c r="I53" s="159" t="s">
        <v>16</v>
      </c>
      <c r="J53" s="148">
        <v>47</v>
      </c>
      <c r="K53" s="132">
        <v>25</v>
      </c>
      <c r="L53" s="132">
        <v>10</v>
      </c>
      <c r="M53" s="160">
        <v>20</v>
      </c>
    </row>
    <row r="54" spans="1:13" s="6" customFormat="1" ht="12.75">
      <c r="A54" s="107"/>
      <c r="B54" s="105" t="s">
        <v>3</v>
      </c>
      <c r="C54" s="109">
        <v>3438</v>
      </c>
      <c r="D54" s="109">
        <v>996</v>
      </c>
      <c r="E54" s="109" t="s">
        <v>16</v>
      </c>
      <c r="F54" s="132">
        <v>432</v>
      </c>
      <c r="G54" s="132">
        <v>436</v>
      </c>
      <c r="H54" s="133">
        <v>68</v>
      </c>
      <c r="I54" s="159" t="s">
        <v>16</v>
      </c>
      <c r="J54" s="148">
        <v>50</v>
      </c>
      <c r="K54" s="132">
        <v>21</v>
      </c>
      <c r="L54" s="132">
        <v>3</v>
      </c>
      <c r="M54" s="160">
        <v>21</v>
      </c>
    </row>
    <row r="55" spans="1:13" s="6" customFormat="1" ht="25.5" customHeight="1">
      <c r="A55" s="107">
        <v>2012</v>
      </c>
      <c r="B55" s="105" t="s">
        <v>0</v>
      </c>
      <c r="C55" s="109">
        <v>4016</v>
      </c>
      <c r="D55" s="109">
        <v>1064</v>
      </c>
      <c r="E55" s="109" t="s">
        <v>16</v>
      </c>
      <c r="F55" s="132">
        <v>535</v>
      </c>
      <c r="G55" s="132">
        <v>583</v>
      </c>
      <c r="H55" s="133">
        <v>68</v>
      </c>
      <c r="I55" s="159" t="s">
        <v>16</v>
      </c>
      <c r="J55" s="148">
        <v>69</v>
      </c>
      <c r="K55" s="132">
        <v>29</v>
      </c>
      <c r="L55" s="132">
        <v>2</v>
      </c>
      <c r="M55" s="160">
        <v>16</v>
      </c>
    </row>
    <row r="56" spans="1:13" s="6" customFormat="1" ht="12.75">
      <c r="A56" s="107"/>
      <c r="B56" s="105" t="s">
        <v>1</v>
      </c>
      <c r="C56" s="109">
        <v>3720</v>
      </c>
      <c r="D56" s="109">
        <v>1049</v>
      </c>
      <c r="E56" s="109" t="s">
        <v>16</v>
      </c>
      <c r="F56" s="132">
        <v>493</v>
      </c>
      <c r="G56" s="132">
        <v>542</v>
      </c>
      <c r="H56" s="133">
        <v>84</v>
      </c>
      <c r="I56" s="159" t="s">
        <v>16</v>
      </c>
      <c r="J56" s="148">
        <v>58</v>
      </c>
      <c r="K56" s="132">
        <v>28</v>
      </c>
      <c r="L56" s="132">
        <v>6</v>
      </c>
      <c r="M56" s="160">
        <v>25</v>
      </c>
    </row>
    <row r="57" spans="1:13" s="6" customFormat="1" ht="12.75">
      <c r="A57" s="107"/>
      <c r="B57" s="105" t="s">
        <v>2</v>
      </c>
      <c r="C57" s="109">
        <v>3349</v>
      </c>
      <c r="D57" s="109">
        <v>986</v>
      </c>
      <c r="E57" s="109" t="s">
        <v>16</v>
      </c>
      <c r="F57" s="132">
        <v>459</v>
      </c>
      <c r="G57" s="132">
        <v>413</v>
      </c>
      <c r="H57" s="133">
        <v>71</v>
      </c>
      <c r="I57" s="159" t="s">
        <v>16</v>
      </c>
      <c r="J57" s="148">
        <v>60</v>
      </c>
      <c r="K57" s="132">
        <v>39</v>
      </c>
      <c r="L57" s="132">
        <v>7</v>
      </c>
      <c r="M57" s="160">
        <v>15</v>
      </c>
    </row>
    <row r="58" spans="1:13" s="6" customFormat="1" ht="12.75">
      <c r="A58" s="107"/>
      <c r="B58" s="105" t="s">
        <v>125</v>
      </c>
      <c r="C58" s="109">
        <v>3671</v>
      </c>
      <c r="D58" s="109">
        <v>1035</v>
      </c>
      <c r="E58" s="109" t="s">
        <v>16</v>
      </c>
      <c r="F58" s="132">
        <v>488</v>
      </c>
      <c r="G58" s="132">
        <v>485</v>
      </c>
      <c r="H58" s="133">
        <v>55</v>
      </c>
      <c r="I58" s="159" t="s">
        <v>16</v>
      </c>
      <c r="J58" s="148">
        <v>57</v>
      </c>
      <c r="K58" s="132">
        <v>14</v>
      </c>
      <c r="L58" s="132">
        <v>3</v>
      </c>
      <c r="M58" s="160">
        <v>17</v>
      </c>
    </row>
    <row r="59" spans="1:13" s="6" customFormat="1" ht="24.75" customHeight="1">
      <c r="A59" s="107">
        <v>2013</v>
      </c>
      <c r="B59" s="105" t="s">
        <v>0</v>
      </c>
      <c r="C59" s="109">
        <v>4215</v>
      </c>
      <c r="D59" s="109">
        <v>1067</v>
      </c>
      <c r="E59" s="109" t="s">
        <v>16</v>
      </c>
      <c r="F59" s="132">
        <v>555</v>
      </c>
      <c r="G59" s="132">
        <v>672</v>
      </c>
      <c r="H59" s="133">
        <v>74</v>
      </c>
      <c r="I59" s="159" t="s">
        <v>16</v>
      </c>
      <c r="J59" s="148">
        <v>69</v>
      </c>
      <c r="K59" s="132">
        <v>21</v>
      </c>
      <c r="L59" s="132">
        <v>1</v>
      </c>
      <c r="M59" s="160">
        <v>30</v>
      </c>
    </row>
    <row r="60" spans="1:13" s="6" customFormat="1" ht="12.75">
      <c r="A60" s="107"/>
      <c r="B60" s="105" t="s">
        <v>1</v>
      </c>
      <c r="C60" s="109">
        <v>3732</v>
      </c>
      <c r="D60" s="109">
        <v>987</v>
      </c>
      <c r="E60" s="109" t="s">
        <v>16</v>
      </c>
      <c r="F60" s="132">
        <v>509</v>
      </c>
      <c r="G60" s="132">
        <v>566</v>
      </c>
      <c r="H60" s="133">
        <v>78</v>
      </c>
      <c r="I60" s="159" t="s">
        <v>16</v>
      </c>
      <c r="J60" s="148">
        <v>49</v>
      </c>
      <c r="K60" s="132">
        <v>27</v>
      </c>
      <c r="L60" s="132">
        <v>3</v>
      </c>
      <c r="M60" s="160">
        <v>20</v>
      </c>
    </row>
    <row r="61" spans="1:13" s="6" customFormat="1" ht="12.75">
      <c r="A61" s="107"/>
      <c r="B61" s="105" t="s">
        <v>2</v>
      </c>
      <c r="C61" s="109">
        <v>3462</v>
      </c>
      <c r="D61" s="109">
        <v>1093</v>
      </c>
      <c r="E61" s="109" t="s">
        <v>16</v>
      </c>
      <c r="F61" s="132">
        <v>426</v>
      </c>
      <c r="G61" s="132">
        <v>441</v>
      </c>
      <c r="H61" s="133">
        <v>67</v>
      </c>
      <c r="I61" s="159" t="s">
        <v>16</v>
      </c>
      <c r="J61" s="148">
        <v>46</v>
      </c>
      <c r="K61" s="132">
        <v>28</v>
      </c>
      <c r="L61" s="132">
        <v>3</v>
      </c>
      <c r="M61" s="160">
        <v>9</v>
      </c>
    </row>
    <row r="62" spans="1:13" s="6" customFormat="1" ht="12.75">
      <c r="A62" s="107"/>
      <c r="B62" s="105" t="s">
        <v>3</v>
      </c>
      <c r="C62" s="109">
        <v>3559</v>
      </c>
      <c r="D62" s="109">
        <v>1083</v>
      </c>
      <c r="E62" s="109" t="s">
        <v>16</v>
      </c>
      <c r="F62" s="132">
        <v>426</v>
      </c>
      <c r="G62" s="132">
        <v>445</v>
      </c>
      <c r="H62" s="133">
        <v>84</v>
      </c>
      <c r="I62" s="159" t="s">
        <v>16</v>
      </c>
      <c r="J62" s="148">
        <v>42</v>
      </c>
      <c r="K62" s="132">
        <v>39</v>
      </c>
      <c r="L62" s="132">
        <v>3</v>
      </c>
      <c r="M62" s="160">
        <v>20</v>
      </c>
    </row>
    <row r="63" spans="1:13" s="6" customFormat="1" ht="25.5" customHeight="1">
      <c r="A63" s="107">
        <v>2014</v>
      </c>
      <c r="B63" s="105" t="s">
        <v>0</v>
      </c>
      <c r="C63" s="109">
        <v>4009</v>
      </c>
      <c r="D63" s="109">
        <v>1083</v>
      </c>
      <c r="E63" s="109" t="s">
        <v>16</v>
      </c>
      <c r="F63" s="132">
        <v>517</v>
      </c>
      <c r="G63" s="132">
        <v>605</v>
      </c>
      <c r="H63" s="133">
        <v>77</v>
      </c>
      <c r="I63" s="159" t="s">
        <v>16</v>
      </c>
      <c r="J63" s="148">
        <v>60</v>
      </c>
      <c r="K63" s="132">
        <v>25</v>
      </c>
      <c r="L63" s="132">
        <v>1</v>
      </c>
      <c r="M63" s="160">
        <v>12</v>
      </c>
    </row>
    <row r="64" spans="1:13" s="6" customFormat="1" ht="12.75">
      <c r="A64" s="107"/>
      <c r="B64" s="105" t="s">
        <v>1</v>
      </c>
      <c r="C64" s="109">
        <v>3356</v>
      </c>
      <c r="D64" s="109">
        <v>1025</v>
      </c>
      <c r="E64" s="109" t="s">
        <v>16</v>
      </c>
      <c r="F64" s="132">
        <v>403</v>
      </c>
      <c r="G64" s="132">
        <v>436</v>
      </c>
      <c r="H64" s="133">
        <v>48</v>
      </c>
      <c r="I64" s="159" t="s">
        <v>16</v>
      </c>
      <c r="J64" s="148">
        <v>44</v>
      </c>
      <c r="K64" s="132">
        <v>26</v>
      </c>
      <c r="L64" s="132">
        <v>2</v>
      </c>
      <c r="M64" s="160">
        <v>21</v>
      </c>
    </row>
    <row r="65" spans="1:13" ht="12.75">
      <c r="A65" s="107"/>
      <c r="B65" s="105" t="s">
        <v>2</v>
      </c>
      <c r="C65" s="109">
        <v>3544</v>
      </c>
      <c r="D65" s="109">
        <v>1138</v>
      </c>
      <c r="E65" s="109" t="s">
        <v>16</v>
      </c>
      <c r="F65" s="132">
        <v>436</v>
      </c>
      <c r="G65" s="132">
        <v>448</v>
      </c>
      <c r="H65" s="133">
        <v>68</v>
      </c>
      <c r="I65" s="159" t="s">
        <v>16</v>
      </c>
      <c r="J65" s="148">
        <v>51</v>
      </c>
      <c r="K65" s="132">
        <v>30</v>
      </c>
      <c r="L65" s="132">
        <v>1</v>
      </c>
      <c r="M65" s="160">
        <v>16</v>
      </c>
    </row>
    <row r="66" spans="1:13" ht="12.75">
      <c r="A66" s="107"/>
      <c r="B66" s="105" t="s">
        <v>3</v>
      </c>
      <c r="C66" s="109">
        <v>3769</v>
      </c>
      <c r="D66" s="109">
        <v>1077</v>
      </c>
      <c r="E66" s="109" t="s">
        <v>16</v>
      </c>
      <c r="F66" s="132">
        <v>426</v>
      </c>
      <c r="G66" s="132">
        <v>515</v>
      </c>
      <c r="H66" s="133">
        <v>75</v>
      </c>
      <c r="I66" s="159" t="s">
        <v>16</v>
      </c>
      <c r="J66" s="148">
        <v>64</v>
      </c>
      <c r="K66" s="132">
        <v>29</v>
      </c>
      <c r="L66" s="132">
        <v>8</v>
      </c>
      <c r="M66" s="160">
        <v>17</v>
      </c>
    </row>
    <row r="67" spans="1:13" ht="12.75">
      <c r="A67" s="107"/>
      <c r="B67" s="105"/>
      <c r="C67" s="109"/>
      <c r="D67" s="109"/>
      <c r="E67" s="109"/>
      <c r="F67" s="132"/>
      <c r="G67" s="132"/>
      <c r="H67" s="133"/>
      <c r="I67" s="159"/>
      <c r="J67" s="148"/>
      <c r="K67" s="132"/>
      <c r="L67" s="132"/>
      <c r="M67" s="160"/>
    </row>
    <row r="68" spans="1:13" ht="12.75">
      <c r="A68" s="107">
        <v>2015</v>
      </c>
      <c r="B68" s="105" t="s">
        <v>0</v>
      </c>
      <c r="C68" s="109">
        <v>4467</v>
      </c>
      <c r="D68" s="109">
        <v>1070</v>
      </c>
      <c r="E68" s="109" t="s">
        <v>16</v>
      </c>
      <c r="F68" s="132">
        <v>532</v>
      </c>
      <c r="G68" s="132">
        <v>774</v>
      </c>
      <c r="H68" s="133">
        <v>72</v>
      </c>
      <c r="I68" s="159">
        <v>54</v>
      </c>
      <c r="J68" s="148">
        <v>86</v>
      </c>
      <c r="K68" s="132">
        <v>25</v>
      </c>
      <c r="L68" s="132">
        <v>7</v>
      </c>
      <c r="M68" s="160">
        <v>19</v>
      </c>
    </row>
    <row r="69" spans="1:13" s="6" customFormat="1" ht="12.75">
      <c r="A69" s="107"/>
      <c r="B69" s="105" t="s">
        <v>1</v>
      </c>
      <c r="C69" s="109">
        <f>'Table 1b'!C28</f>
        <v>3769</v>
      </c>
      <c r="D69" s="109">
        <v>1113</v>
      </c>
      <c r="E69" s="109" t="s">
        <v>16</v>
      </c>
      <c r="F69" s="132">
        <v>461</v>
      </c>
      <c r="G69" s="132">
        <v>497</v>
      </c>
      <c r="H69" s="133">
        <v>87</v>
      </c>
      <c r="I69" s="159">
        <v>47</v>
      </c>
      <c r="J69" s="148">
        <v>67</v>
      </c>
      <c r="K69" s="132">
        <v>49</v>
      </c>
      <c r="L69" s="132">
        <v>4</v>
      </c>
      <c r="M69" s="160">
        <v>14</v>
      </c>
    </row>
    <row r="70" spans="1:13" s="6" customFormat="1" ht="12.75">
      <c r="A70" s="107"/>
      <c r="B70" s="105" t="s">
        <v>2</v>
      </c>
      <c r="C70" s="109">
        <v>3490</v>
      </c>
      <c r="D70" s="109">
        <v>1049</v>
      </c>
      <c r="E70" s="109" t="s">
        <v>16</v>
      </c>
      <c r="F70" s="132">
        <v>410</v>
      </c>
      <c r="G70" s="132">
        <v>428</v>
      </c>
      <c r="H70" s="133">
        <v>87</v>
      </c>
      <c r="I70" s="159">
        <v>60</v>
      </c>
      <c r="J70" s="148">
        <v>74</v>
      </c>
      <c r="K70" s="132">
        <v>35</v>
      </c>
      <c r="L70" s="132">
        <v>3</v>
      </c>
      <c r="M70" s="160">
        <v>14</v>
      </c>
    </row>
    <row r="71" spans="1:13" s="6" customFormat="1" ht="12.75">
      <c r="A71" s="107"/>
      <c r="B71" s="105" t="s">
        <v>3</v>
      </c>
      <c r="C71" s="109">
        <v>3822</v>
      </c>
      <c r="D71" s="109">
        <v>1129</v>
      </c>
      <c r="E71" s="109" t="s">
        <v>16</v>
      </c>
      <c r="F71" s="132">
        <v>422</v>
      </c>
      <c r="G71" s="132">
        <v>539</v>
      </c>
      <c r="H71" s="133">
        <v>72</v>
      </c>
      <c r="I71" s="159">
        <v>43</v>
      </c>
      <c r="J71" s="148">
        <v>55</v>
      </c>
      <c r="K71" s="132">
        <v>35</v>
      </c>
      <c r="L71" s="132">
        <v>3</v>
      </c>
      <c r="M71" s="160">
        <v>20</v>
      </c>
    </row>
    <row r="72" spans="1:13" s="6" customFormat="1" ht="12.75">
      <c r="A72" s="107"/>
      <c r="B72" s="105"/>
      <c r="C72" s="109"/>
      <c r="D72" s="109"/>
      <c r="E72" s="109"/>
      <c r="F72" s="132"/>
      <c r="G72" s="132"/>
      <c r="H72" s="133"/>
      <c r="I72" s="159"/>
      <c r="J72" s="148"/>
      <c r="K72" s="132"/>
      <c r="L72" s="132"/>
      <c r="M72" s="160"/>
    </row>
    <row r="73" spans="1:13" ht="12.75">
      <c r="A73" s="107">
        <v>2016</v>
      </c>
      <c r="B73" s="105" t="s">
        <v>0</v>
      </c>
      <c r="C73" s="109">
        <v>4175</v>
      </c>
      <c r="D73" s="109">
        <v>1214</v>
      </c>
      <c r="E73" s="109" t="s">
        <v>16</v>
      </c>
      <c r="F73" s="132">
        <v>439</v>
      </c>
      <c r="G73" s="132">
        <v>584</v>
      </c>
      <c r="H73" s="133">
        <v>69</v>
      </c>
      <c r="I73" s="159">
        <v>17</v>
      </c>
      <c r="J73" s="148">
        <v>83</v>
      </c>
      <c r="K73" s="132">
        <v>30</v>
      </c>
      <c r="L73" s="132">
        <v>1</v>
      </c>
      <c r="M73" s="160">
        <v>14</v>
      </c>
    </row>
    <row r="74" spans="1:13" ht="12.75">
      <c r="A74" s="107"/>
      <c r="B74" s="105" t="s">
        <v>1</v>
      </c>
      <c r="C74" s="109">
        <v>3726</v>
      </c>
      <c r="D74" s="109">
        <v>1078</v>
      </c>
      <c r="E74" s="109" t="s">
        <v>16</v>
      </c>
      <c r="F74" s="132">
        <v>394</v>
      </c>
      <c r="G74" s="132">
        <v>469</v>
      </c>
      <c r="H74" s="133">
        <v>69</v>
      </c>
      <c r="I74" s="159">
        <v>36</v>
      </c>
      <c r="J74" s="148">
        <v>70</v>
      </c>
      <c r="K74" s="132">
        <v>28</v>
      </c>
      <c r="L74" s="132">
        <v>1</v>
      </c>
      <c r="M74" s="160">
        <v>22</v>
      </c>
    </row>
    <row r="75" spans="1:13" ht="12.75">
      <c r="A75" s="107"/>
      <c r="B75" s="105" t="s">
        <v>2</v>
      </c>
      <c r="C75" s="65">
        <v>3623</v>
      </c>
      <c r="D75" s="109">
        <v>1135</v>
      </c>
      <c r="E75" s="109" t="s">
        <v>16</v>
      </c>
      <c r="F75" s="132">
        <v>387</v>
      </c>
      <c r="G75" s="132">
        <v>422</v>
      </c>
      <c r="H75" s="133">
        <v>73</v>
      </c>
      <c r="I75" s="159">
        <v>38</v>
      </c>
      <c r="J75" s="148">
        <v>77</v>
      </c>
      <c r="K75" s="132">
        <v>33</v>
      </c>
      <c r="L75" s="132">
        <v>5</v>
      </c>
      <c r="M75" s="160">
        <v>17</v>
      </c>
    </row>
    <row r="76" spans="1:13" ht="12.75">
      <c r="A76" s="107"/>
      <c r="B76" s="105" t="s">
        <v>3</v>
      </c>
      <c r="C76" s="65">
        <v>3909</v>
      </c>
      <c r="D76" s="109">
        <v>1112</v>
      </c>
      <c r="E76" s="109" t="s">
        <v>16</v>
      </c>
      <c r="F76" s="132">
        <v>382</v>
      </c>
      <c r="G76" s="132">
        <v>496</v>
      </c>
      <c r="H76" s="133">
        <v>87</v>
      </c>
      <c r="I76" s="159">
        <v>58</v>
      </c>
      <c r="J76" s="148">
        <v>59</v>
      </c>
      <c r="K76" s="132">
        <v>35</v>
      </c>
      <c r="L76" s="132">
        <v>2</v>
      </c>
      <c r="M76" s="160">
        <v>11</v>
      </c>
    </row>
    <row r="77" spans="1:13" ht="12.75">
      <c r="A77" s="107"/>
      <c r="B77" s="105"/>
      <c r="C77" s="109"/>
      <c r="D77" s="109"/>
      <c r="E77" s="109"/>
      <c r="F77" s="132"/>
      <c r="G77" s="132"/>
      <c r="H77" s="133"/>
      <c r="I77" s="161"/>
      <c r="J77" s="148"/>
      <c r="K77" s="132"/>
      <c r="L77" s="132"/>
      <c r="M77" s="160"/>
    </row>
    <row r="78" spans="1:13" ht="12.75">
      <c r="A78" s="107">
        <v>2017</v>
      </c>
      <c r="B78" s="105" t="s">
        <v>0</v>
      </c>
      <c r="C78" s="109">
        <v>4658</v>
      </c>
      <c r="D78" s="109">
        <v>1150</v>
      </c>
      <c r="E78" s="109" t="s">
        <v>16</v>
      </c>
      <c r="F78" s="132">
        <v>483</v>
      </c>
      <c r="G78" s="132">
        <v>726</v>
      </c>
      <c r="H78" s="133">
        <v>89</v>
      </c>
      <c r="I78" s="161">
        <v>47</v>
      </c>
      <c r="J78" s="148">
        <v>89</v>
      </c>
      <c r="K78" s="132">
        <v>34</v>
      </c>
      <c r="L78" s="132">
        <v>2</v>
      </c>
      <c r="M78" s="160">
        <v>11</v>
      </c>
    </row>
    <row r="79" spans="1:13" ht="12.75">
      <c r="A79" s="107"/>
      <c r="B79" s="105" t="s">
        <v>1</v>
      </c>
      <c r="C79" s="109">
        <v>3770</v>
      </c>
      <c r="D79" s="109">
        <v>1088</v>
      </c>
      <c r="E79" s="109" t="s">
        <v>16</v>
      </c>
      <c r="F79" s="132">
        <v>414</v>
      </c>
      <c r="G79" s="132">
        <v>495</v>
      </c>
      <c r="H79" s="133">
        <v>75</v>
      </c>
      <c r="I79" s="161">
        <v>41</v>
      </c>
      <c r="J79" s="148">
        <v>80</v>
      </c>
      <c r="K79" s="132">
        <v>35</v>
      </c>
      <c r="L79" s="132">
        <v>2</v>
      </c>
      <c r="M79" s="160">
        <v>12</v>
      </c>
    </row>
    <row r="80" spans="1:13" ht="12.75">
      <c r="A80" s="107"/>
      <c r="B80" s="105" t="s">
        <v>2</v>
      </c>
      <c r="C80" s="109">
        <v>3513</v>
      </c>
      <c r="D80" s="109">
        <v>1110</v>
      </c>
      <c r="E80" s="109" t="s">
        <v>16</v>
      </c>
      <c r="F80" s="132">
        <v>364</v>
      </c>
      <c r="G80" s="132">
        <v>394</v>
      </c>
      <c r="H80" s="133">
        <v>53</v>
      </c>
      <c r="I80" s="161">
        <v>36</v>
      </c>
      <c r="J80" s="148">
        <v>64</v>
      </c>
      <c r="K80" s="132">
        <v>26</v>
      </c>
      <c r="L80" s="132">
        <v>2</v>
      </c>
      <c r="M80" s="160">
        <v>14</v>
      </c>
    </row>
    <row r="81" spans="1:13" ht="12.75">
      <c r="A81" s="107"/>
      <c r="B81" s="105" t="s">
        <v>3</v>
      </c>
      <c r="C81" s="109">
        <v>4095</v>
      </c>
      <c r="D81" s="109">
        <v>1112</v>
      </c>
      <c r="E81" s="109" t="s">
        <v>16</v>
      </c>
      <c r="F81" s="132">
        <v>430</v>
      </c>
      <c r="G81" s="132">
        <v>530</v>
      </c>
      <c r="H81" s="133">
        <v>88</v>
      </c>
      <c r="I81" s="161">
        <v>49</v>
      </c>
      <c r="J81" s="148">
        <v>70</v>
      </c>
      <c r="K81" s="132">
        <v>41</v>
      </c>
      <c r="L81" s="132">
        <v>2</v>
      </c>
      <c r="M81" s="160">
        <v>15</v>
      </c>
    </row>
    <row r="82" spans="1:13" ht="12.75">
      <c r="A82" s="107"/>
      <c r="B82" s="105"/>
      <c r="C82" s="109"/>
      <c r="D82" s="109"/>
      <c r="E82" s="109"/>
      <c r="F82" s="132"/>
      <c r="G82" s="132"/>
      <c r="H82" s="133"/>
      <c r="I82" s="161"/>
      <c r="J82" s="148"/>
      <c r="K82" s="132"/>
      <c r="L82" s="132"/>
      <c r="M82" s="160"/>
    </row>
    <row r="83" spans="1:13" ht="14.25" customHeight="1">
      <c r="A83" s="107">
        <v>2018</v>
      </c>
      <c r="B83" s="105" t="s">
        <v>0</v>
      </c>
      <c r="C83" s="109">
        <v>5045</v>
      </c>
      <c r="D83" s="109">
        <v>1194</v>
      </c>
      <c r="E83" s="109" t="s">
        <v>16</v>
      </c>
      <c r="F83" s="132">
        <v>507</v>
      </c>
      <c r="G83" s="132">
        <v>899</v>
      </c>
      <c r="H83" s="133">
        <v>79</v>
      </c>
      <c r="I83" s="161">
        <v>41</v>
      </c>
      <c r="J83" s="148">
        <v>68</v>
      </c>
      <c r="K83" s="132">
        <v>45</v>
      </c>
      <c r="L83" s="162">
        <v>8</v>
      </c>
      <c r="M83" s="163">
        <v>11</v>
      </c>
    </row>
    <row r="84" spans="1:13" ht="14.25" customHeight="1">
      <c r="A84" s="107"/>
      <c r="B84" s="105" t="s">
        <v>1</v>
      </c>
      <c r="C84" s="164">
        <v>3593</v>
      </c>
      <c r="D84" s="164">
        <v>1065</v>
      </c>
      <c r="E84" s="164" t="s">
        <v>16</v>
      </c>
      <c r="F84" s="162">
        <v>348</v>
      </c>
      <c r="G84" s="162">
        <v>468</v>
      </c>
      <c r="H84" s="165">
        <v>79</v>
      </c>
      <c r="I84" s="161">
        <v>39</v>
      </c>
      <c r="J84" s="166">
        <v>74</v>
      </c>
      <c r="K84" s="162">
        <v>42</v>
      </c>
      <c r="L84" s="162">
        <v>1</v>
      </c>
      <c r="M84" s="163">
        <v>10</v>
      </c>
    </row>
    <row r="85" spans="1:13" ht="14.25" customHeight="1">
      <c r="A85" s="107"/>
      <c r="B85" s="105" t="s">
        <v>2</v>
      </c>
      <c r="C85" s="164">
        <v>3474</v>
      </c>
      <c r="D85" s="164">
        <v>1096</v>
      </c>
      <c r="E85" s="164" t="s">
        <v>16</v>
      </c>
      <c r="F85" s="162">
        <v>318</v>
      </c>
      <c r="G85" s="162">
        <v>357</v>
      </c>
      <c r="H85" s="165">
        <v>67</v>
      </c>
      <c r="I85" s="161">
        <v>41</v>
      </c>
      <c r="J85" s="166">
        <v>73</v>
      </c>
      <c r="K85" s="162">
        <v>42</v>
      </c>
      <c r="L85" s="162">
        <v>4</v>
      </c>
      <c r="M85" s="163">
        <v>14</v>
      </c>
    </row>
    <row r="86" spans="1:13" ht="12.75">
      <c r="A86" s="107"/>
      <c r="B86" s="105" t="s">
        <v>3</v>
      </c>
      <c r="C86" s="164">
        <v>3811</v>
      </c>
      <c r="D86" s="164">
        <v>1093</v>
      </c>
      <c r="E86" s="164" t="s">
        <v>16</v>
      </c>
      <c r="F86" s="162">
        <v>351</v>
      </c>
      <c r="G86" s="162">
        <v>478</v>
      </c>
      <c r="H86" s="165">
        <v>82</v>
      </c>
      <c r="I86" s="161">
        <v>63</v>
      </c>
      <c r="J86" s="166">
        <v>69</v>
      </c>
      <c r="K86" s="162">
        <v>55</v>
      </c>
      <c r="L86" s="162">
        <v>1</v>
      </c>
      <c r="M86" s="163">
        <v>16</v>
      </c>
    </row>
    <row r="87" spans="1:13" ht="12.75">
      <c r="A87" s="107"/>
      <c r="B87" s="105"/>
      <c r="C87" s="164"/>
      <c r="D87" s="164"/>
      <c r="E87" s="164"/>
      <c r="F87" s="162"/>
      <c r="G87" s="162"/>
      <c r="H87" s="165"/>
      <c r="I87" s="161"/>
      <c r="J87" s="166"/>
      <c r="K87" s="162"/>
      <c r="L87" s="162"/>
      <c r="M87" s="163"/>
    </row>
    <row r="88" spans="1:13" ht="12.75">
      <c r="A88" s="107">
        <v>2019</v>
      </c>
      <c r="B88" s="105" t="s">
        <v>0</v>
      </c>
      <c r="C88" s="109">
        <v>4211</v>
      </c>
      <c r="D88" s="109">
        <v>1170</v>
      </c>
      <c r="E88" s="109" t="s">
        <v>16</v>
      </c>
      <c r="F88" s="132">
        <v>396</v>
      </c>
      <c r="G88" s="132">
        <v>588</v>
      </c>
      <c r="H88" s="133">
        <v>69</v>
      </c>
      <c r="I88" s="161">
        <v>65</v>
      </c>
      <c r="J88" s="148">
        <v>99</v>
      </c>
      <c r="K88" s="132">
        <v>53</v>
      </c>
      <c r="L88" s="162">
        <v>1</v>
      </c>
      <c r="M88" s="163">
        <v>12</v>
      </c>
    </row>
    <row r="89" spans="1:13" ht="12.75">
      <c r="A89" s="107"/>
      <c r="B89" s="105" t="s">
        <v>1</v>
      </c>
      <c r="C89" s="109">
        <v>3821</v>
      </c>
      <c r="D89" s="109">
        <v>1086</v>
      </c>
      <c r="E89" s="109" t="s">
        <v>16</v>
      </c>
      <c r="F89" s="132">
        <v>429</v>
      </c>
      <c r="G89" s="132">
        <v>452</v>
      </c>
      <c r="H89" s="133">
        <v>48</v>
      </c>
      <c r="I89" s="161">
        <v>48</v>
      </c>
      <c r="J89" s="148">
        <v>93</v>
      </c>
      <c r="K89" s="132">
        <v>49</v>
      </c>
      <c r="L89" s="162">
        <v>1</v>
      </c>
      <c r="M89" s="163">
        <v>15</v>
      </c>
    </row>
    <row r="90" spans="1:13" ht="12.75">
      <c r="A90" s="107"/>
      <c r="B90" s="105" t="s">
        <v>2</v>
      </c>
      <c r="C90" s="109">
        <v>3609</v>
      </c>
      <c r="D90" s="109">
        <v>1127</v>
      </c>
      <c r="E90" s="109" t="s">
        <v>16</v>
      </c>
      <c r="F90" s="132">
        <v>366</v>
      </c>
      <c r="G90" s="132">
        <v>372</v>
      </c>
      <c r="H90" s="133">
        <v>38</v>
      </c>
      <c r="I90" s="161">
        <v>36</v>
      </c>
      <c r="J90" s="148">
        <v>70</v>
      </c>
      <c r="K90" s="132">
        <v>42</v>
      </c>
      <c r="L90" s="162">
        <v>3</v>
      </c>
      <c r="M90" s="163">
        <v>14</v>
      </c>
    </row>
    <row r="91" spans="1:13" ht="12.75">
      <c r="A91" s="107"/>
      <c r="B91" s="105" t="s">
        <v>3</v>
      </c>
      <c r="C91" s="164">
        <v>4117</v>
      </c>
      <c r="D91" s="164">
        <v>1094</v>
      </c>
      <c r="E91" s="164" t="s">
        <v>16</v>
      </c>
      <c r="F91" s="162">
        <v>422</v>
      </c>
      <c r="G91" s="162">
        <v>558</v>
      </c>
      <c r="H91" s="165">
        <v>42</v>
      </c>
      <c r="I91" s="161">
        <v>38</v>
      </c>
      <c r="J91" s="166">
        <v>75</v>
      </c>
      <c r="K91" s="162">
        <v>46</v>
      </c>
      <c r="L91" s="162">
        <v>1</v>
      </c>
      <c r="M91" s="163">
        <v>16</v>
      </c>
    </row>
    <row r="92" spans="1:13" ht="12.75">
      <c r="A92" s="107"/>
      <c r="B92" s="105"/>
      <c r="C92" s="164"/>
      <c r="D92" s="164"/>
      <c r="E92" s="164"/>
      <c r="F92" s="162"/>
      <c r="G92" s="162"/>
      <c r="H92" s="165"/>
      <c r="I92" s="161"/>
      <c r="J92" s="166"/>
      <c r="K92" s="162"/>
      <c r="L92" s="162"/>
      <c r="M92" s="163"/>
    </row>
    <row r="93" spans="1:13" ht="12.75">
      <c r="A93" s="107">
        <v>2020</v>
      </c>
      <c r="B93" s="105" t="s">
        <v>0</v>
      </c>
      <c r="C93" s="164">
        <v>4330</v>
      </c>
      <c r="D93" s="164">
        <v>1125</v>
      </c>
      <c r="E93" s="164">
        <v>23</v>
      </c>
      <c r="F93" s="162">
        <v>433</v>
      </c>
      <c r="G93" s="162">
        <v>587</v>
      </c>
      <c r="H93" s="165">
        <v>49</v>
      </c>
      <c r="I93" s="355">
        <v>39</v>
      </c>
      <c r="J93" s="166">
        <v>86</v>
      </c>
      <c r="K93" s="162">
        <v>45</v>
      </c>
      <c r="L93" s="162">
        <v>1</v>
      </c>
      <c r="M93" s="163">
        <v>18</v>
      </c>
    </row>
    <row r="94" spans="1:13" ht="12.75">
      <c r="A94" s="107"/>
      <c r="B94" s="105" t="s">
        <v>1</v>
      </c>
      <c r="C94" s="164">
        <v>4684</v>
      </c>
      <c r="D94" s="164">
        <v>1173</v>
      </c>
      <c r="E94" s="164">
        <v>731</v>
      </c>
      <c r="F94" s="162">
        <v>410</v>
      </c>
      <c r="G94" s="162">
        <v>368</v>
      </c>
      <c r="H94" s="165">
        <v>91</v>
      </c>
      <c r="I94" s="355">
        <v>60</v>
      </c>
      <c r="J94" s="166">
        <v>77</v>
      </c>
      <c r="K94" s="162">
        <v>66</v>
      </c>
      <c r="L94" s="162">
        <v>2</v>
      </c>
      <c r="M94" s="163">
        <v>13</v>
      </c>
    </row>
    <row r="95" spans="1:13" ht="12.75">
      <c r="A95" s="107"/>
      <c r="B95" s="105" t="s">
        <v>2</v>
      </c>
      <c r="C95" s="164">
        <v>3814</v>
      </c>
      <c r="D95" s="164">
        <v>1188</v>
      </c>
      <c r="E95" s="164">
        <v>53</v>
      </c>
      <c r="F95" s="162">
        <v>397</v>
      </c>
      <c r="G95" s="162">
        <v>315</v>
      </c>
      <c r="H95" s="165">
        <v>79</v>
      </c>
      <c r="I95" s="355">
        <v>61</v>
      </c>
      <c r="J95" s="166">
        <v>98</v>
      </c>
      <c r="K95" s="162">
        <v>59</v>
      </c>
      <c r="L95" s="162">
        <v>1</v>
      </c>
      <c r="M95" s="163">
        <v>18</v>
      </c>
    </row>
    <row r="96" spans="1:13" ht="13.5" thickBot="1">
      <c r="A96" s="113"/>
      <c r="B96" s="114" t="s">
        <v>3</v>
      </c>
      <c r="C96" s="115">
        <v>4786</v>
      </c>
      <c r="D96" s="115">
        <v>1130</v>
      </c>
      <c r="E96" s="115">
        <v>819</v>
      </c>
      <c r="F96" s="145">
        <v>396</v>
      </c>
      <c r="G96" s="145">
        <v>444</v>
      </c>
      <c r="H96" s="354">
        <v>44</v>
      </c>
      <c r="I96" s="356">
        <v>38</v>
      </c>
      <c r="J96" s="167">
        <v>90</v>
      </c>
      <c r="K96" s="145">
        <v>45</v>
      </c>
      <c r="L96" s="145">
        <v>5</v>
      </c>
      <c r="M96" s="168">
        <v>23</v>
      </c>
    </row>
    <row r="97" spans="1:13">
      <c r="A97" s="6"/>
      <c r="B97" s="6"/>
      <c r="C97" s="6"/>
      <c r="D97" s="315"/>
      <c r="E97" s="315"/>
      <c r="F97" s="315"/>
      <c r="G97" s="315"/>
      <c r="H97" s="52"/>
      <c r="I97" s="6"/>
      <c r="J97" s="6"/>
      <c r="K97" s="6"/>
      <c r="L97" s="6"/>
    </row>
    <row r="98" spans="1:13">
      <c r="A98" s="350" t="s">
        <v>263</v>
      </c>
      <c r="B98" s="6"/>
      <c r="C98" s="6"/>
      <c r="D98" s="315"/>
      <c r="E98" s="315"/>
      <c r="F98" s="315"/>
      <c r="G98" s="315"/>
      <c r="H98" s="52"/>
      <c r="I98" s="6"/>
      <c r="J98" s="6"/>
      <c r="K98" s="6"/>
      <c r="L98" s="6"/>
    </row>
    <row r="99" spans="1:13" ht="13.5">
      <c r="A99" s="15" t="s">
        <v>168</v>
      </c>
    </row>
    <row r="100" spans="1:13">
      <c r="A100" s="8" t="s">
        <v>169</v>
      </c>
    </row>
    <row r="101" spans="1:13">
      <c r="A101" s="44" t="s">
        <v>170</v>
      </c>
      <c r="B101" s="55" t="s">
        <v>152</v>
      </c>
      <c r="G101" s="8" t="s">
        <v>151</v>
      </c>
      <c r="H101" s="8"/>
    </row>
    <row r="102" spans="1:13" ht="13.5">
      <c r="A102" s="44" t="s">
        <v>271</v>
      </c>
      <c r="B102" s="55"/>
      <c r="G102" s="8"/>
      <c r="H102" s="8"/>
    </row>
    <row r="103" spans="1:13" ht="12.75">
      <c r="A103" s="8" t="s">
        <v>278</v>
      </c>
      <c r="G103" s="8"/>
      <c r="H103" s="8"/>
      <c r="J103" s="290" t="s">
        <v>277</v>
      </c>
      <c r="M103" s="8" t="s">
        <v>279</v>
      </c>
    </row>
    <row r="104" spans="1:13" ht="13.5">
      <c r="A104" s="15" t="s">
        <v>269</v>
      </c>
    </row>
    <row r="105" spans="1:13">
      <c r="A105" s="8" t="s">
        <v>171</v>
      </c>
    </row>
    <row r="106" spans="1:13" ht="12.75">
      <c r="A106" s="8" t="s">
        <v>172</v>
      </c>
      <c r="F106" s="290" t="s">
        <v>173</v>
      </c>
    </row>
    <row r="107" spans="1:13" ht="13.5">
      <c r="A107" s="8" t="s">
        <v>270</v>
      </c>
    </row>
    <row r="109" spans="1:13" ht="12.75">
      <c r="A109" s="285" t="s">
        <v>187</v>
      </c>
      <c r="B109" s="286"/>
      <c r="C109" s="286"/>
      <c r="D109" s="286"/>
      <c r="E109" s="286"/>
      <c r="F109" s="286"/>
      <c r="G109" s="8"/>
      <c r="H109" s="8"/>
      <c r="K109" s="32"/>
    </row>
    <row r="110" spans="1:13" ht="12.75">
      <c r="A110" s="296" t="s">
        <v>157</v>
      </c>
      <c r="G110" s="8"/>
      <c r="H110" s="8"/>
      <c r="K110" s="32"/>
    </row>
    <row r="111" spans="1:13" ht="12.75">
      <c r="A111" s="296" t="s">
        <v>158</v>
      </c>
      <c r="D111" s="33"/>
      <c r="G111" s="8"/>
      <c r="H111" s="8"/>
      <c r="K111" s="32"/>
    </row>
    <row r="112" spans="1:13" ht="12.75">
      <c r="A112" s="296" t="s">
        <v>159</v>
      </c>
      <c r="G112" s="8"/>
      <c r="H112" s="8"/>
      <c r="K112" s="32"/>
    </row>
  </sheetData>
  <phoneticPr fontId="6" type="noConversion"/>
  <hyperlinks>
    <hyperlink ref="B101" r:id="rId1"/>
    <hyperlink ref="F106" r:id="rId2"/>
    <hyperlink ref="A110" r:id="rId3" tooltip="Meets My Needs"/>
    <hyperlink ref="A111" r:id="rId4" tooltip="I need something slightly different" display="mailto:demography@nisra.gov.uk?subject=Alcohol%20Specific%20Deaths%20Table%201:I%20need%20something%20slightly%20different%20(please%20specify)"/>
    <hyperlink ref="A112" r:id="rId5" tooltip="This is not what I need" display="mailto:demography@nisra.gov.uk?subject=Alcohol%20Specific%20Deaths%20Table1:%20Meets%20My%20NeedsThis%20is%20not%20what%20I%20need%20(please%20specify)"/>
    <hyperlink ref="J103" r:id="rId6"/>
  </hyperlinks>
  <pageMargins left="0.75" right="0.75" top="1" bottom="1" header="0.5" footer="0.5"/>
  <pageSetup paperSize="9" scale="95" orientation="landscape" r:id="rId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21"/>
  <sheetViews>
    <sheetView showGridLines="0" workbookViewId="0">
      <selection activeCell="G24" sqref="G24"/>
    </sheetView>
  </sheetViews>
  <sheetFormatPr defaultColWidth="9.140625" defaultRowHeight="12.75"/>
  <cols>
    <col min="1" max="5" width="13" style="8" customWidth="1"/>
    <col min="6" max="6" width="19.85546875" style="8" customWidth="1"/>
    <col min="7" max="10" width="13" style="8" customWidth="1"/>
    <col min="11" max="11" width="13" style="32" customWidth="1"/>
    <col min="12" max="16" width="13" style="8" customWidth="1"/>
    <col min="17" max="20" width="9.140625" style="6"/>
    <col min="21" max="16384" width="9.140625" style="8"/>
  </cols>
  <sheetData>
    <row r="1" spans="1:255" ht="14.25">
      <c r="A1" s="31" t="s">
        <v>200</v>
      </c>
      <c r="B1" s="31"/>
      <c r="C1" s="32"/>
      <c r="D1" s="32"/>
      <c r="E1" s="32"/>
      <c r="F1" s="32"/>
      <c r="G1" s="31"/>
      <c r="H1" s="31"/>
      <c r="Q1" s="301"/>
      <c r="R1" s="302"/>
      <c r="S1" s="302"/>
      <c r="T1" s="302"/>
    </row>
    <row r="2" spans="1:255" ht="13.5" thickBot="1">
      <c r="A2" s="386" t="s">
        <v>294</v>
      </c>
      <c r="B2" s="31"/>
      <c r="G2" s="14"/>
      <c r="H2" s="14"/>
      <c r="I2" s="14"/>
      <c r="J2" s="301"/>
      <c r="K2" s="302"/>
      <c r="L2" s="302"/>
      <c r="M2" s="302"/>
      <c r="Q2" s="8"/>
      <c r="R2" s="8"/>
      <c r="S2" s="8"/>
      <c r="T2" s="8"/>
    </row>
    <row r="3" spans="1:255" ht="55.5" customHeight="1" thickBot="1">
      <c r="A3" s="303" t="s">
        <v>91</v>
      </c>
      <c r="B3" s="304" t="s">
        <v>92</v>
      </c>
      <c r="C3" s="317" t="s">
        <v>212</v>
      </c>
      <c r="D3" s="308" t="s">
        <v>292</v>
      </c>
      <c r="E3" s="305" t="s">
        <v>284</v>
      </c>
      <c r="F3" s="305" t="s">
        <v>285</v>
      </c>
      <c r="G3" s="306" t="s">
        <v>194</v>
      </c>
      <c r="H3" s="304" t="s">
        <v>195</v>
      </c>
      <c r="I3" s="307" t="s">
        <v>175</v>
      </c>
      <c r="J3" s="303" t="s">
        <v>160</v>
      </c>
      <c r="K3" s="308" t="s">
        <v>293</v>
      </c>
      <c r="L3" s="308" t="s">
        <v>199</v>
      </c>
      <c r="M3" s="305" t="s">
        <v>286</v>
      </c>
      <c r="N3" s="305" t="s">
        <v>196</v>
      </c>
      <c r="O3" s="306" t="s">
        <v>197</v>
      </c>
      <c r="P3" s="307" t="s">
        <v>198</v>
      </c>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c r="IU3"/>
    </row>
    <row r="4" spans="1:255">
      <c r="A4" s="224">
        <v>2020</v>
      </c>
      <c r="B4" s="176" t="s">
        <v>0</v>
      </c>
      <c r="C4" s="318">
        <v>865</v>
      </c>
      <c r="D4" s="271">
        <v>854</v>
      </c>
      <c r="E4" s="269">
        <v>11</v>
      </c>
      <c r="F4" s="273">
        <f>E4/C4</f>
        <v>1.2716763005780347E-2</v>
      </c>
      <c r="G4" s="269">
        <v>7</v>
      </c>
      <c r="H4" s="271">
        <v>4</v>
      </c>
      <c r="I4" s="267"/>
      <c r="J4" s="388">
        <v>8</v>
      </c>
      <c r="K4" s="271">
        <v>3</v>
      </c>
      <c r="L4" s="269"/>
      <c r="M4" s="271">
        <v>5</v>
      </c>
      <c r="N4" s="387">
        <v>0.625</v>
      </c>
      <c r="O4" s="271">
        <v>4</v>
      </c>
      <c r="P4" s="389">
        <v>1</v>
      </c>
      <c r="IT4"/>
      <c r="IU4"/>
    </row>
    <row r="5" spans="1:255">
      <c r="A5" s="224"/>
      <c r="B5" s="176" t="s">
        <v>1</v>
      </c>
      <c r="C5" s="318">
        <v>169</v>
      </c>
      <c r="D5" s="271">
        <v>162</v>
      </c>
      <c r="E5" s="269">
        <v>7</v>
      </c>
      <c r="F5" s="273">
        <f>E5/C5</f>
        <v>4.142011834319527E-2</v>
      </c>
      <c r="G5" s="269">
        <v>2</v>
      </c>
      <c r="H5" s="271">
        <v>5</v>
      </c>
      <c r="I5" s="267"/>
      <c r="J5" s="388">
        <v>5</v>
      </c>
      <c r="K5" s="271">
        <v>4</v>
      </c>
      <c r="L5" s="269"/>
      <c r="M5" s="271">
        <v>1</v>
      </c>
      <c r="N5" s="387">
        <v>0.2</v>
      </c>
      <c r="O5" s="271">
        <v>0</v>
      </c>
      <c r="P5" s="389">
        <v>1</v>
      </c>
      <c r="IT5"/>
      <c r="IU5"/>
    </row>
    <row r="6" spans="1:255">
      <c r="A6" s="224"/>
      <c r="B6" s="176" t="s">
        <v>2</v>
      </c>
      <c r="C6" s="318">
        <v>1396</v>
      </c>
      <c r="D6" s="271">
        <v>1367</v>
      </c>
      <c r="E6" s="269">
        <v>29</v>
      </c>
      <c r="F6" s="273">
        <f>E6/C6</f>
        <v>2.0773638968481375E-2</v>
      </c>
      <c r="G6" s="269">
        <v>15</v>
      </c>
      <c r="H6" s="271">
        <v>14</v>
      </c>
      <c r="I6" s="267"/>
      <c r="J6" s="388">
        <v>17</v>
      </c>
      <c r="K6" s="271">
        <v>11</v>
      </c>
      <c r="L6" s="269"/>
      <c r="M6" s="271">
        <v>6</v>
      </c>
      <c r="N6" s="387">
        <v>0.35294117647057999</v>
      </c>
      <c r="O6" s="271">
        <v>4</v>
      </c>
      <c r="P6" s="389">
        <v>2</v>
      </c>
      <c r="IT6"/>
      <c r="IU6"/>
    </row>
    <row r="7" spans="1:255" ht="13.5" thickBot="1">
      <c r="A7" s="268"/>
      <c r="B7" s="192" t="s">
        <v>3</v>
      </c>
      <c r="C7" s="319">
        <v>1294</v>
      </c>
      <c r="D7" s="272">
        <v>1183</v>
      </c>
      <c r="E7" s="270">
        <v>111</v>
      </c>
      <c r="F7" s="274">
        <f>E7/C7</f>
        <v>8.5780525502318392E-2</v>
      </c>
      <c r="G7" s="270">
        <v>50</v>
      </c>
      <c r="H7" s="272">
        <v>61</v>
      </c>
      <c r="I7" s="284">
        <v>77</v>
      </c>
      <c r="J7" s="390">
        <v>12</v>
      </c>
      <c r="K7" s="272">
        <v>12</v>
      </c>
      <c r="L7" s="270">
        <v>0</v>
      </c>
      <c r="M7" s="272">
        <v>0</v>
      </c>
      <c r="N7" s="391">
        <v>0</v>
      </c>
      <c r="O7" s="272">
        <v>0</v>
      </c>
      <c r="P7" s="392">
        <v>0</v>
      </c>
      <c r="IT7"/>
      <c r="IU7"/>
    </row>
    <row r="8" spans="1:255" ht="12">
      <c r="A8" s="16"/>
      <c r="B8" s="16"/>
      <c r="C8" s="30"/>
      <c r="D8" s="30"/>
      <c r="E8" s="30"/>
      <c r="F8" s="30"/>
      <c r="G8" s="16"/>
      <c r="H8" s="16"/>
      <c r="J8" s="34"/>
      <c r="K8" s="34"/>
    </row>
    <row r="9" spans="1:255" ht="12">
      <c r="A9" s="350" t="s">
        <v>263</v>
      </c>
      <c r="B9" s="16"/>
      <c r="C9" s="30"/>
      <c r="D9" s="30"/>
      <c r="E9" s="30"/>
      <c r="F9" s="30"/>
      <c r="G9" s="16"/>
      <c r="H9" s="16"/>
      <c r="J9" s="34"/>
      <c r="K9" s="34"/>
    </row>
    <row r="10" spans="1:255" ht="13.5" customHeight="1">
      <c r="A10" s="295" t="s">
        <v>282</v>
      </c>
      <c r="B10" s="294"/>
      <c r="C10" s="294"/>
      <c r="D10" s="294"/>
      <c r="E10" s="294"/>
      <c r="F10" s="294"/>
      <c r="G10" s="294"/>
      <c r="H10" s="294"/>
      <c r="I10" s="294"/>
      <c r="J10" s="294"/>
      <c r="K10" s="294"/>
      <c r="L10" s="294"/>
      <c r="M10" s="294"/>
      <c r="N10" s="294"/>
      <c r="O10" s="294"/>
      <c r="P10" s="294"/>
    </row>
    <row r="11" spans="1:255" ht="12.75" customHeight="1">
      <c r="A11" s="275" t="s">
        <v>290</v>
      </c>
    </row>
    <row r="12" spans="1:255" ht="13.5">
      <c r="A12" s="291" t="s">
        <v>211</v>
      </c>
      <c r="B12" s="291"/>
      <c r="C12" s="292"/>
      <c r="D12" s="292"/>
      <c r="E12" s="292"/>
      <c r="F12" s="292"/>
      <c r="G12" s="291"/>
      <c r="H12" s="291"/>
      <c r="I12" s="44"/>
      <c r="J12" s="293"/>
      <c r="K12" s="34"/>
    </row>
    <row r="13" spans="1:255" ht="12">
      <c r="A13" s="291" t="s">
        <v>201</v>
      </c>
      <c r="B13" s="291"/>
      <c r="C13" s="292"/>
      <c r="D13" s="292"/>
      <c r="E13" s="292"/>
      <c r="F13" s="292"/>
      <c r="G13" s="291"/>
      <c r="H13" s="291"/>
      <c r="I13" s="44"/>
      <c r="J13" s="293"/>
      <c r="K13" s="34"/>
    </row>
    <row r="14" spans="1:255" ht="12.75" customHeight="1">
      <c r="A14" s="2" t="s">
        <v>283</v>
      </c>
    </row>
    <row r="15" spans="1:255" ht="13.5">
      <c r="A15" s="8" t="s">
        <v>291</v>
      </c>
    </row>
    <row r="16" spans="1:255">
      <c r="A16" s="8" t="s">
        <v>164</v>
      </c>
      <c r="B16" s="277"/>
      <c r="C16" s="277"/>
      <c r="D16" s="277"/>
      <c r="E16" s="277"/>
      <c r="F16" s="277"/>
      <c r="G16" s="277"/>
      <c r="H16" s="277"/>
      <c r="I16" s="277"/>
      <c r="J16" s="277"/>
      <c r="K16" s="277"/>
      <c r="L16" s="277"/>
      <c r="M16" s="277"/>
    </row>
    <row r="18" spans="1:20">
      <c r="A18" s="285" t="s">
        <v>187</v>
      </c>
      <c r="B18" s="286"/>
      <c r="C18" s="286"/>
      <c r="D18" s="286"/>
      <c r="E18" s="286"/>
      <c r="F18" s="286"/>
      <c r="Q18" s="8"/>
      <c r="R18" s="8"/>
      <c r="S18" s="8"/>
      <c r="T18" s="8"/>
    </row>
    <row r="19" spans="1:20">
      <c r="A19" s="296" t="s">
        <v>157</v>
      </c>
      <c r="Q19" s="8"/>
      <c r="R19" s="8"/>
      <c r="S19" s="8"/>
      <c r="T19" s="8"/>
    </row>
    <row r="20" spans="1:20">
      <c r="A20" s="296" t="s">
        <v>158</v>
      </c>
      <c r="D20" s="33"/>
      <c r="Q20" s="8"/>
      <c r="R20" s="8"/>
      <c r="S20" s="8"/>
      <c r="T20" s="8"/>
    </row>
    <row r="21" spans="1:20">
      <c r="A21" s="296" t="s">
        <v>159</v>
      </c>
      <c r="Q21" s="8"/>
      <c r="R21" s="8"/>
      <c r="S21" s="8"/>
      <c r="T21" s="8"/>
    </row>
  </sheetData>
  <hyperlinks>
    <hyperlink ref="A19" r:id="rId1" tooltip="Meets My Needs"/>
    <hyperlink ref="A20" r:id="rId2" tooltip="I need something slightly different" display="mailto:demography@nisra.gov.uk?subject=Alcohol%20Specific%20Deaths%20Table%201:I%20need%20something%20slightly%20different%20(please%20specify)"/>
    <hyperlink ref="A21" r:id="rId3" tooltip="This is not what I need" display="mailto:demography@nisra.gov.uk?subject=Alcohol%20Specific%20Deaths%20Table1:%20Meets%20My%20NeedsThis%20is%20not%20what%20I%20need%20(please%20specify)"/>
  </hyperlinks>
  <pageMargins left="0.7" right="0.7" top="0.75" bottom="0.75" header="0.3" footer="0.3"/>
  <pageSetup orientation="portrait" horizontalDpi="90" verticalDpi="90"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1"/>
  <sheetViews>
    <sheetView showGridLines="0" workbookViewId="0">
      <pane ySplit="2" topLeftCell="A151" activePane="bottomLeft" state="frozen"/>
      <selection pane="bottomLeft" activeCell="A162" sqref="A162"/>
    </sheetView>
  </sheetViews>
  <sheetFormatPr defaultColWidth="9.140625" defaultRowHeight="12"/>
  <cols>
    <col min="1" max="1" width="11.5703125" style="8" customWidth="1"/>
    <col min="2" max="2" width="12.28515625" style="8" customWidth="1"/>
    <col min="3" max="3" width="11.140625" style="8" customWidth="1"/>
    <col min="4" max="4" width="10.28515625" style="21" customWidth="1"/>
    <col min="5" max="5" width="9.140625" style="21" customWidth="1"/>
    <col min="6" max="6" width="11.140625" style="21" customWidth="1"/>
    <col min="7" max="7" width="13.140625" style="21" customWidth="1"/>
    <col min="8" max="8" width="19.42578125" style="6" customWidth="1"/>
    <col min="9" max="9" width="16.7109375" style="6" customWidth="1"/>
    <col min="10" max="10" width="19.5703125" style="6" customWidth="1"/>
    <col min="11" max="11" width="19.42578125" style="6" customWidth="1"/>
    <col min="12" max="16384" width="9.140625" style="8"/>
  </cols>
  <sheetData>
    <row r="1" spans="1:11" ht="13.5" thickBot="1">
      <c r="A1" s="169" t="s">
        <v>124</v>
      </c>
      <c r="B1" s="169"/>
      <c r="C1" s="22"/>
      <c r="H1" s="301"/>
      <c r="I1" s="302"/>
      <c r="J1" s="302"/>
      <c r="K1" s="302"/>
    </row>
    <row r="2" spans="1:11" ht="28.5" customHeight="1" thickBot="1">
      <c r="A2" s="74" t="s">
        <v>91</v>
      </c>
      <c r="B2" s="75" t="s">
        <v>96</v>
      </c>
      <c r="C2" s="75" t="s">
        <v>99</v>
      </c>
      <c r="D2" s="257" t="s">
        <v>94</v>
      </c>
      <c r="E2" s="257" t="s">
        <v>95</v>
      </c>
      <c r="F2" s="257" t="s">
        <v>213</v>
      </c>
      <c r="G2" s="262" t="s">
        <v>165</v>
      </c>
    </row>
    <row r="3" spans="1:11" ht="12.75">
      <c r="A3" s="130">
        <v>2009</v>
      </c>
      <c r="B3" s="123" t="s">
        <v>4</v>
      </c>
      <c r="C3" s="109">
        <v>2335</v>
      </c>
      <c r="D3" s="176">
        <v>10</v>
      </c>
      <c r="E3" s="140">
        <v>1677</v>
      </c>
      <c r="F3" s="133">
        <v>263</v>
      </c>
      <c r="G3" s="261">
        <v>8</v>
      </c>
    </row>
    <row r="4" spans="1:11" ht="12.75">
      <c r="A4" s="104"/>
      <c r="B4" s="105" t="s">
        <v>5</v>
      </c>
      <c r="C4" s="109">
        <v>1901</v>
      </c>
      <c r="D4" s="176">
        <v>17</v>
      </c>
      <c r="E4" s="140">
        <v>1248</v>
      </c>
      <c r="F4" s="133">
        <v>259</v>
      </c>
      <c r="G4" s="106">
        <v>2</v>
      </c>
    </row>
    <row r="5" spans="1:11" ht="12.75">
      <c r="A5" s="104"/>
      <c r="B5" s="105" t="s">
        <v>6</v>
      </c>
      <c r="C5" s="109">
        <v>2086</v>
      </c>
      <c r="D5" s="176">
        <v>11</v>
      </c>
      <c r="E5" s="140">
        <v>1252</v>
      </c>
      <c r="F5" s="133">
        <v>351</v>
      </c>
      <c r="G5" s="106">
        <v>4</v>
      </c>
      <c r="H5" s="315"/>
    </row>
    <row r="6" spans="1:11" ht="12.75">
      <c r="A6" s="104"/>
      <c r="B6" s="105" t="s">
        <v>7</v>
      </c>
      <c r="C6" s="109">
        <v>2122</v>
      </c>
      <c r="D6" s="176">
        <v>9</v>
      </c>
      <c r="E6" s="140">
        <v>1160</v>
      </c>
      <c r="F6" s="133">
        <v>645</v>
      </c>
      <c r="G6" s="106">
        <v>12</v>
      </c>
    </row>
    <row r="7" spans="1:11" ht="12.75">
      <c r="A7" s="104"/>
      <c r="B7" s="105" t="s">
        <v>8</v>
      </c>
      <c r="C7" s="109">
        <v>1976</v>
      </c>
      <c r="D7" s="176">
        <v>8</v>
      </c>
      <c r="E7" s="140">
        <v>1075</v>
      </c>
      <c r="F7" s="133">
        <v>739</v>
      </c>
      <c r="G7" s="106">
        <v>7</v>
      </c>
    </row>
    <row r="8" spans="1:11" ht="12.75">
      <c r="A8" s="104"/>
      <c r="B8" s="105" t="s">
        <v>9</v>
      </c>
      <c r="C8" s="109">
        <v>2193</v>
      </c>
      <c r="D8" s="176">
        <v>6</v>
      </c>
      <c r="E8" s="140">
        <v>1207</v>
      </c>
      <c r="F8" s="133">
        <v>964</v>
      </c>
      <c r="G8" s="106">
        <v>5</v>
      </c>
      <c r="H8" s="315"/>
    </row>
    <row r="9" spans="1:11" ht="12.75">
      <c r="A9" s="104"/>
      <c r="B9" s="105" t="s">
        <v>10</v>
      </c>
      <c r="C9" s="109">
        <v>2166</v>
      </c>
      <c r="D9" s="176">
        <v>11</v>
      </c>
      <c r="E9" s="140">
        <v>1112</v>
      </c>
      <c r="F9" s="134">
        <v>1056</v>
      </c>
      <c r="G9" s="106">
        <v>5</v>
      </c>
    </row>
    <row r="10" spans="1:11" ht="12.75">
      <c r="A10" s="104"/>
      <c r="B10" s="105" t="s">
        <v>11</v>
      </c>
      <c r="C10" s="109">
        <v>1977</v>
      </c>
      <c r="D10" s="176">
        <v>5</v>
      </c>
      <c r="E10" s="258">
        <v>975</v>
      </c>
      <c r="F10" s="134">
        <v>1058</v>
      </c>
      <c r="G10" s="106">
        <v>10</v>
      </c>
    </row>
    <row r="11" spans="1:11" ht="12.75">
      <c r="A11" s="104"/>
      <c r="B11" s="105" t="s">
        <v>12</v>
      </c>
      <c r="C11" s="109">
        <v>2187</v>
      </c>
      <c r="D11" s="176">
        <v>11</v>
      </c>
      <c r="E11" s="140">
        <v>1148</v>
      </c>
      <c r="F11" s="134">
        <v>1131</v>
      </c>
      <c r="G11" s="106">
        <v>13</v>
      </c>
      <c r="H11" s="315"/>
    </row>
    <row r="12" spans="1:11" ht="12.75">
      <c r="A12" s="104"/>
      <c r="B12" s="105" t="s">
        <v>13</v>
      </c>
      <c r="C12" s="109">
        <v>2082</v>
      </c>
      <c r="D12" s="176">
        <v>14</v>
      </c>
      <c r="E12" s="140">
        <v>1155</v>
      </c>
      <c r="F12" s="133">
        <v>635</v>
      </c>
      <c r="G12" s="106">
        <v>10</v>
      </c>
    </row>
    <row r="13" spans="1:11" ht="12.75">
      <c r="A13" s="104"/>
      <c r="B13" s="105" t="s">
        <v>14</v>
      </c>
      <c r="C13" s="109">
        <v>2017</v>
      </c>
      <c r="D13" s="176">
        <v>9</v>
      </c>
      <c r="E13" s="140">
        <v>1158</v>
      </c>
      <c r="F13" s="133">
        <v>427</v>
      </c>
      <c r="G13" s="106">
        <v>14</v>
      </c>
    </row>
    <row r="14" spans="1:11" ht="12.75">
      <c r="A14" s="104"/>
      <c r="B14" s="105" t="s">
        <v>15</v>
      </c>
      <c r="C14" s="109">
        <v>1868</v>
      </c>
      <c r="D14" s="176">
        <v>8</v>
      </c>
      <c r="E14" s="140">
        <v>1246</v>
      </c>
      <c r="F14" s="133">
        <v>403</v>
      </c>
      <c r="G14" s="106">
        <v>6</v>
      </c>
      <c r="H14" s="315"/>
    </row>
    <row r="15" spans="1:11" ht="12.75">
      <c r="A15" s="104"/>
      <c r="B15" s="105"/>
      <c r="C15" s="105"/>
      <c r="D15" s="176"/>
      <c r="E15" s="258"/>
      <c r="F15" s="133"/>
      <c r="G15" s="106"/>
    </row>
    <row r="16" spans="1:11" ht="12.75">
      <c r="A16" s="104">
        <v>2010</v>
      </c>
      <c r="B16" s="105" t="s">
        <v>4</v>
      </c>
      <c r="C16" s="109">
        <v>2385</v>
      </c>
      <c r="D16" s="176">
        <v>7</v>
      </c>
      <c r="E16" s="140">
        <v>1445</v>
      </c>
      <c r="F16" s="133">
        <v>243</v>
      </c>
      <c r="G16" s="106" t="s">
        <v>16</v>
      </c>
    </row>
    <row r="17" spans="1:8" ht="12.75">
      <c r="A17" s="104"/>
      <c r="B17" s="105" t="s">
        <v>5</v>
      </c>
      <c r="C17" s="109">
        <v>1908</v>
      </c>
      <c r="D17" s="176">
        <v>14</v>
      </c>
      <c r="E17" s="140">
        <v>1242</v>
      </c>
      <c r="F17" s="133">
        <v>244</v>
      </c>
      <c r="G17" s="106">
        <v>8</v>
      </c>
    </row>
    <row r="18" spans="1:8" ht="12.75">
      <c r="A18" s="104"/>
      <c r="B18" s="105" t="s">
        <v>6</v>
      </c>
      <c r="C18" s="109">
        <v>2150</v>
      </c>
      <c r="D18" s="176">
        <v>9</v>
      </c>
      <c r="E18" s="140">
        <v>1427</v>
      </c>
      <c r="F18" s="133">
        <v>375</v>
      </c>
      <c r="G18" s="106">
        <v>11</v>
      </c>
      <c r="H18" s="315"/>
    </row>
    <row r="19" spans="1:8" ht="12.75">
      <c r="A19" s="104"/>
      <c r="B19" s="105" t="s">
        <v>7</v>
      </c>
      <c r="C19" s="109">
        <v>2121</v>
      </c>
      <c r="D19" s="176">
        <v>6</v>
      </c>
      <c r="E19" s="140">
        <v>1165</v>
      </c>
      <c r="F19" s="133">
        <v>643</v>
      </c>
      <c r="G19" s="106">
        <v>7</v>
      </c>
    </row>
    <row r="20" spans="1:8" ht="12.75">
      <c r="A20" s="104"/>
      <c r="B20" s="105" t="s">
        <v>8</v>
      </c>
      <c r="C20" s="109">
        <v>1948</v>
      </c>
      <c r="D20" s="176">
        <v>5</v>
      </c>
      <c r="E20" s="140">
        <v>1012</v>
      </c>
      <c r="F20" s="133">
        <v>738</v>
      </c>
      <c r="G20" s="106">
        <v>5</v>
      </c>
    </row>
    <row r="21" spans="1:8" ht="12.75">
      <c r="A21" s="104"/>
      <c r="B21" s="105" t="s">
        <v>9</v>
      </c>
      <c r="C21" s="109">
        <v>2223</v>
      </c>
      <c r="D21" s="176">
        <v>10</v>
      </c>
      <c r="E21" s="140">
        <v>1163</v>
      </c>
      <c r="F21" s="134">
        <v>1025</v>
      </c>
      <c r="G21" s="106">
        <v>14</v>
      </c>
      <c r="H21" s="315"/>
    </row>
    <row r="22" spans="1:8" ht="12.75">
      <c r="A22" s="104"/>
      <c r="B22" s="105" t="s">
        <v>10</v>
      </c>
      <c r="C22" s="109">
        <v>2142</v>
      </c>
      <c r="D22" s="176">
        <v>8</v>
      </c>
      <c r="E22" s="140">
        <v>1057</v>
      </c>
      <c r="F22" s="134">
        <v>1018</v>
      </c>
      <c r="G22" s="106">
        <v>15</v>
      </c>
    </row>
    <row r="23" spans="1:8" ht="12.75">
      <c r="A23" s="104"/>
      <c r="B23" s="105" t="s">
        <v>11</v>
      </c>
      <c r="C23" s="109">
        <v>2102</v>
      </c>
      <c r="D23" s="176">
        <v>6</v>
      </c>
      <c r="E23" s="140">
        <v>1111</v>
      </c>
      <c r="F23" s="134">
        <v>1216</v>
      </c>
      <c r="G23" s="106">
        <v>14</v>
      </c>
    </row>
    <row r="24" spans="1:8" ht="12.75">
      <c r="A24" s="104"/>
      <c r="B24" s="105" t="s">
        <v>12</v>
      </c>
      <c r="C24" s="109">
        <v>2168</v>
      </c>
      <c r="D24" s="176">
        <v>10</v>
      </c>
      <c r="E24" s="140">
        <v>1111</v>
      </c>
      <c r="F24" s="134">
        <v>1045</v>
      </c>
      <c r="G24" s="106">
        <v>17</v>
      </c>
      <c r="H24" s="315"/>
    </row>
    <row r="25" spans="1:8" ht="12.75">
      <c r="A25" s="104"/>
      <c r="B25" s="105" t="s">
        <v>13</v>
      </c>
      <c r="C25" s="109">
        <v>2149</v>
      </c>
      <c r="D25" s="176">
        <v>13</v>
      </c>
      <c r="E25" s="140">
        <v>1150</v>
      </c>
      <c r="F25" s="133">
        <v>698</v>
      </c>
      <c r="G25" s="106">
        <v>12</v>
      </c>
    </row>
    <row r="26" spans="1:8" ht="12.75">
      <c r="A26" s="104"/>
      <c r="B26" s="105" t="s">
        <v>14</v>
      </c>
      <c r="C26" s="109">
        <v>2221</v>
      </c>
      <c r="D26" s="176">
        <v>11</v>
      </c>
      <c r="E26" s="140">
        <v>1288</v>
      </c>
      <c r="F26" s="133">
        <v>457</v>
      </c>
      <c r="G26" s="106">
        <v>9</v>
      </c>
    </row>
    <row r="27" spans="1:8" ht="12.75">
      <c r="A27" s="104"/>
      <c r="B27" s="105" t="s">
        <v>15</v>
      </c>
      <c r="C27" s="109">
        <v>1798</v>
      </c>
      <c r="D27" s="176">
        <v>6</v>
      </c>
      <c r="E27" s="140">
        <v>1286</v>
      </c>
      <c r="F27" s="133">
        <v>454</v>
      </c>
      <c r="G27" s="106">
        <v>4</v>
      </c>
      <c r="H27" s="315"/>
    </row>
    <row r="28" spans="1:8" ht="12.75">
      <c r="A28" s="104"/>
      <c r="B28" s="105"/>
      <c r="C28" s="109"/>
      <c r="D28" s="176"/>
      <c r="E28" s="140"/>
      <c r="F28" s="133"/>
      <c r="G28" s="106"/>
    </row>
    <row r="29" spans="1:8" ht="12.75">
      <c r="A29" s="104">
        <v>2011</v>
      </c>
      <c r="B29" s="105" t="s">
        <v>4</v>
      </c>
      <c r="C29" s="109">
        <v>2574</v>
      </c>
      <c r="D29" s="176">
        <v>7</v>
      </c>
      <c r="E29" s="140">
        <v>1538</v>
      </c>
      <c r="F29" s="133">
        <v>295</v>
      </c>
      <c r="G29" s="106">
        <v>1</v>
      </c>
    </row>
    <row r="30" spans="1:8" ht="12.75">
      <c r="A30" s="104"/>
      <c r="B30" s="105" t="s">
        <v>5</v>
      </c>
      <c r="C30" s="109">
        <v>1946</v>
      </c>
      <c r="D30" s="176">
        <v>7</v>
      </c>
      <c r="E30" s="140">
        <v>1176</v>
      </c>
      <c r="F30" s="133">
        <v>261</v>
      </c>
      <c r="G30" s="106">
        <v>6</v>
      </c>
    </row>
    <row r="31" spans="1:8" ht="12.75">
      <c r="A31" s="104"/>
      <c r="B31" s="105" t="s">
        <v>6</v>
      </c>
      <c r="C31" s="109">
        <v>2181</v>
      </c>
      <c r="D31" s="176">
        <v>10</v>
      </c>
      <c r="E31" s="140">
        <v>1305</v>
      </c>
      <c r="F31" s="133">
        <v>389</v>
      </c>
      <c r="G31" s="106">
        <v>5</v>
      </c>
      <c r="H31" s="315"/>
    </row>
    <row r="32" spans="1:8" ht="12.75">
      <c r="A32" s="104"/>
      <c r="B32" s="105" t="s">
        <v>7</v>
      </c>
      <c r="C32" s="109">
        <v>1767</v>
      </c>
      <c r="D32" s="176">
        <v>9</v>
      </c>
      <c r="E32" s="140">
        <v>1096</v>
      </c>
      <c r="F32" s="133">
        <v>593</v>
      </c>
      <c r="G32" s="106">
        <v>8</v>
      </c>
    </row>
    <row r="33" spans="1:8" ht="12.75">
      <c r="A33" s="104"/>
      <c r="B33" s="105" t="s">
        <v>8</v>
      </c>
      <c r="C33" s="109">
        <v>2215</v>
      </c>
      <c r="D33" s="176">
        <v>8</v>
      </c>
      <c r="E33" s="140">
        <v>1223</v>
      </c>
      <c r="F33" s="133">
        <v>932</v>
      </c>
      <c r="G33" s="106">
        <v>8</v>
      </c>
    </row>
    <row r="34" spans="1:8" ht="12.75">
      <c r="A34" s="104"/>
      <c r="B34" s="105" t="s">
        <v>9</v>
      </c>
      <c r="C34" s="109">
        <v>2174</v>
      </c>
      <c r="D34" s="176">
        <v>8</v>
      </c>
      <c r="E34" s="140">
        <v>1164</v>
      </c>
      <c r="F34" s="133">
        <v>976</v>
      </c>
      <c r="G34" s="106">
        <v>13</v>
      </c>
      <c r="H34" s="315"/>
    </row>
    <row r="35" spans="1:8" ht="12.75">
      <c r="A35" s="104"/>
      <c r="B35" s="105" t="s">
        <v>10</v>
      </c>
      <c r="C35" s="109">
        <v>2059</v>
      </c>
      <c r="D35" s="176">
        <v>10</v>
      </c>
      <c r="E35" s="140">
        <v>985</v>
      </c>
      <c r="F35" s="134">
        <v>1014</v>
      </c>
      <c r="G35" s="106">
        <v>8</v>
      </c>
    </row>
    <row r="36" spans="1:8" ht="12.75">
      <c r="A36" s="104"/>
      <c r="B36" s="105" t="s">
        <v>11</v>
      </c>
      <c r="C36" s="109">
        <v>2196</v>
      </c>
      <c r="D36" s="176">
        <v>6</v>
      </c>
      <c r="E36" s="140">
        <v>1203</v>
      </c>
      <c r="F36" s="134">
        <v>1359</v>
      </c>
      <c r="G36" s="106">
        <v>13</v>
      </c>
    </row>
    <row r="37" spans="1:8" ht="12.75">
      <c r="A37" s="104"/>
      <c r="B37" s="105" t="s">
        <v>12</v>
      </c>
      <c r="C37" s="109">
        <v>2227</v>
      </c>
      <c r="D37" s="176">
        <v>5</v>
      </c>
      <c r="E37" s="140">
        <v>1076</v>
      </c>
      <c r="F37" s="134">
        <v>1016</v>
      </c>
      <c r="G37" s="106">
        <v>7</v>
      </c>
      <c r="H37" s="315"/>
    </row>
    <row r="38" spans="1:8" ht="12.75">
      <c r="A38" s="104"/>
      <c r="B38" s="105" t="s">
        <v>13</v>
      </c>
      <c r="C38" s="109">
        <v>2055</v>
      </c>
      <c r="D38" s="176">
        <v>5</v>
      </c>
      <c r="E38" s="140">
        <v>1128</v>
      </c>
      <c r="F38" s="134">
        <v>695</v>
      </c>
      <c r="G38" s="106">
        <v>9</v>
      </c>
    </row>
    <row r="39" spans="1:8" ht="12.75">
      <c r="A39" s="104"/>
      <c r="B39" s="105" t="s">
        <v>14</v>
      </c>
      <c r="C39" s="109">
        <v>2132</v>
      </c>
      <c r="D39" s="176">
        <v>11</v>
      </c>
      <c r="E39" s="140">
        <v>1134</v>
      </c>
      <c r="F39" s="134">
        <v>476</v>
      </c>
      <c r="G39" s="106">
        <v>6</v>
      </c>
    </row>
    <row r="40" spans="1:8" ht="12.75">
      <c r="A40" s="104"/>
      <c r="B40" s="105" t="s">
        <v>15</v>
      </c>
      <c r="C40" s="109">
        <v>1747</v>
      </c>
      <c r="D40" s="176">
        <v>5</v>
      </c>
      <c r="E40" s="140">
        <v>1176</v>
      </c>
      <c r="F40" s="134">
        <v>360</v>
      </c>
      <c r="G40" s="106">
        <v>5</v>
      </c>
      <c r="H40" s="315"/>
    </row>
    <row r="41" spans="1:8" ht="12.75">
      <c r="A41" s="104"/>
      <c r="B41" s="105"/>
      <c r="C41" s="109"/>
      <c r="D41" s="176"/>
      <c r="E41" s="140"/>
      <c r="F41" s="134"/>
      <c r="G41" s="106"/>
    </row>
    <row r="42" spans="1:8" ht="12.75">
      <c r="A42" s="104">
        <v>2012</v>
      </c>
      <c r="B42" s="105" t="s">
        <v>4</v>
      </c>
      <c r="C42" s="109">
        <v>2507</v>
      </c>
      <c r="D42" s="176">
        <v>7</v>
      </c>
      <c r="E42" s="140">
        <v>1433</v>
      </c>
      <c r="F42" s="134">
        <v>280</v>
      </c>
      <c r="G42" s="106">
        <v>6</v>
      </c>
    </row>
    <row r="43" spans="1:8" ht="12.75">
      <c r="A43" s="104"/>
      <c r="B43" s="105" t="s">
        <v>5</v>
      </c>
      <c r="C43" s="109">
        <v>2030</v>
      </c>
      <c r="D43" s="176">
        <v>3</v>
      </c>
      <c r="E43" s="140">
        <v>1267</v>
      </c>
      <c r="F43" s="134">
        <v>255</v>
      </c>
      <c r="G43" s="106">
        <v>7</v>
      </c>
    </row>
    <row r="44" spans="1:8" ht="12.75">
      <c r="A44" s="104"/>
      <c r="B44" s="105" t="s">
        <v>6</v>
      </c>
      <c r="C44" s="109">
        <v>2078</v>
      </c>
      <c r="D44" s="176">
        <v>11</v>
      </c>
      <c r="E44" s="140">
        <v>1316</v>
      </c>
      <c r="F44" s="134">
        <v>372</v>
      </c>
      <c r="G44" s="106">
        <v>5</v>
      </c>
      <c r="H44" s="315"/>
    </row>
    <row r="45" spans="1:8" ht="12.75">
      <c r="A45" s="104"/>
      <c r="B45" s="105" t="s">
        <v>7</v>
      </c>
      <c r="C45" s="109">
        <v>2086</v>
      </c>
      <c r="D45" s="176">
        <v>6</v>
      </c>
      <c r="E45" s="140">
        <v>1281</v>
      </c>
      <c r="F45" s="134">
        <v>702</v>
      </c>
      <c r="G45" s="106">
        <v>14</v>
      </c>
    </row>
    <row r="46" spans="1:8" ht="12.75">
      <c r="A46" s="104"/>
      <c r="B46" s="105" t="s">
        <v>8</v>
      </c>
      <c r="C46" s="109">
        <v>2160</v>
      </c>
      <c r="D46" s="176">
        <v>14</v>
      </c>
      <c r="E46" s="140">
        <v>1329</v>
      </c>
      <c r="F46" s="134">
        <v>845</v>
      </c>
      <c r="G46" s="106">
        <v>8</v>
      </c>
    </row>
    <row r="47" spans="1:8" ht="12.75">
      <c r="A47" s="104"/>
      <c r="B47" s="105" t="s">
        <v>9</v>
      </c>
      <c r="C47" s="109">
        <v>1963</v>
      </c>
      <c r="D47" s="176">
        <v>8</v>
      </c>
      <c r="E47" s="140">
        <v>1110</v>
      </c>
      <c r="F47" s="134">
        <v>936</v>
      </c>
      <c r="G47" s="106">
        <v>13</v>
      </c>
      <c r="H47" s="315"/>
    </row>
    <row r="48" spans="1:8" ht="12.75">
      <c r="A48" s="104"/>
      <c r="B48" s="105" t="s">
        <v>10</v>
      </c>
      <c r="C48" s="109">
        <v>2114</v>
      </c>
      <c r="D48" s="176">
        <v>12</v>
      </c>
      <c r="E48" s="140">
        <v>1132</v>
      </c>
      <c r="F48" s="134">
        <v>1179</v>
      </c>
      <c r="G48" s="106">
        <v>8</v>
      </c>
    </row>
    <row r="49" spans="1:8" ht="12.75">
      <c r="A49" s="104"/>
      <c r="B49" s="105" t="s">
        <v>11</v>
      </c>
      <c r="C49" s="109">
        <v>2149</v>
      </c>
      <c r="D49" s="176">
        <v>9</v>
      </c>
      <c r="E49" s="140">
        <v>1167</v>
      </c>
      <c r="F49" s="134">
        <v>1261</v>
      </c>
      <c r="G49" s="106">
        <v>11</v>
      </c>
    </row>
    <row r="50" spans="1:8" ht="12.75">
      <c r="A50" s="104"/>
      <c r="B50" s="105" t="s">
        <v>12</v>
      </c>
      <c r="C50" s="109">
        <v>2022</v>
      </c>
      <c r="D50" s="176">
        <v>10</v>
      </c>
      <c r="E50" s="140">
        <v>1050</v>
      </c>
      <c r="F50" s="134">
        <v>992</v>
      </c>
      <c r="G50" s="106">
        <v>5</v>
      </c>
      <c r="H50" s="315"/>
    </row>
    <row r="51" spans="1:8" ht="12.75">
      <c r="A51" s="104"/>
      <c r="B51" s="105" t="s">
        <v>13</v>
      </c>
      <c r="C51" s="109">
        <v>2370</v>
      </c>
      <c r="D51" s="176">
        <v>9</v>
      </c>
      <c r="E51" s="140">
        <v>1259</v>
      </c>
      <c r="F51" s="134">
        <v>744</v>
      </c>
      <c r="G51" s="106">
        <v>8</v>
      </c>
    </row>
    <row r="52" spans="1:8" ht="12.75">
      <c r="A52" s="104"/>
      <c r="B52" s="105" t="s">
        <v>14</v>
      </c>
      <c r="C52" s="109">
        <v>2166</v>
      </c>
      <c r="D52" s="176">
        <v>10</v>
      </c>
      <c r="E52" s="140">
        <v>1235</v>
      </c>
      <c r="F52" s="134">
        <v>432</v>
      </c>
      <c r="G52" s="106">
        <v>6</v>
      </c>
    </row>
    <row r="53" spans="1:8" ht="12.75">
      <c r="A53" s="104"/>
      <c r="B53" s="105" t="s">
        <v>15</v>
      </c>
      <c r="C53" s="109">
        <v>1624</v>
      </c>
      <c r="D53" s="176">
        <v>7</v>
      </c>
      <c r="E53" s="140">
        <v>1177</v>
      </c>
      <c r="F53" s="134">
        <v>482</v>
      </c>
      <c r="G53" s="106">
        <v>10</v>
      </c>
      <c r="H53" s="315"/>
    </row>
    <row r="54" spans="1:8" ht="12.75">
      <c r="A54" s="104"/>
      <c r="B54" s="105"/>
      <c r="C54" s="109"/>
      <c r="D54" s="176"/>
      <c r="E54" s="140"/>
      <c r="F54" s="134"/>
      <c r="G54" s="106"/>
    </row>
    <row r="55" spans="1:8" ht="12.75">
      <c r="A55" s="104">
        <v>2013</v>
      </c>
      <c r="B55" s="105" t="s">
        <v>4</v>
      </c>
      <c r="C55" s="109">
        <v>2541</v>
      </c>
      <c r="D55" s="176">
        <v>9</v>
      </c>
      <c r="E55" s="140">
        <v>1535</v>
      </c>
      <c r="F55" s="134">
        <v>334</v>
      </c>
      <c r="G55" s="106">
        <v>1</v>
      </c>
    </row>
    <row r="56" spans="1:8" ht="12.75">
      <c r="A56" s="104"/>
      <c r="B56" s="105" t="s">
        <v>5</v>
      </c>
      <c r="C56" s="109">
        <v>1825</v>
      </c>
      <c r="D56" s="176">
        <v>5</v>
      </c>
      <c r="E56" s="140">
        <v>1310</v>
      </c>
      <c r="F56" s="134">
        <v>242</v>
      </c>
      <c r="G56" s="106">
        <v>5</v>
      </c>
    </row>
    <row r="57" spans="1:8" ht="12.75">
      <c r="A57" s="104"/>
      <c r="B57" s="105" t="s">
        <v>6</v>
      </c>
      <c r="C57" s="109">
        <v>1780</v>
      </c>
      <c r="D57" s="176">
        <v>12</v>
      </c>
      <c r="E57" s="140">
        <v>1370</v>
      </c>
      <c r="F57" s="134">
        <v>402</v>
      </c>
      <c r="G57" s="106">
        <v>4</v>
      </c>
      <c r="H57" s="315"/>
    </row>
    <row r="58" spans="1:8" ht="12.75">
      <c r="A58" s="104"/>
      <c r="B58" s="105" t="s">
        <v>7</v>
      </c>
      <c r="C58" s="109">
        <v>2105</v>
      </c>
      <c r="D58" s="176">
        <v>11</v>
      </c>
      <c r="E58" s="140">
        <v>1448</v>
      </c>
      <c r="F58" s="134">
        <v>694</v>
      </c>
      <c r="G58" s="106">
        <v>5</v>
      </c>
    </row>
    <row r="59" spans="1:8" ht="12.75">
      <c r="A59" s="104"/>
      <c r="B59" s="105" t="s">
        <v>8</v>
      </c>
      <c r="C59" s="109">
        <v>2130</v>
      </c>
      <c r="D59" s="176">
        <v>5</v>
      </c>
      <c r="E59" s="140">
        <v>1239</v>
      </c>
      <c r="F59" s="134">
        <v>802</v>
      </c>
      <c r="G59" s="106">
        <v>11</v>
      </c>
    </row>
    <row r="60" spans="1:8" ht="12.75">
      <c r="A60" s="104"/>
      <c r="B60" s="105" t="s">
        <v>9</v>
      </c>
      <c r="C60" s="109">
        <v>1729</v>
      </c>
      <c r="D60" s="176">
        <v>15</v>
      </c>
      <c r="E60" s="140">
        <v>1045</v>
      </c>
      <c r="F60" s="134">
        <v>817</v>
      </c>
      <c r="G60" s="106">
        <v>13</v>
      </c>
      <c r="H60" s="315"/>
    </row>
    <row r="61" spans="1:8" ht="12.75">
      <c r="A61" s="104"/>
      <c r="B61" s="105" t="s">
        <v>10</v>
      </c>
      <c r="C61" s="109">
        <v>2225</v>
      </c>
      <c r="D61" s="176">
        <v>14</v>
      </c>
      <c r="E61" s="140">
        <v>1224</v>
      </c>
      <c r="F61" s="134">
        <v>1101</v>
      </c>
      <c r="G61" s="106">
        <v>10</v>
      </c>
    </row>
    <row r="62" spans="1:8" ht="12.75">
      <c r="A62" s="104"/>
      <c r="B62" s="105" t="s">
        <v>11</v>
      </c>
      <c r="C62" s="109">
        <v>2075</v>
      </c>
      <c r="D62" s="176">
        <v>8</v>
      </c>
      <c r="E62" s="140">
        <v>1079</v>
      </c>
      <c r="F62" s="134">
        <v>1163</v>
      </c>
      <c r="G62" s="106">
        <v>15</v>
      </c>
    </row>
    <row r="63" spans="1:8" ht="12.75">
      <c r="A63" s="104"/>
      <c r="B63" s="105" t="s">
        <v>12</v>
      </c>
      <c r="C63" s="109">
        <v>2067</v>
      </c>
      <c r="D63" s="176">
        <v>8</v>
      </c>
      <c r="E63" s="140">
        <v>1159</v>
      </c>
      <c r="F63" s="134">
        <v>1023</v>
      </c>
      <c r="G63" s="106">
        <v>11</v>
      </c>
      <c r="H63" s="315"/>
    </row>
    <row r="64" spans="1:8" ht="12.75">
      <c r="A64" s="104"/>
      <c r="B64" s="105" t="s">
        <v>13</v>
      </c>
      <c r="C64" s="109">
        <v>2187</v>
      </c>
      <c r="D64" s="176">
        <v>6</v>
      </c>
      <c r="E64" s="140">
        <v>1217</v>
      </c>
      <c r="F64" s="134">
        <v>660</v>
      </c>
      <c r="G64" s="106">
        <v>10</v>
      </c>
    </row>
    <row r="65" spans="1:8" ht="12.75">
      <c r="A65" s="104"/>
      <c r="B65" s="105" t="s">
        <v>14</v>
      </c>
      <c r="C65" s="109">
        <v>1892</v>
      </c>
      <c r="D65" s="176">
        <v>6</v>
      </c>
      <c r="E65" s="140">
        <v>1185</v>
      </c>
      <c r="F65" s="134">
        <v>412</v>
      </c>
      <c r="G65" s="106">
        <v>7</v>
      </c>
    </row>
    <row r="66" spans="1:8" ht="12.75">
      <c r="A66" s="104"/>
      <c r="B66" s="105" t="s">
        <v>15</v>
      </c>
      <c r="C66" s="109">
        <v>1723</v>
      </c>
      <c r="D66" s="176">
        <v>11</v>
      </c>
      <c r="E66" s="140">
        <v>1157</v>
      </c>
      <c r="F66" s="134">
        <v>476</v>
      </c>
      <c r="G66" s="106">
        <v>8</v>
      </c>
      <c r="H66" s="315"/>
    </row>
    <row r="67" spans="1:8" ht="12.75">
      <c r="A67" s="104"/>
      <c r="B67" s="105"/>
      <c r="C67" s="109"/>
      <c r="D67" s="176"/>
      <c r="E67" s="140"/>
      <c r="F67" s="134"/>
      <c r="G67" s="106"/>
    </row>
    <row r="68" spans="1:8" ht="12.75">
      <c r="A68" s="104">
        <v>2014</v>
      </c>
      <c r="B68" s="105" t="s">
        <v>4</v>
      </c>
      <c r="C68" s="109">
        <v>2362</v>
      </c>
      <c r="D68" s="176">
        <v>9</v>
      </c>
      <c r="E68" s="140">
        <v>1523</v>
      </c>
      <c r="F68" s="134">
        <v>276</v>
      </c>
      <c r="G68" s="106">
        <v>5</v>
      </c>
    </row>
    <row r="69" spans="1:8" ht="12.75">
      <c r="A69" s="104"/>
      <c r="B69" s="105" t="s">
        <v>5</v>
      </c>
      <c r="C69" s="109">
        <v>1857</v>
      </c>
      <c r="D69" s="176">
        <v>5</v>
      </c>
      <c r="E69" s="140">
        <v>1192</v>
      </c>
      <c r="F69" s="134">
        <v>319</v>
      </c>
      <c r="G69" s="106">
        <v>3</v>
      </c>
    </row>
    <row r="70" spans="1:8" ht="12.75">
      <c r="A70" s="104"/>
      <c r="B70" s="105" t="s">
        <v>6</v>
      </c>
      <c r="C70" s="109">
        <v>1837</v>
      </c>
      <c r="D70" s="176">
        <v>7</v>
      </c>
      <c r="E70" s="140">
        <v>1294</v>
      </c>
      <c r="F70" s="134">
        <v>400</v>
      </c>
      <c r="G70" s="106">
        <v>9</v>
      </c>
      <c r="H70" s="315"/>
    </row>
    <row r="71" spans="1:8" ht="12.75">
      <c r="A71" s="104"/>
      <c r="B71" s="105" t="s">
        <v>7</v>
      </c>
      <c r="C71" s="109">
        <v>2043</v>
      </c>
      <c r="D71" s="176">
        <v>7</v>
      </c>
      <c r="E71" s="140">
        <v>1219</v>
      </c>
      <c r="F71" s="134">
        <v>717</v>
      </c>
      <c r="G71" s="106">
        <v>5</v>
      </c>
    </row>
    <row r="72" spans="1:8" ht="12.75">
      <c r="A72" s="104"/>
      <c r="B72" s="105" t="s">
        <v>8</v>
      </c>
      <c r="C72" s="109">
        <v>2009</v>
      </c>
      <c r="D72" s="176">
        <v>5</v>
      </c>
      <c r="E72" s="140">
        <v>1095</v>
      </c>
      <c r="F72" s="134">
        <v>863</v>
      </c>
      <c r="G72" s="106">
        <v>10</v>
      </c>
    </row>
    <row r="73" spans="1:8" ht="12.75">
      <c r="A73" s="104"/>
      <c r="B73" s="105" t="s">
        <v>9</v>
      </c>
      <c r="C73" s="109">
        <v>1948</v>
      </c>
      <c r="D73" s="176">
        <v>10</v>
      </c>
      <c r="E73" s="140">
        <v>1042</v>
      </c>
      <c r="F73" s="134">
        <v>946</v>
      </c>
      <c r="G73" s="106">
        <v>15</v>
      </c>
      <c r="H73" s="315"/>
    </row>
    <row r="74" spans="1:8" ht="12.75">
      <c r="A74" s="104"/>
      <c r="B74" s="105" t="s">
        <v>10</v>
      </c>
      <c r="C74" s="109">
        <v>2139</v>
      </c>
      <c r="D74" s="176">
        <v>5</v>
      </c>
      <c r="E74" s="140">
        <v>1151</v>
      </c>
      <c r="F74" s="134">
        <v>1098</v>
      </c>
      <c r="G74" s="106">
        <v>10</v>
      </c>
    </row>
    <row r="75" spans="1:8" ht="12.75">
      <c r="A75" s="104"/>
      <c r="B75" s="105" t="s">
        <v>11</v>
      </c>
      <c r="C75" s="109">
        <v>1964</v>
      </c>
      <c r="D75" s="176">
        <v>7</v>
      </c>
      <c r="E75" s="140">
        <v>1109</v>
      </c>
      <c r="F75" s="134">
        <v>1226</v>
      </c>
      <c r="G75" s="106">
        <v>13</v>
      </c>
    </row>
    <row r="76" spans="1:8" ht="12.75">
      <c r="A76" s="104"/>
      <c r="B76" s="105" t="s">
        <v>12</v>
      </c>
      <c r="C76" s="109">
        <v>2246</v>
      </c>
      <c r="D76" s="176">
        <v>10</v>
      </c>
      <c r="E76" s="140">
        <v>1284</v>
      </c>
      <c r="F76" s="134">
        <v>1133</v>
      </c>
      <c r="G76" s="106">
        <v>12</v>
      </c>
      <c r="H76" s="315"/>
    </row>
    <row r="77" spans="1:8" ht="12.75">
      <c r="A77" s="104"/>
      <c r="B77" s="105" t="s">
        <v>13</v>
      </c>
      <c r="C77" s="109">
        <v>2269</v>
      </c>
      <c r="D77" s="176">
        <v>4</v>
      </c>
      <c r="E77" s="140">
        <v>1308</v>
      </c>
      <c r="F77" s="134">
        <v>641</v>
      </c>
      <c r="G77" s="106">
        <v>6</v>
      </c>
    </row>
    <row r="78" spans="1:8" ht="12.75">
      <c r="A78" s="104"/>
      <c r="B78" s="105" t="s">
        <v>14</v>
      </c>
      <c r="C78" s="109">
        <v>1914</v>
      </c>
      <c r="D78" s="176">
        <v>6</v>
      </c>
      <c r="E78" s="140">
        <v>1155</v>
      </c>
      <c r="F78" s="134">
        <v>419</v>
      </c>
      <c r="G78" s="106">
        <v>9</v>
      </c>
    </row>
    <row r="79" spans="1:8" ht="12.75">
      <c r="A79" s="104"/>
      <c r="B79" s="105" t="s">
        <v>15</v>
      </c>
      <c r="C79" s="109">
        <v>1805</v>
      </c>
      <c r="D79" s="176">
        <v>6</v>
      </c>
      <c r="E79" s="140">
        <v>1306</v>
      </c>
      <c r="F79" s="134">
        <v>512</v>
      </c>
      <c r="G79" s="106">
        <v>13</v>
      </c>
      <c r="H79" s="315"/>
    </row>
    <row r="80" spans="1:8" ht="12.75">
      <c r="A80" s="104"/>
      <c r="B80" s="105"/>
      <c r="C80" s="109"/>
      <c r="D80" s="176"/>
      <c r="E80" s="140"/>
      <c r="F80" s="134"/>
      <c r="G80" s="106"/>
    </row>
    <row r="81" spans="1:8" ht="12.75">
      <c r="A81" s="104">
        <v>2015</v>
      </c>
      <c r="B81" s="105" t="s">
        <v>4</v>
      </c>
      <c r="C81" s="109">
        <v>2198</v>
      </c>
      <c r="D81" s="176">
        <v>4</v>
      </c>
      <c r="E81" s="140">
        <v>1599</v>
      </c>
      <c r="F81" s="134">
        <v>281</v>
      </c>
      <c r="G81" s="106" t="s">
        <v>16</v>
      </c>
    </row>
    <row r="82" spans="1:8" ht="12.75">
      <c r="A82" s="104"/>
      <c r="B82" s="105" t="s">
        <v>5</v>
      </c>
      <c r="C82" s="109">
        <v>1784</v>
      </c>
      <c r="D82" s="176">
        <v>9</v>
      </c>
      <c r="E82" s="140">
        <v>1393</v>
      </c>
      <c r="F82" s="134">
        <v>278</v>
      </c>
      <c r="G82" s="106">
        <v>3</v>
      </c>
    </row>
    <row r="83" spans="1:8" ht="12.75">
      <c r="A83" s="104"/>
      <c r="B83" s="105" t="s">
        <v>6</v>
      </c>
      <c r="C83" s="109">
        <v>1966</v>
      </c>
      <c r="D83" s="176">
        <v>7</v>
      </c>
      <c r="E83" s="140">
        <v>1475</v>
      </c>
      <c r="F83" s="134">
        <v>422</v>
      </c>
      <c r="G83" s="106">
        <v>5</v>
      </c>
      <c r="H83" s="315"/>
    </row>
    <row r="84" spans="1:8" ht="12.75">
      <c r="A84" s="104"/>
      <c r="B84" s="105" t="s">
        <v>7</v>
      </c>
      <c r="C84" s="109">
        <v>1963</v>
      </c>
      <c r="D84" s="176">
        <v>6</v>
      </c>
      <c r="E84" s="140">
        <v>1261</v>
      </c>
      <c r="F84" s="134">
        <v>634</v>
      </c>
      <c r="G84" s="106">
        <v>8</v>
      </c>
    </row>
    <row r="85" spans="1:8" ht="12.75">
      <c r="A85" s="104"/>
      <c r="B85" s="105" t="s">
        <v>8</v>
      </c>
      <c r="C85" s="109">
        <v>1919</v>
      </c>
      <c r="D85" s="176">
        <v>7</v>
      </c>
      <c r="E85" s="140">
        <v>1157</v>
      </c>
      <c r="F85" s="134">
        <v>816</v>
      </c>
      <c r="G85" s="106">
        <v>9</v>
      </c>
    </row>
    <row r="86" spans="1:8" ht="12.75">
      <c r="A86" s="104"/>
      <c r="B86" s="105" t="s">
        <v>9</v>
      </c>
      <c r="C86" s="109">
        <v>2012</v>
      </c>
      <c r="D86" s="176">
        <v>10</v>
      </c>
      <c r="E86" s="140">
        <v>1351</v>
      </c>
      <c r="F86" s="134">
        <v>1006</v>
      </c>
      <c r="G86" s="106">
        <v>4</v>
      </c>
      <c r="H86" s="315"/>
    </row>
    <row r="87" spans="1:8" ht="12.75">
      <c r="A87" s="104"/>
      <c r="B87" s="105" t="s">
        <v>10</v>
      </c>
      <c r="C87" s="109">
        <v>2140</v>
      </c>
      <c r="D87" s="176">
        <v>6</v>
      </c>
      <c r="E87" s="140">
        <v>1175</v>
      </c>
      <c r="F87" s="134">
        <v>1077</v>
      </c>
      <c r="G87" s="106">
        <v>3</v>
      </c>
    </row>
    <row r="88" spans="1:8" ht="12.75">
      <c r="A88" s="104"/>
      <c r="B88" s="105" t="s">
        <v>11</v>
      </c>
      <c r="C88" s="109">
        <v>1984</v>
      </c>
      <c r="D88" s="176">
        <v>2</v>
      </c>
      <c r="E88" s="140">
        <v>993</v>
      </c>
      <c r="F88" s="134">
        <v>1136</v>
      </c>
      <c r="G88" s="106">
        <v>15</v>
      </c>
    </row>
    <row r="89" spans="1:8" ht="12.75">
      <c r="A89" s="104"/>
      <c r="B89" s="105" t="s">
        <v>12</v>
      </c>
      <c r="C89" s="109">
        <v>2289</v>
      </c>
      <c r="D89" s="176">
        <v>8</v>
      </c>
      <c r="E89" s="140">
        <v>1322</v>
      </c>
      <c r="F89" s="134">
        <v>1150</v>
      </c>
      <c r="G89" s="106">
        <v>17</v>
      </c>
      <c r="H89" s="315"/>
    </row>
    <row r="90" spans="1:8" ht="12.75">
      <c r="A90" s="104"/>
      <c r="B90" s="105" t="s">
        <v>13</v>
      </c>
      <c r="C90" s="109">
        <v>2125</v>
      </c>
      <c r="D90" s="176">
        <v>7</v>
      </c>
      <c r="E90" s="140">
        <v>1260</v>
      </c>
      <c r="F90" s="134">
        <v>656</v>
      </c>
      <c r="G90" s="106">
        <v>6</v>
      </c>
    </row>
    <row r="91" spans="1:8" ht="12.75">
      <c r="A91" s="104"/>
      <c r="B91" s="105" t="s">
        <v>14</v>
      </c>
      <c r="C91" s="109">
        <v>2033</v>
      </c>
      <c r="D91" s="176">
        <v>7</v>
      </c>
      <c r="E91" s="140">
        <v>1251</v>
      </c>
      <c r="F91" s="134">
        <v>455</v>
      </c>
      <c r="G91" s="106">
        <v>14</v>
      </c>
    </row>
    <row r="92" spans="1:8" ht="12.75">
      <c r="A92" s="104"/>
      <c r="B92" s="105" t="s">
        <v>15</v>
      </c>
      <c r="C92" s="109">
        <v>1802</v>
      </c>
      <c r="D92" s="176">
        <v>3</v>
      </c>
      <c r="E92" s="140">
        <v>1311</v>
      </c>
      <c r="F92" s="134">
        <v>444</v>
      </c>
      <c r="G92" s="106">
        <v>5</v>
      </c>
      <c r="H92" s="315"/>
    </row>
    <row r="93" spans="1:8" ht="12.75">
      <c r="A93" s="104"/>
      <c r="B93" s="105"/>
      <c r="C93" s="109"/>
      <c r="D93" s="176"/>
      <c r="E93" s="140"/>
      <c r="F93" s="134"/>
      <c r="G93" s="106"/>
    </row>
    <row r="94" spans="1:8" ht="12.75">
      <c r="A94" s="104">
        <v>2016</v>
      </c>
      <c r="B94" s="105" t="s">
        <v>4</v>
      </c>
      <c r="C94" s="109">
        <v>2146</v>
      </c>
      <c r="D94" s="176">
        <v>7</v>
      </c>
      <c r="E94" s="140">
        <v>1499</v>
      </c>
      <c r="F94" s="134">
        <v>346</v>
      </c>
      <c r="G94" s="106">
        <v>3</v>
      </c>
    </row>
    <row r="95" spans="1:8" ht="12.75">
      <c r="A95" s="104"/>
      <c r="B95" s="105" t="s">
        <v>5</v>
      </c>
      <c r="C95" s="109">
        <v>1834</v>
      </c>
      <c r="D95" s="176">
        <v>2</v>
      </c>
      <c r="E95" s="140">
        <v>1332</v>
      </c>
      <c r="F95" s="134">
        <v>225</v>
      </c>
      <c r="G95" s="106">
        <v>2</v>
      </c>
    </row>
    <row r="96" spans="1:8" ht="12.75">
      <c r="A96" s="104"/>
      <c r="B96" s="105" t="s">
        <v>6</v>
      </c>
      <c r="C96" s="109">
        <v>1919</v>
      </c>
      <c r="D96" s="176">
        <v>6</v>
      </c>
      <c r="E96" s="140">
        <v>1344</v>
      </c>
      <c r="F96" s="134">
        <v>493</v>
      </c>
      <c r="G96" s="106">
        <v>5</v>
      </c>
      <c r="H96" s="315"/>
    </row>
    <row r="97" spans="1:8" ht="12.75">
      <c r="A97" s="171"/>
      <c r="B97" s="105" t="s">
        <v>7</v>
      </c>
      <c r="C97" s="109">
        <v>2040</v>
      </c>
      <c r="D97" s="176">
        <v>3</v>
      </c>
      <c r="E97" s="140">
        <v>1258</v>
      </c>
      <c r="F97" s="134">
        <v>585</v>
      </c>
      <c r="G97" s="106">
        <v>10</v>
      </c>
    </row>
    <row r="98" spans="1:8" ht="12.75">
      <c r="A98" s="171"/>
      <c r="B98" s="105" t="s">
        <v>8</v>
      </c>
      <c r="C98" s="109">
        <v>1974</v>
      </c>
      <c r="D98" s="176">
        <v>6</v>
      </c>
      <c r="E98" s="140">
        <v>1214</v>
      </c>
      <c r="F98" s="134">
        <v>757</v>
      </c>
      <c r="G98" s="106">
        <v>8</v>
      </c>
    </row>
    <row r="99" spans="1:8" ht="12.75">
      <c r="A99" s="171"/>
      <c r="B99" s="105" t="s">
        <v>9</v>
      </c>
      <c r="C99" s="109">
        <v>2079</v>
      </c>
      <c r="D99" s="176">
        <v>5</v>
      </c>
      <c r="E99" s="140">
        <v>1254</v>
      </c>
      <c r="F99" s="134">
        <v>933</v>
      </c>
      <c r="G99" s="106">
        <v>13</v>
      </c>
      <c r="H99" s="315"/>
    </row>
    <row r="100" spans="1:8" ht="12.75">
      <c r="A100" s="171"/>
      <c r="B100" s="105" t="s">
        <v>10</v>
      </c>
      <c r="C100" s="109">
        <v>1953</v>
      </c>
      <c r="D100" s="176">
        <v>11</v>
      </c>
      <c r="E100" s="140">
        <v>1149</v>
      </c>
      <c r="F100" s="134">
        <v>1059</v>
      </c>
      <c r="G100" s="106">
        <v>9</v>
      </c>
    </row>
    <row r="101" spans="1:8" ht="12.75">
      <c r="A101" s="171"/>
      <c r="B101" s="105" t="s">
        <v>11</v>
      </c>
      <c r="C101" s="109">
        <v>2157</v>
      </c>
      <c r="D101" s="176">
        <v>14</v>
      </c>
      <c r="E101" s="140">
        <v>1258</v>
      </c>
      <c r="F101" s="134">
        <v>1318</v>
      </c>
      <c r="G101" s="106">
        <v>13</v>
      </c>
    </row>
    <row r="102" spans="1:8" ht="12.75">
      <c r="A102" s="171"/>
      <c r="B102" s="105" t="s">
        <v>12</v>
      </c>
      <c r="C102" s="109">
        <v>2173</v>
      </c>
      <c r="D102" s="176">
        <v>8</v>
      </c>
      <c r="E102" s="140">
        <v>1216</v>
      </c>
      <c r="F102" s="134">
        <v>1032</v>
      </c>
      <c r="G102" s="106">
        <v>10</v>
      </c>
      <c r="H102" s="315"/>
    </row>
    <row r="103" spans="1:8" ht="12.75">
      <c r="A103" s="171"/>
      <c r="B103" s="105" t="s">
        <v>13</v>
      </c>
      <c r="C103" s="109">
        <v>2032</v>
      </c>
      <c r="D103" s="176">
        <v>8</v>
      </c>
      <c r="E103" s="140">
        <v>1258</v>
      </c>
      <c r="F103" s="134">
        <v>696</v>
      </c>
      <c r="G103" s="106">
        <v>3</v>
      </c>
    </row>
    <row r="104" spans="1:8" ht="12.75">
      <c r="A104" s="171"/>
      <c r="B104" s="105" t="s">
        <v>14</v>
      </c>
      <c r="C104" s="109">
        <v>2072</v>
      </c>
      <c r="D104" s="176">
        <v>6</v>
      </c>
      <c r="E104" s="140">
        <v>1337</v>
      </c>
      <c r="F104" s="134">
        <v>463</v>
      </c>
      <c r="G104" s="106">
        <v>4</v>
      </c>
    </row>
    <row r="105" spans="1:8" ht="12.75">
      <c r="A105" s="171"/>
      <c r="B105" s="105" t="s">
        <v>15</v>
      </c>
      <c r="C105" s="109">
        <v>1699</v>
      </c>
      <c r="D105" s="176">
        <v>6</v>
      </c>
      <c r="E105" s="140">
        <v>1314</v>
      </c>
      <c r="F105" s="134">
        <v>399</v>
      </c>
      <c r="G105" s="106">
        <v>4</v>
      </c>
      <c r="H105" s="315"/>
    </row>
    <row r="106" spans="1:8" ht="12.75">
      <c r="A106" s="171"/>
      <c r="B106" s="172"/>
      <c r="C106" s="64"/>
      <c r="D106" s="176"/>
      <c r="E106" s="259"/>
      <c r="F106" s="105"/>
      <c r="G106" s="136"/>
    </row>
    <row r="107" spans="1:8" ht="12.75">
      <c r="A107" s="104">
        <v>2017</v>
      </c>
      <c r="B107" s="105" t="s">
        <v>4</v>
      </c>
      <c r="C107" s="47">
        <v>2245</v>
      </c>
      <c r="D107" s="176">
        <v>10</v>
      </c>
      <c r="E107" s="140">
        <v>1818</v>
      </c>
      <c r="F107" s="105">
        <v>344</v>
      </c>
      <c r="G107" s="136">
        <v>1</v>
      </c>
    </row>
    <row r="108" spans="1:8" ht="12.75">
      <c r="A108" s="173"/>
      <c r="B108" s="105" t="s">
        <v>5</v>
      </c>
      <c r="C108" s="47">
        <v>1686</v>
      </c>
      <c r="D108" s="176">
        <v>15</v>
      </c>
      <c r="E108" s="140">
        <v>1391</v>
      </c>
      <c r="F108" s="105">
        <v>272</v>
      </c>
      <c r="G108" s="136">
        <v>4</v>
      </c>
    </row>
    <row r="109" spans="1:8" ht="12.75">
      <c r="A109" s="173"/>
      <c r="B109" s="105" t="s">
        <v>6</v>
      </c>
      <c r="C109" s="47">
        <v>2113</v>
      </c>
      <c r="D109" s="176">
        <v>3</v>
      </c>
      <c r="E109" s="140">
        <v>1449</v>
      </c>
      <c r="F109" s="105">
        <v>411</v>
      </c>
      <c r="G109" s="136">
        <v>4</v>
      </c>
      <c r="H109" s="315"/>
    </row>
    <row r="110" spans="1:8" ht="12.75">
      <c r="A110" s="173"/>
      <c r="B110" s="105" t="s">
        <v>7</v>
      </c>
      <c r="C110" s="47">
        <v>1630</v>
      </c>
      <c r="D110" s="176">
        <v>8</v>
      </c>
      <c r="E110" s="140">
        <v>1148</v>
      </c>
      <c r="F110" s="105">
        <v>617</v>
      </c>
      <c r="G110" s="136">
        <v>9</v>
      </c>
    </row>
    <row r="111" spans="1:8" ht="12.75">
      <c r="A111" s="173"/>
      <c r="B111" s="105" t="s">
        <v>8</v>
      </c>
      <c r="C111" s="47">
        <v>1983</v>
      </c>
      <c r="D111" s="176">
        <v>7</v>
      </c>
      <c r="E111" s="140">
        <v>1360</v>
      </c>
      <c r="F111" s="105">
        <v>831</v>
      </c>
      <c r="G111" s="136">
        <v>9</v>
      </c>
    </row>
    <row r="112" spans="1:8" ht="12.75">
      <c r="A112" s="173"/>
      <c r="B112" s="105" t="s">
        <v>9</v>
      </c>
      <c r="C112" s="47">
        <v>1912</v>
      </c>
      <c r="D112" s="176">
        <v>13</v>
      </c>
      <c r="E112" s="140">
        <v>1262</v>
      </c>
      <c r="F112" s="105">
        <v>907</v>
      </c>
      <c r="G112" s="136">
        <v>11</v>
      </c>
      <c r="H112" s="315"/>
    </row>
    <row r="113" spans="1:8" ht="12.75">
      <c r="A113" s="171"/>
      <c r="B113" s="105" t="s">
        <v>10</v>
      </c>
      <c r="C113" s="109">
        <v>1888</v>
      </c>
      <c r="D113" s="176">
        <v>6</v>
      </c>
      <c r="E113" s="140">
        <v>1178</v>
      </c>
      <c r="F113" s="112">
        <v>1118</v>
      </c>
      <c r="G113" s="136">
        <v>11</v>
      </c>
    </row>
    <row r="114" spans="1:8" ht="12.75">
      <c r="A114" s="171"/>
      <c r="B114" s="105" t="s">
        <v>11</v>
      </c>
      <c r="C114" s="109">
        <v>2078</v>
      </c>
      <c r="D114" s="176">
        <v>10</v>
      </c>
      <c r="E114" s="140">
        <v>1172</v>
      </c>
      <c r="F114" s="112">
        <v>1167</v>
      </c>
      <c r="G114" s="136">
        <v>16</v>
      </c>
    </row>
    <row r="115" spans="1:8" ht="12.75">
      <c r="A115" s="173"/>
      <c r="B115" s="105" t="s">
        <v>12</v>
      </c>
      <c r="C115" s="65">
        <v>1977</v>
      </c>
      <c r="D115" s="176">
        <v>6</v>
      </c>
      <c r="E115" s="140">
        <v>1163</v>
      </c>
      <c r="F115" s="176">
        <v>985</v>
      </c>
      <c r="G115" s="136">
        <v>9</v>
      </c>
      <c r="H115" s="315"/>
    </row>
    <row r="116" spans="1:8" ht="12.75">
      <c r="A116" s="171"/>
      <c r="B116" s="105" t="s">
        <v>13</v>
      </c>
      <c r="C116" s="109">
        <v>1972</v>
      </c>
      <c r="D116" s="176">
        <v>8</v>
      </c>
      <c r="E116" s="140">
        <v>1333</v>
      </c>
      <c r="F116" s="134">
        <v>769</v>
      </c>
      <c r="G116" s="106">
        <v>6</v>
      </c>
    </row>
    <row r="117" spans="1:8" ht="12.75">
      <c r="A117" s="171"/>
      <c r="B117" s="105" t="s">
        <v>14</v>
      </c>
      <c r="C117" s="109">
        <v>2016</v>
      </c>
      <c r="D117" s="176">
        <v>11</v>
      </c>
      <c r="E117" s="140">
        <v>1403</v>
      </c>
      <c r="F117" s="134">
        <v>487</v>
      </c>
      <c r="G117" s="106">
        <v>6</v>
      </c>
    </row>
    <row r="118" spans="1:8" ht="12.75">
      <c r="A118" s="171"/>
      <c r="B118" s="105" t="s">
        <v>15</v>
      </c>
      <c r="C118" s="109">
        <v>1575</v>
      </c>
      <c r="D118" s="176">
        <v>5</v>
      </c>
      <c r="E118" s="140">
        <v>1359</v>
      </c>
      <c r="F118" s="112">
        <v>392</v>
      </c>
      <c r="G118" s="136">
        <v>6</v>
      </c>
      <c r="H118" s="315"/>
    </row>
    <row r="119" spans="1:8" ht="12.75">
      <c r="A119" s="171"/>
      <c r="B119" s="172"/>
      <c r="C119" s="64"/>
      <c r="D119" s="176"/>
      <c r="E119" s="140"/>
      <c r="F119" s="105"/>
      <c r="G119" s="136"/>
    </row>
    <row r="120" spans="1:8" ht="12.75">
      <c r="A120" s="104">
        <v>2018</v>
      </c>
      <c r="B120" s="105" t="s">
        <v>4</v>
      </c>
      <c r="C120" s="109">
        <v>2234</v>
      </c>
      <c r="D120" s="176">
        <v>8</v>
      </c>
      <c r="E120" s="140">
        <v>2102</v>
      </c>
      <c r="F120" s="112">
        <v>364</v>
      </c>
      <c r="G120" s="136">
        <v>5</v>
      </c>
    </row>
    <row r="121" spans="1:8" ht="12.75">
      <c r="A121" s="171"/>
      <c r="B121" s="105" t="s">
        <v>5</v>
      </c>
      <c r="C121" s="109">
        <v>1734</v>
      </c>
      <c r="D121" s="176">
        <v>7</v>
      </c>
      <c r="E121" s="140">
        <v>1456</v>
      </c>
      <c r="F121" s="134">
        <v>270</v>
      </c>
      <c r="G121" s="106">
        <v>9</v>
      </c>
    </row>
    <row r="122" spans="1:8" ht="12.75">
      <c r="A122" s="171"/>
      <c r="B122" s="105" t="s">
        <v>6</v>
      </c>
      <c r="C122" s="109">
        <v>1751</v>
      </c>
      <c r="D122" s="176">
        <v>7</v>
      </c>
      <c r="E122" s="140">
        <v>1487</v>
      </c>
      <c r="F122" s="134">
        <v>442</v>
      </c>
      <c r="G122" s="106">
        <v>9</v>
      </c>
      <c r="H122" s="315"/>
    </row>
    <row r="123" spans="1:8" ht="12.75">
      <c r="A123" s="171"/>
      <c r="B123" s="105" t="s">
        <v>7</v>
      </c>
      <c r="C123" s="109">
        <v>1834</v>
      </c>
      <c r="D123" s="176">
        <v>9</v>
      </c>
      <c r="E123" s="140">
        <v>1281</v>
      </c>
      <c r="F123" s="134">
        <v>631</v>
      </c>
      <c r="G123" s="106">
        <v>2</v>
      </c>
    </row>
    <row r="124" spans="1:8" ht="12.75">
      <c r="A124" s="171"/>
      <c r="B124" s="105" t="s">
        <v>8</v>
      </c>
      <c r="C124" s="109">
        <v>1908</v>
      </c>
      <c r="D124" s="176">
        <v>8</v>
      </c>
      <c r="E124" s="140">
        <v>1166</v>
      </c>
      <c r="F124" s="134">
        <v>780</v>
      </c>
      <c r="G124" s="106">
        <v>15</v>
      </c>
    </row>
    <row r="125" spans="1:8" ht="12.75">
      <c r="A125" s="171"/>
      <c r="B125" s="105" t="s">
        <v>9</v>
      </c>
      <c r="C125" s="109">
        <v>1949</v>
      </c>
      <c r="D125" s="176">
        <v>5</v>
      </c>
      <c r="E125" s="140">
        <v>1146</v>
      </c>
      <c r="F125" s="134">
        <v>804</v>
      </c>
      <c r="G125" s="106">
        <v>9</v>
      </c>
      <c r="H125" s="315"/>
    </row>
    <row r="126" spans="1:8" ht="12.75">
      <c r="A126" s="171"/>
      <c r="B126" s="105" t="s">
        <v>10</v>
      </c>
      <c r="C126" s="109">
        <v>1926</v>
      </c>
      <c r="D126" s="176">
        <v>5</v>
      </c>
      <c r="E126" s="140">
        <v>1149</v>
      </c>
      <c r="F126" s="134">
        <v>983</v>
      </c>
      <c r="G126" s="106">
        <v>6</v>
      </c>
    </row>
    <row r="127" spans="1:8" ht="12.75">
      <c r="A127" s="171"/>
      <c r="B127" s="105" t="s">
        <v>11</v>
      </c>
      <c r="C127" s="109">
        <v>2036</v>
      </c>
      <c r="D127" s="176">
        <v>10</v>
      </c>
      <c r="E127" s="140">
        <v>1230</v>
      </c>
      <c r="F127" s="134">
        <v>1143</v>
      </c>
      <c r="G127" s="106">
        <v>20</v>
      </c>
    </row>
    <row r="128" spans="1:8" ht="12.75">
      <c r="A128" s="171"/>
      <c r="B128" s="105" t="s">
        <v>12</v>
      </c>
      <c r="C128" s="109">
        <v>1898</v>
      </c>
      <c r="D128" s="176">
        <v>9</v>
      </c>
      <c r="E128" s="140">
        <v>1095</v>
      </c>
      <c r="F128" s="134">
        <v>872</v>
      </c>
      <c r="G128" s="106">
        <v>10</v>
      </c>
      <c r="H128" s="315"/>
    </row>
    <row r="129" spans="1:8" ht="12.75">
      <c r="A129" s="171"/>
      <c r="B129" s="105" t="s">
        <v>13</v>
      </c>
      <c r="C129" s="109">
        <v>2201</v>
      </c>
      <c r="D129" s="176">
        <v>4</v>
      </c>
      <c r="E129" s="140">
        <v>1347</v>
      </c>
      <c r="F129" s="134">
        <v>753</v>
      </c>
      <c r="G129" s="106">
        <v>10</v>
      </c>
    </row>
    <row r="130" spans="1:8" ht="12.75">
      <c r="A130" s="171"/>
      <c r="B130" s="105" t="s">
        <v>14</v>
      </c>
      <c r="C130" s="109">
        <v>1880</v>
      </c>
      <c r="D130" s="176">
        <v>3</v>
      </c>
      <c r="E130" s="140">
        <v>1231</v>
      </c>
      <c r="F130" s="134">
        <v>462</v>
      </c>
      <c r="G130" s="106">
        <v>7</v>
      </c>
    </row>
    <row r="131" spans="1:8" ht="12.75">
      <c r="A131" s="171"/>
      <c r="B131" s="105" t="s">
        <v>15</v>
      </c>
      <c r="C131" s="109">
        <v>1478</v>
      </c>
      <c r="D131" s="176">
        <v>4</v>
      </c>
      <c r="E131" s="140">
        <v>1233</v>
      </c>
      <c r="F131" s="134">
        <v>463</v>
      </c>
      <c r="G131" s="106">
        <v>6</v>
      </c>
      <c r="H131" s="315"/>
    </row>
    <row r="132" spans="1:8" ht="12.75">
      <c r="A132" s="171"/>
      <c r="B132" s="105"/>
      <c r="C132" s="109"/>
      <c r="D132" s="176"/>
      <c r="E132" s="140"/>
      <c r="F132" s="134"/>
      <c r="G132" s="106"/>
    </row>
    <row r="133" spans="1:8" ht="12.75" customHeight="1">
      <c r="A133" s="104">
        <v>2019</v>
      </c>
      <c r="B133" s="105" t="s">
        <v>4</v>
      </c>
      <c r="C133" s="109">
        <v>2258</v>
      </c>
      <c r="D133" s="176">
        <v>4</v>
      </c>
      <c r="E133" s="140">
        <v>1565</v>
      </c>
      <c r="F133" s="134">
        <v>312</v>
      </c>
      <c r="G133" s="106">
        <v>3</v>
      </c>
    </row>
    <row r="134" spans="1:8" ht="12.75" customHeight="1">
      <c r="A134" s="171"/>
      <c r="B134" s="105" t="s">
        <v>5</v>
      </c>
      <c r="C134" s="109">
        <v>1769</v>
      </c>
      <c r="D134" s="176">
        <v>5</v>
      </c>
      <c r="E134" s="140">
        <v>1301</v>
      </c>
      <c r="F134" s="134">
        <v>272</v>
      </c>
      <c r="G134" s="106">
        <v>8</v>
      </c>
    </row>
    <row r="135" spans="1:8" ht="13.5" customHeight="1">
      <c r="A135" s="171"/>
      <c r="B135" s="105" t="s">
        <v>6</v>
      </c>
      <c r="C135" s="109">
        <v>1709</v>
      </c>
      <c r="D135" s="176">
        <v>8</v>
      </c>
      <c r="E135" s="140">
        <v>1345</v>
      </c>
      <c r="F135" s="134">
        <v>349</v>
      </c>
      <c r="G135" s="106">
        <v>5</v>
      </c>
      <c r="H135" s="315"/>
    </row>
    <row r="136" spans="1:8" ht="13.5" customHeight="1">
      <c r="A136" s="171"/>
      <c r="B136" s="105" t="s">
        <v>7</v>
      </c>
      <c r="C136" s="109">
        <v>1846</v>
      </c>
      <c r="D136" s="176">
        <v>5</v>
      </c>
      <c r="E136" s="140">
        <v>1354</v>
      </c>
      <c r="F136" s="134">
        <v>551</v>
      </c>
      <c r="G136" s="106">
        <v>8</v>
      </c>
    </row>
    <row r="137" spans="1:8" ht="13.5" customHeight="1">
      <c r="A137" s="171"/>
      <c r="B137" s="105" t="s">
        <v>8</v>
      </c>
      <c r="C137" s="109">
        <v>1966</v>
      </c>
      <c r="D137" s="176">
        <v>8</v>
      </c>
      <c r="E137" s="140">
        <v>1349</v>
      </c>
      <c r="F137" s="134">
        <v>814</v>
      </c>
      <c r="G137" s="106">
        <v>15</v>
      </c>
    </row>
    <row r="138" spans="1:8" ht="13.5" customHeight="1">
      <c r="A138" s="171"/>
      <c r="B138" s="105" t="s">
        <v>9</v>
      </c>
      <c r="C138" s="109">
        <v>1703</v>
      </c>
      <c r="D138" s="176">
        <v>4</v>
      </c>
      <c r="E138" s="140">
        <v>1118</v>
      </c>
      <c r="F138" s="134">
        <v>743</v>
      </c>
      <c r="G138" s="106">
        <v>11</v>
      </c>
      <c r="H138" s="315"/>
    </row>
    <row r="139" spans="1:8" ht="13.5" customHeight="1">
      <c r="A139" s="171"/>
      <c r="B139" s="105" t="s">
        <v>10</v>
      </c>
      <c r="C139" s="109">
        <v>1961</v>
      </c>
      <c r="D139" s="176">
        <v>6</v>
      </c>
      <c r="E139" s="140">
        <v>1243</v>
      </c>
      <c r="F139" s="134">
        <v>933</v>
      </c>
      <c r="G139" s="106">
        <v>8</v>
      </c>
      <c r="H139" s="315"/>
    </row>
    <row r="140" spans="1:8" ht="13.5" customHeight="1">
      <c r="A140" s="171"/>
      <c r="B140" s="105" t="s">
        <v>11</v>
      </c>
      <c r="C140" s="109">
        <v>1890</v>
      </c>
      <c r="D140" s="176">
        <v>5</v>
      </c>
      <c r="E140" s="140">
        <v>1166</v>
      </c>
      <c r="F140" s="134">
        <v>993</v>
      </c>
      <c r="G140" s="106">
        <v>9</v>
      </c>
      <c r="H140" s="315"/>
    </row>
    <row r="141" spans="1:8" ht="13.5" customHeight="1">
      <c r="A141" s="171"/>
      <c r="B141" s="105" t="s">
        <v>12</v>
      </c>
      <c r="C141" s="109">
        <v>2029</v>
      </c>
      <c r="D141" s="176">
        <v>4</v>
      </c>
      <c r="E141" s="140">
        <v>1200</v>
      </c>
      <c r="F141" s="134">
        <v>819</v>
      </c>
      <c r="G141" s="106">
        <v>19</v>
      </c>
      <c r="H141" s="315"/>
    </row>
    <row r="142" spans="1:8" ht="12.75">
      <c r="A142" s="171"/>
      <c r="B142" s="105" t="s">
        <v>13</v>
      </c>
      <c r="C142" s="109">
        <v>2027</v>
      </c>
      <c r="D142" s="176">
        <v>4</v>
      </c>
      <c r="E142" s="140">
        <v>1302</v>
      </c>
      <c r="F142" s="134">
        <v>645</v>
      </c>
      <c r="G142" s="106">
        <v>6</v>
      </c>
    </row>
    <row r="143" spans="1:8" ht="12.75">
      <c r="A143" s="171"/>
      <c r="B143" s="105" t="s">
        <v>14</v>
      </c>
      <c r="C143" s="109">
        <v>1837</v>
      </c>
      <c r="D143" s="176">
        <v>7</v>
      </c>
      <c r="E143" s="140">
        <v>1396</v>
      </c>
      <c r="F143" s="134">
        <v>405</v>
      </c>
      <c r="G143" s="106">
        <v>8</v>
      </c>
    </row>
    <row r="144" spans="1:8" ht="12.75">
      <c r="A144" s="171"/>
      <c r="B144" s="105" t="s">
        <v>15</v>
      </c>
      <c r="C144" s="109">
        <v>1458</v>
      </c>
      <c r="D144" s="176">
        <v>7</v>
      </c>
      <c r="E144" s="140">
        <v>1419</v>
      </c>
      <c r="F144" s="134">
        <v>419</v>
      </c>
      <c r="G144" s="106">
        <v>2</v>
      </c>
    </row>
    <row r="145" spans="1:11" ht="12.75">
      <c r="A145" s="171"/>
      <c r="B145" s="105"/>
      <c r="C145" s="109"/>
      <c r="D145" s="176"/>
      <c r="E145" s="140"/>
      <c r="F145" s="134"/>
      <c r="G145" s="106"/>
    </row>
    <row r="146" spans="1:11" ht="12.75">
      <c r="A146" s="104" t="s">
        <v>248</v>
      </c>
      <c r="B146" s="105" t="s">
        <v>4</v>
      </c>
      <c r="C146" s="109">
        <v>2364</v>
      </c>
      <c r="D146" s="176">
        <v>0</v>
      </c>
      <c r="E146" s="140">
        <v>1668</v>
      </c>
      <c r="F146" s="134">
        <v>299</v>
      </c>
      <c r="G146" s="106">
        <v>3</v>
      </c>
      <c r="I146" s="8"/>
      <c r="J146" s="8"/>
      <c r="K146" s="8"/>
    </row>
    <row r="147" spans="1:11" ht="12.75">
      <c r="A147" s="171"/>
      <c r="B147" s="105" t="s">
        <v>5</v>
      </c>
      <c r="C147" s="109">
        <v>1629</v>
      </c>
      <c r="D147" s="176">
        <v>6</v>
      </c>
      <c r="E147" s="140">
        <v>1282</v>
      </c>
      <c r="F147" s="134">
        <v>293</v>
      </c>
      <c r="G147" s="106">
        <v>5</v>
      </c>
      <c r="I147" s="8"/>
      <c r="J147" s="8"/>
      <c r="K147" s="8"/>
    </row>
    <row r="148" spans="1:11" ht="12.75">
      <c r="A148" s="171"/>
      <c r="B148" s="105" t="s">
        <v>6</v>
      </c>
      <c r="C148" s="109">
        <v>1257</v>
      </c>
      <c r="D148" s="176">
        <v>1</v>
      </c>
      <c r="E148" s="140">
        <v>1380</v>
      </c>
      <c r="F148" s="134">
        <v>273</v>
      </c>
      <c r="G148" s="106">
        <v>0</v>
      </c>
      <c r="I148" s="8"/>
      <c r="J148" s="8"/>
      <c r="K148" s="8"/>
    </row>
    <row r="149" spans="1:11" ht="12.75">
      <c r="A149" s="171"/>
      <c r="B149" s="105" t="s">
        <v>7</v>
      </c>
      <c r="C149" s="109">
        <v>93</v>
      </c>
      <c r="D149" s="176">
        <v>4</v>
      </c>
      <c r="E149" s="140">
        <v>1933</v>
      </c>
      <c r="F149" s="134">
        <v>14</v>
      </c>
      <c r="G149" s="106">
        <v>0</v>
      </c>
      <c r="I149" s="8"/>
      <c r="J149" s="8"/>
      <c r="K149" s="8"/>
    </row>
    <row r="150" spans="1:11" ht="12.75">
      <c r="A150" s="171"/>
      <c r="B150" s="105" t="s">
        <v>8</v>
      </c>
      <c r="C150" s="109">
        <v>408</v>
      </c>
      <c r="D150" s="176">
        <v>6</v>
      </c>
      <c r="E150" s="140">
        <v>1444</v>
      </c>
      <c r="F150" s="134">
        <v>4</v>
      </c>
      <c r="G150" s="106">
        <v>0</v>
      </c>
      <c r="I150" s="8"/>
      <c r="J150" s="8"/>
      <c r="K150" s="8"/>
    </row>
    <row r="151" spans="1:11" ht="12.75">
      <c r="A151" s="171"/>
      <c r="B151" s="105" t="s">
        <v>9</v>
      </c>
      <c r="C151" s="109">
        <v>2124</v>
      </c>
      <c r="D151" s="176">
        <v>8</v>
      </c>
      <c r="E151" s="140">
        <v>1307</v>
      </c>
      <c r="F151" s="134">
        <v>151</v>
      </c>
      <c r="G151" s="106">
        <v>5</v>
      </c>
      <c r="I151" s="8"/>
      <c r="J151" s="8"/>
      <c r="K151" s="8"/>
    </row>
    <row r="152" spans="1:11" ht="12.75">
      <c r="A152" s="171"/>
      <c r="B152" s="105" t="s">
        <v>10</v>
      </c>
      <c r="C152" s="109">
        <v>2719</v>
      </c>
      <c r="D152" s="176">
        <v>6</v>
      </c>
      <c r="E152" s="140">
        <v>1256</v>
      </c>
      <c r="F152" s="134">
        <v>282</v>
      </c>
      <c r="G152" s="106">
        <v>5</v>
      </c>
      <c r="I152" s="8"/>
      <c r="J152" s="8"/>
      <c r="K152" s="8"/>
    </row>
    <row r="153" spans="1:11" ht="12.75">
      <c r="A153" s="171"/>
      <c r="B153" s="105" t="s">
        <v>11</v>
      </c>
      <c r="C153" s="109">
        <v>2377</v>
      </c>
      <c r="D153" s="176">
        <v>3</v>
      </c>
      <c r="E153" s="140">
        <v>1174</v>
      </c>
      <c r="F153" s="134">
        <v>440</v>
      </c>
      <c r="G153" s="106">
        <v>4</v>
      </c>
      <c r="I153" s="8"/>
      <c r="J153" s="8"/>
      <c r="K153" s="8"/>
    </row>
    <row r="154" spans="1:11" ht="12.75">
      <c r="A154" s="171"/>
      <c r="B154" s="105" t="s">
        <v>12</v>
      </c>
      <c r="C154" s="109">
        <v>2272</v>
      </c>
      <c r="D154" s="176">
        <v>11</v>
      </c>
      <c r="E154" s="140">
        <v>1384</v>
      </c>
      <c r="F154" s="134">
        <v>674</v>
      </c>
      <c r="G154" s="106">
        <v>8</v>
      </c>
      <c r="I154" s="8"/>
      <c r="J154" s="8"/>
      <c r="K154" s="8"/>
    </row>
    <row r="155" spans="1:11" ht="12.75">
      <c r="A155" s="171"/>
      <c r="B155" s="105" t="s">
        <v>13</v>
      </c>
      <c r="C155" s="109">
        <v>2040</v>
      </c>
      <c r="D155" s="176">
        <v>2</v>
      </c>
      <c r="E155" s="140">
        <v>1504</v>
      </c>
      <c r="F155" s="134">
        <v>576</v>
      </c>
      <c r="G155" s="106">
        <v>8</v>
      </c>
    </row>
    <row r="156" spans="1:11" ht="12.75">
      <c r="A156" s="171"/>
      <c r="B156" s="105" t="s">
        <v>14</v>
      </c>
      <c r="C156" s="109">
        <v>2010</v>
      </c>
      <c r="D156" s="176">
        <v>13</v>
      </c>
      <c r="E156" s="140">
        <v>1626</v>
      </c>
      <c r="F156" s="134">
        <v>249</v>
      </c>
      <c r="G156" s="106">
        <v>2</v>
      </c>
    </row>
    <row r="157" spans="1:11" ht="13.5" thickBot="1">
      <c r="A157" s="174"/>
      <c r="B157" s="114" t="s">
        <v>15</v>
      </c>
      <c r="C157" s="115">
        <v>1532</v>
      </c>
      <c r="D157" s="192">
        <v>10</v>
      </c>
      <c r="E157" s="260">
        <v>1656</v>
      </c>
      <c r="F157" s="146">
        <v>469</v>
      </c>
      <c r="G157" s="119">
        <v>2</v>
      </c>
      <c r="H157" s="315"/>
    </row>
    <row r="159" spans="1:11">
      <c r="A159" s="350" t="s">
        <v>263</v>
      </c>
    </row>
    <row r="160" spans="1:11" s="2" customFormat="1" ht="13.5">
      <c r="A160" s="103" t="s">
        <v>287</v>
      </c>
      <c r="B160" s="8"/>
      <c r="C160" s="32"/>
      <c r="D160" s="8"/>
      <c r="E160" s="8"/>
      <c r="F160" s="23"/>
      <c r="G160" s="8"/>
      <c r="H160" s="6"/>
      <c r="I160" s="6"/>
      <c r="J160" s="316"/>
      <c r="K160" s="316"/>
    </row>
    <row r="161" spans="1:20" ht="13.5" customHeight="1">
      <c r="A161" s="295" t="s">
        <v>288</v>
      </c>
      <c r="B161" s="294"/>
      <c r="C161" s="294"/>
      <c r="D161" s="294"/>
      <c r="E161" s="294"/>
      <c r="F161" s="294"/>
      <c r="G161" s="294"/>
      <c r="H161" s="294"/>
      <c r="I161" s="294"/>
      <c r="J161" s="294"/>
      <c r="K161" s="294"/>
      <c r="L161" s="294"/>
      <c r="M161" s="294"/>
      <c r="N161" s="294"/>
      <c r="O161" s="294"/>
      <c r="P161" s="294"/>
      <c r="Q161" s="6"/>
      <c r="R161" s="6"/>
      <c r="S161" s="6"/>
      <c r="T161" s="6"/>
    </row>
    <row r="162" spans="1:20" ht="12.75" customHeight="1">
      <c r="A162" s="275" t="s">
        <v>290</v>
      </c>
      <c r="D162" s="8"/>
      <c r="E162" s="8"/>
      <c r="F162" s="8"/>
      <c r="G162" s="8"/>
      <c r="H162" s="8"/>
      <c r="I162" s="8"/>
      <c r="J162" s="8"/>
      <c r="K162" s="32"/>
      <c r="Q162" s="6"/>
      <c r="R162" s="6"/>
      <c r="S162" s="6"/>
      <c r="T162" s="6"/>
    </row>
    <row r="163" spans="1:20" ht="15.75" customHeight="1">
      <c r="A163" s="68" t="s">
        <v>256</v>
      </c>
      <c r="B163" s="2"/>
      <c r="C163" s="2"/>
      <c r="D163" s="2"/>
      <c r="E163" s="2"/>
      <c r="F163" s="7"/>
      <c r="G163" s="7"/>
      <c r="H163" s="73"/>
      <c r="I163" s="316"/>
      <c r="J163" s="316"/>
      <c r="L163" s="36"/>
      <c r="M163" s="34"/>
      <c r="N163" s="36"/>
      <c r="O163" s="34"/>
      <c r="S163" s="37"/>
      <c r="T163" s="37"/>
    </row>
    <row r="164" spans="1:20" ht="12.75" customHeight="1">
      <c r="A164" s="68" t="s">
        <v>253</v>
      </c>
      <c r="B164" s="2"/>
      <c r="C164" s="2"/>
      <c r="D164" s="2"/>
      <c r="E164" s="2"/>
      <c r="F164" s="7"/>
      <c r="G164" s="7"/>
      <c r="H164" s="73"/>
      <c r="I164" s="316"/>
      <c r="J164" s="316"/>
      <c r="L164" s="36"/>
      <c r="M164" s="34"/>
      <c r="N164" s="36"/>
      <c r="O164" s="34"/>
      <c r="S164" s="37"/>
      <c r="T164" s="37"/>
    </row>
    <row r="165" spans="1:20" ht="15.75" customHeight="1">
      <c r="A165" s="2" t="s">
        <v>166</v>
      </c>
      <c r="B165" s="2"/>
      <c r="C165" s="2"/>
      <c r="D165" s="2"/>
      <c r="E165" s="2"/>
      <c r="F165" s="7"/>
      <c r="G165" s="7"/>
      <c r="H165" s="73"/>
      <c r="I165" s="316"/>
      <c r="J165" s="316"/>
      <c r="L165" s="36"/>
      <c r="M165" s="34"/>
      <c r="N165" s="36"/>
      <c r="O165" s="34"/>
      <c r="S165" s="37"/>
      <c r="T165" s="37"/>
    </row>
    <row r="167" spans="1:20" ht="12.75">
      <c r="A167" s="285" t="s">
        <v>187</v>
      </c>
      <c r="B167" s="286"/>
      <c r="C167" s="286"/>
      <c r="D167" s="286"/>
      <c r="E167" s="286"/>
      <c r="F167" s="286"/>
      <c r="G167" s="8"/>
      <c r="K167" s="64"/>
      <c r="Q167" s="6"/>
      <c r="R167" s="6"/>
      <c r="S167" s="6"/>
      <c r="T167" s="6"/>
    </row>
    <row r="168" spans="1:20" ht="12.75">
      <c r="A168" s="296" t="s">
        <v>157</v>
      </c>
      <c r="D168" s="8"/>
      <c r="E168" s="8"/>
      <c r="F168" s="8"/>
      <c r="G168" s="8"/>
      <c r="K168" s="64"/>
      <c r="Q168" s="6"/>
      <c r="R168" s="6"/>
      <c r="S168" s="6"/>
      <c r="T168" s="6"/>
    </row>
    <row r="169" spans="1:20" ht="12.75">
      <c r="A169" s="296" t="s">
        <v>158</v>
      </c>
      <c r="D169" s="33"/>
      <c r="E169" s="8"/>
      <c r="F169" s="8"/>
      <c r="G169" s="8"/>
      <c r="K169" s="64"/>
      <c r="Q169" s="6"/>
      <c r="R169" s="6"/>
      <c r="S169" s="6"/>
      <c r="T169" s="6"/>
    </row>
    <row r="170" spans="1:20" ht="12.75">
      <c r="A170" s="296" t="s">
        <v>159</v>
      </c>
      <c r="D170" s="8"/>
      <c r="E170" s="8"/>
      <c r="F170" s="8"/>
      <c r="G170" s="8"/>
      <c r="K170" s="64"/>
      <c r="Q170" s="6"/>
      <c r="R170" s="6"/>
      <c r="S170" s="6"/>
      <c r="T170" s="6"/>
    </row>
    <row r="171" spans="1:20" ht="12.75">
      <c r="D171" s="8"/>
      <c r="E171" s="8"/>
      <c r="F171" s="8"/>
      <c r="G171" s="8"/>
      <c r="K171" s="64"/>
      <c r="Q171" s="6"/>
      <c r="R171" s="6"/>
      <c r="S171" s="6"/>
      <c r="T171" s="6"/>
    </row>
  </sheetData>
  <phoneticPr fontId="6" type="noConversion"/>
  <hyperlinks>
    <hyperlink ref="A168" r:id="rId1" tooltip="Meets My Needs"/>
    <hyperlink ref="A169" r:id="rId2" tooltip="I need something slightly different" display="mailto:demography@nisra.gov.uk?subject=Alcohol%20Specific%20Deaths%20Table%201:I%20need%20something%20slightly%20different%20(please%20specify)"/>
    <hyperlink ref="A170" r:id="rId3" tooltip="This is not what I need" display="mailto:demography@nisra.gov.uk?subject=Alcohol%20Specific%20Deaths%20Table1:%20Meets%20My%20NeedsThis%20is%20not%20what%20I%20need%20(please%20specify)"/>
  </hyperlinks>
  <pageMargins left="0.75" right="0.75" top="1" bottom="1" header="0.5" footer="0.5"/>
  <pageSetup paperSize="9" orientation="portrait"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Contents</vt:lpstr>
      <vt:lpstr>Figure 1a</vt:lpstr>
      <vt:lpstr>Figure 1b</vt:lpstr>
      <vt:lpstr>Figure1a&amp;1bData</vt:lpstr>
      <vt:lpstr>Table 1a</vt:lpstr>
      <vt:lpstr>Table 1b</vt:lpstr>
      <vt:lpstr>Table 1c</vt:lpstr>
      <vt:lpstr>Table 1d</vt:lpstr>
      <vt:lpstr>Table 2</vt:lpstr>
      <vt:lpstr>Table 3a</vt:lpstr>
      <vt:lpstr>Table 3b</vt:lpstr>
      <vt:lpstr>Table 4a</vt:lpstr>
      <vt:lpstr>Table 4b</vt:lpstr>
      <vt:lpstr>Notes</vt:lpstr>
      <vt:lpstr>'Table 3a'!Print_Area</vt:lpstr>
    </vt:vector>
  </TitlesOfParts>
  <Company>DFP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Registrar General Quarterly Report,Q42021</dc:title>
  <dc:subject/>
  <dc:creator>Vital Statistics Unit NISRA</dc:creator>
  <cp:keywords>Births, Deaths, Marriages, Civil Partnerships, Registrar General</cp:keywords>
  <cp:lastModifiedBy>Carly Gordon</cp:lastModifiedBy>
  <cp:lastPrinted>2019-09-23T11:47:22Z</cp:lastPrinted>
  <dcterms:created xsi:type="dcterms:W3CDTF">2011-05-12T09:26:44Z</dcterms:created>
  <dcterms:modified xsi:type="dcterms:W3CDTF">2022-01-27T12:49:56Z</dcterms:modified>
  <cp:category>Births, Deaths and Marriages</cp:category>
</cp:coreProperties>
</file>