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G:\LFS\2019 regrossing\Historical tables\Monthly table for website\"/>
    </mc:Choice>
  </mc:AlternateContent>
  <bookViews>
    <workbookView xWindow="0" yWindow="30" windowWidth="15195" windowHeight="7680" tabRatio="821" firstSheet="1" activeTab="1"/>
  </bookViews>
  <sheets>
    <sheet name="Overview" sheetId="18" r:id="rId1"/>
    <sheet name="Output" sheetId="24" r:id="rId2"/>
    <sheet name="Notes" sheetId="14" r:id="rId3"/>
    <sheet name="2.1a" sheetId="15" r:id="rId4"/>
    <sheet name="2.1b" sheetId="2" r:id="rId5"/>
    <sheet name="2.2" sheetId="4" r:id="rId6"/>
    <sheet name="2.3" sheetId="5" r:id="rId7"/>
    <sheet name="2.4b" sheetId="7" r:id="rId8"/>
    <sheet name="2.4a" sheetId="6" r:id="rId9"/>
    <sheet name="2.5" sheetId="8" r:id="rId10"/>
    <sheet name="2.6" sheetId="9" r:id="rId11"/>
    <sheet name="2.7" sheetId="10" r:id="rId12"/>
    <sheet name="2.8" sheetId="11" r:id="rId13"/>
    <sheet name="2.9" sheetId="12" r:id="rId14"/>
    <sheet name="2.10" sheetId="13" r:id="rId15"/>
  </sheets>
  <externalReferences>
    <externalReference r:id="rId16"/>
  </externalReferences>
  <definedNames>
    <definedName name="_xlnm._FilterDatabase" localSheetId="4" hidden="1">'2.1b'!$A$7:$J$289</definedName>
    <definedName name="_xlnm.Print_Area" localSheetId="14">'2.10'!$A$2:$G$299</definedName>
    <definedName name="_xlnm.Print_Area" localSheetId="3">'2.1a'!$Y$2:$AH$299</definedName>
    <definedName name="_xlnm.Print_Area" localSheetId="9">'2.5'!$Y$1:$AG$298</definedName>
    <definedName name="_xlnm.Print_Area" localSheetId="10">'2.6'!$Y$2:$AG$299</definedName>
    <definedName name="_xlnm.Print_Area" localSheetId="11">'2.7'!$Y$2:$AD$299</definedName>
    <definedName name="_xlnm.Print_Area" localSheetId="12">'2.8'!$Y$2:$AG$298</definedName>
    <definedName name="_xlnm.Print_Area" localSheetId="13">'2.9'!$A$2:$I$299</definedName>
  </definedNames>
  <calcPr calcId="152511"/>
</workbook>
</file>

<file path=xl/calcChain.xml><?xml version="1.0" encoding="utf-8"?>
<calcChain xmlns="http://schemas.openxmlformats.org/spreadsheetml/2006/main">
  <c r="A97" i="24" l="1"/>
  <c r="A96" i="24"/>
  <c r="A95" i="24"/>
  <c r="A94" i="24"/>
  <c r="A93" i="24"/>
  <c r="A92" i="24"/>
  <c r="A67" i="24"/>
  <c r="A66" i="24"/>
  <c r="A65" i="24"/>
  <c r="A64" i="24"/>
  <c r="A63" i="24"/>
  <c r="A62" i="24"/>
  <c r="A37" i="24"/>
  <c r="A36" i="24"/>
  <c r="A35" i="24"/>
  <c r="A34" i="24"/>
  <c r="A33" i="24"/>
  <c r="A32" i="24"/>
  <c r="A91" i="24" l="1"/>
  <c r="A90" i="24"/>
  <c r="A89" i="24"/>
  <c r="A88" i="24"/>
  <c r="A87" i="24"/>
  <c r="A86" i="24"/>
  <c r="A85" i="24"/>
  <c r="A84" i="24"/>
  <c r="A83" i="24"/>
  <c r="A82" i="24"/>
  <c r="A81" i="24"/>
  <c r="A80" i="24"/>
  <c r="A79" i="24"/>
  <c r="A78" i="24"/>
  <c r="A77" i="24"/>
  <c r="A76" i="24"/>
  <c r="A75" i="24"/>
  <c r="A74" i="24"/>
  <c r="A73" i="24"/>
  <c r="A72" i="24"/>
  <c r="A71" i="24"/>
  <c r="A70" i="24"/>
  <c r="A69" i="24"/>
  <c r="A61" i="24"/>
  <c r="A60" i="24"/>
  <c r="A59" i="24"/>
  <c r="A58" i="24"/>
  <c r="A57" i="24"/>
  <c r="A56" i="24"/>
  <c r="A55" i="24"/>
  <c r="A54" i="24"/>
  <c r="A53" i="24"/>
  <c r="A52" i="24"/>
  <c r="A51" i="24"/>
  <c r="A50" i="24"/>
  <c r="A49" i="24"/>
  <c r="A48" i="24"/>
  <c r="A47" i="24"/>
  <c r="A46" i="24"/>
  <c r="A45" i="24"/>
  <c r="A44" i="24"/>
  <c r="A43" i="24"/>
  <c r="A42" i="24"/>
  <c r="A41" i="24"/>
  <c r="A40" i="24"/>
  <c r="A39" i="24"/>
  <c r="A31" i="24"/>
  <c r="A30" i="24"/>
  <c r="A29" i="24"/>
  <c r="A28" i="24"/>
  <c r="A27" i="24"/>
  <c r="A26" i="24"/>
  <c r="A25" i="24"/>
  <c r="A24" i="24"/>
  <c r="A23" i="24"/>
  <c r="A22" i="24"/>
  <c r="A21" i="24"/>
  <c r="A20" i="24"/>
  <c r="A19" i="24"/>
  <c r="A18" i="24"/>
  <c r="A17" i="24"/>
  <c r="A16" i="24"/>
  <c r="A15" i="24"/>
  <c r="A14" i="24"/>
  <c r="A13" i="24"/>
  <c r="A12" i="24"/>
  <c r="A11" i="24"/>
  <c r="A10" i="24"/>
  <c r="A9" i="24"/>
  <c r="B4" i="24"/>
  <c r="B5" i="24"/>
  <c r="B39" i="24"/>
  <c r="B11" i="24"/>
  <c r="B10" i="24"/>
  <c r="C66" i="24"/>
  <c r="C64" i="24"/>
  <c r="C65" i="24"/>
  <c r="J35" i="24"/>
  <c r="K67" i="24"/>
  <c r="B67" i="24"/>
  <c r="F64" i="24"/>
  <c r="J94" i="24"/>
  <c r="H63" i="24"/>
  <c r="H67" i="24"/>
  <c r="I33" i="24"/>
  <c r="C93" i="24"/>
  <c r="I65" i="24"/>
  <c r="K66" i="24"/>
  <c r="I37" i="24"/>
  <c r="H36" i="24"/>
  <c r="H92" i="24"/>
  <c r="B63" i="24"/>
  <c r="E92" i="24"/>
  <c r="C63" i="24"/>
  <c r="F97" i="24"/>
  <c r="J65" i="24"/>
  <c r="D67" i="24"/>
  <c r="H62" i="24"/>
  <c r="B32" i="24"/>
  <c r="D32" i="24"/>
  <c r="J63" i="24"/>
  <c r="E66" i="24"/>
  <c r="D33" i="24"/>
  <c r="E96" i="24"/>
  <c r="D65" i="24"/>
  <c r="D66" i="24"/>
  <c r="D64" i="24"/>
  <c r="I62" i="24"/>
  <c r="H94" i="24"/>
  <c r="J64" i="24"/>
  <c r="H65" i="24"/>
  <c r="D93" i="24"/>
  <c r="G67" i="24"/>
  <c r="B94" i="24"/>
  <c r="D95" i="24"/>
  <c r="K93" i="24"/>
  <c r="G94" i="24"/>
  <c r="F67" i="24"/>
  <c r="B34" i="24"/>
  <c r="I35" i="24"/>
  <c r="F66" i="24"/>
  <c r="G95" i="24"/>
  <c r="I63" i="24"/>
  <c r="J62" i="24"/>
  <c r="K94" i="24"/>
  <c r="E37" i="24"/>
  <c r="G93" i="24"/>
  <c r="G65" i="24"/>
  <c r="G62" i="24"/>
  <c r="C62" i="24"/>
  <c r="K63" i="24"/>
  <c r="B92" i="24"/>
  <c r="H37" i="24"/>
  <c r="C36" i="24"/>
  <c r="F63" i="24"/>
  <c r="B65" i="24"/>
  <c r="B95" i="24"/>
  <c r="E95" i="24"/>
  <c r="J33" i="24"/>
  <c r="I93" i="24"/>
  <c r="I67" i="24"/>
  <c r="G96" i="24"/>
  <c r="D92" i="24"/>
  <c r="B97" i="24"/>
  <c r="B33" i="24"/>
  <c r="E35" i="24"/>
  <c r="F65" i="24"/>
  <c r="K36" i="24"/>
  <c r="C33" i="24"/>
  <c r="E94" i="24"/>
  <c r="K92" i="24"/>
  <c r="G64" i="24"/>
  <c r="D62" i="24"/>
  <c r="K32" i="24"/>
  <c r="K35" i="24"/>
  <c r="K97" i="24"/>
  <c r="J95" i="24"/>
  <c r="C95" i="24"/>
  <c r="C97" i="24"/>
  <c r="F32" i="24"/>
  <c r="J32" i="24"/>
  <c r="I92" i="24"/>
  <c r="G34" i="24"/>
  <c r="I64" i="24"/>
  <c r="A107" i="24"/>
  <c r="A110" i="24"/>
  <c r="A103" i="24"/>
  <c r="A109" i="24"/>
  <c r="A105" i="24"/>
  <c r="F92" i="24"/>
  <c r="B62" i="24"/>
  <c r="G35" i="24"/>
  <c r="D63" i="24"/>
  <c r="I97" i="24"/>
  <c r="K65" i="24"/>
  <c r="H34" i="24"/>
  <c r="E97" i="24"/>
  <c r="F94" i="24"/>
  <c r="F33" i="24"/>
  <c r="G32" i="24"/>
  <c r="J37" i="24"/>
  <c r="H97" i="24"/>
  <c r="C94" i="24"/>
  <c r="C96" i="24"/>
  <c r="D34" i="24"/>
  <c r="E67" i="24"/>
  <c r="F95" i="24"/>
  <c r="G36" i="24"/>
  <c r="H95" i="24"/>
  <c r="B96" i="24"/>
  <c r="I94" i="24"/>
  <c r="J36" i="24"/>
  <c r="K64" i="24"/>
  <c r="F62" i="24"/>
  <c r="E32" i="24"/>
  <c r="C34" i="24"/>
  <c r="K96" i="24"/>
  <c r="H64" i="24"/>
  <c r="G33" i="24"/>
  <c r="J34" i="24"/>
  <c r="B93" i="24"/>
  <c r="F96" i="24"/>
  <c r="F37" i="24"/>
  <c r="E63" i="24"/>
  <c r="B64" i="24"/>
  <c r="B36" i="24"/>
  <c r="E65" i="24"/>
  <c r="K34" i="24"/>
  <c r="D37" i="24"/>
  <c r="J67" i="24"/>
  <c r="E33" i="24"/>
  <c r="J96" i="24"/>
  <c r="F93" i="24"/>
  <c r="H35" i="24"/>
  <c r="K33" i="24"/>
  <c r="C37" i="24"/>
  <c r="G92" i="24"/>
  <c r="G37" i="24"/>
  <c r="J97" i="24"/>
  <c r="B35" i="24"/>
  <c r="E62" i="24"/>
  <c r="K95" i="24"/>
  <c r="J92" i="24"/>
  <c r="E93" i="24"/>
  <c r="J66" i="24"/>
  <c r="H66" i="24"/>
  <c r="D97" i="24"/>
  <c r="I96" i="24"/>
  <c r="I95" i="24"/>
  <c r="E64" i="24"/>
  <c r="A108" i="24"/>
  <c r="A102" i="24"/>
  <c r="I32" i="24"/>
  <c r="C32" i="24"/>
  <c r="F34" i="24"/>
  <c r="F35" i="24"/>
  <c r="I34" i="24"/>
  <c r="H32" i="24"/>
  <c r="G97" i="24"/>
  <c r="D94" i="24"/>
  <c r="H33" i="24"/>
  <c r="C92" i="24"/>
  <c r="I66" i="24"/>
  <c r="H96" i="24"/>
  <c r="E34" i="24"/>
  <c r="D36" i="24"/>
  <c r="I36" i="24"/>
  <c r="G66" i="24"/>
  <c r="K37" i="24"/>
  <c r="D96" i="24"/>
  <c r="E36" i="24"/>
  <c r="G63" i="24"/>
  <c r="H93" i="24"/>
  <c r="C35" i="24"/>
  <c r="J93" i="24"/>
  <c r="D35" i="24"/>
  <c r="B37" i="24"/>
  <c r="K62" i="24"/>
  <c r="F36" i="24"/>
  <c r="C67" i="24"/>
  <c r="B66" i="24"/>
  <c r="A106" i="24"/>
  <c r="A104" i="24"/>
  <c r="I26" i="24" l="1"/>
  <c r="H56" i="24"/>
  <c r="J50" i="24"/>
  <c r="E22" i="24"/>
  <c r="F14" i="24"/>
  <c r="J49" i="24"/>
  <c r="K83" i="24"/>
  <c r="B79" i="24"/>
  <c r="B7" i="24"/>
  <c r="G31" i="24"/>
  <c r="C80" i="24"/>
  <c r="H42" i="24"/>
  <c r="E25" i="24"/>
  <c r="B47" i="24"/>
  <c r="I58" i="24"/>
  <c r="J15" i="24"/>
  <c r="F9" i="24"/>
  <c r="K82" i="24"/>
  <c r="K54" i="24"/>
  <c r="G30" i="24"/>
  <c r="H60" i="24"/>
  <c r="I80" i="24"/>
  <c r="J45" i="24"/>
  <c r="I16" i="24"/>
  <c r="I17" i="24"/>
  <c r="E21" i="24"/>
  <c r="G27" i="24"/>
  <c r="I77" i="24"/>
  <c r="I20" i="24"/>
  <c r="I46" i="24"/>
  <c r="C29" i="24"/>
  <c r="H79" i="24"/>
  <c r="J17" i="24"/>
  <c r="E6" i="24"/>
  <c r="G26" i="24"/>
  <c r="D16" i="24"/>
  <c r="I45" i="24"/>
  <c r="C39" i="24"/>
  <c r="B74" i="24"/>
  <c r="J12" i="24"/>
  <c r="E69" i="24"/>
  <c r="J21" i="24"/>
  <c r="J78" i="24"/>
  <c r="C49" i="24"/>
  <c r="B42" i="24"/>
  <c r="E74" i="24"/>
  <c r="H39" i="24"/>
  <c r="I13" i="24"/>
  <c r="E55" i="24"/>
  <c r="K21" i="24"/>
  <c r="G5" i="24"/>
  <c r="K81" i="24"/>
  <c r="J77" i="24"/>
  <c r="C70" i="24"/>
  <c r="H5" i="24"/>
  <c r="J74" i="24"/>
  <c r="K45" i="24"/>
  <c r="C11" i="24"/>
  <c r="B44" i="24"/>
  <c r="I44" i="24"/>
  <c r="B75" i="24"/>
  <c r="H13" i="24"/>
  <c r="F69" i="24"/>
  <c r="D26" i="24"/>
  <c r="G17" i="24"/>
  <c r="D81" i="24"/>
  <c r="C54" i="24"/>
  <c r="C43" i="24"/>
  <c r="B85" i="24"/>
  <c r="J60" i="24"/>
  <c r="K52" i="24"/>
  <c r="H70" i="24"/>
  <c r="C77" i="24"/>
  <c r="H53" i="24"/>
  <c r="J41" i="24"/>
  <c r="F43" i="24"/>
  <c r="H78" i="24"/>
  <c r="G44" i="24"/>
  <c r="F48" i="24"/>
  <c r="K47" i="24"/>
  <c r="F87" i="24"/>
  <c r="F16" i="24"/>
  <c r="B45" i="24"/>
  <c r="J5" i="24"/>
  <c r="C88" i="24"/>
  <c r="E81" i="24"/>
  <c r="D9" i="24"/>
  <c r="H72" i="24"/>
  <c r="K58" i="24"/>
  <c r="G80" i="24"/>
  <c r="K91" i="24"/>
  <c r="E86" i="24"/>
  <c r="J6" i="24"/>
  <c r="C16" i="24"/>
  <c r="K86" i="24"/>
  <c r="I86" i="24"/>
  <c r="K51" i="24"/>
  <c r="J22" i="24"/>
  <c r="F70" i="24"/>
  <c r="F42" i="24"/>
  <c r="F29" i="24"/>
  <c r="B88" i="24"/>
  <c r="K57" i="24"/>
  <c r="C22" i="24"/>
  <c r="G29" i="24"/>
  <c r="H31" i="24"/>
  <c r="G73" i="24"/>
  <c r="C10" i="24"/>
  <c r="B19" i="24"/>
  <c r="B70" i="24"/>
  <c r="H73" i="24"/>
  <c r="E18" i="24"/>
  <c r="J13" i="24"/>
  <c r="K79" i="24"/>
  <c r="K46" i="24"/>
  <c r="F12" i="24"/>
  <c r="C50" i="24"/>
  <c r="C42" i="24"/>
  <c r="E9" i="24"/>
  <c r="F31" i="24"/>
  <c r="H25" i="24"/>
  <c r="I42" i="24"/>
  <c r="E48" i="24"/>
  <c r="K89" i="24"/>
  <c r="E39" i="24"/>
  <c r="B23" i="24"/>
  <c r="J31" i="24"/>
  <c r="G42" i="24"/>
  <c r="K41" i="24"/>
  <c r="F10" i="24"/>
  <c r="J28" i="24"/>
  <c r="D28" i="24"/>
  <c r="E89" i="24"/>
  <c r="J26" i="24"/>
  <c r="D30" i="24"/>
  <c r="E80" i="24"/>
  <c r="G28" i="24"/>
  <c r="G40" i="24"/>
  <c r="H23" i="24"/>
  <c r="D74" i="24"/>
  <c r="B60" i="24"/>
  <c r="G56" i="24"/>
  <c r="J75" i="24"/>
  <c r="I51" i="24"/>
  <c r="F75" i="24"/>
  <c r="E75" i="24"/>
  <c r="E5" i="24"/>
  <c r="K42" i="24"/>
  <c r="D76" i="24"/>
  <c r="G88" i="24"/>
  <c r="C90" i="24"/>
  <c r="H89" i="24"/>
  <c r="G77" i="24"/>
  <c r="B43" i="24"/>
  <c r="K70" i="24"/>
  <c r="F18" i="24"/>
  <c r="J14" i="24"/>
  <c r="D85" i="24"/>
  <c r="D42" i="24"/>
  <c r="F76" i="24"/>
  <c r="F49" i="24"/>
  <c r="H81" i="24"/>
  <c r="C87" i="24"/>
  <c r="I56" i="24"/>
  <c r="I52" i="24"/>
  <c r="K18" i="24"/>
  <c r="E44" i="24"/>
  <c r="F41" i="24"/>
  <c r="J27" i="24"/>
  <c r="B12" i="24"/>
  <c r="C30" i="24"/>
  <c r="I27" i="24"/>
  <c r="C28" i="24"/>
  <c r="H41" i="24"/>
  <c r="C51" i="24"/>
  <c r="E27" i="24"/>
  <c r="K17" i="24"/>
  <c r="G16" i="24"/>
  <c r="J85" i="24"/>
  <c r="J43" i="24"/>
  <c r="E70" i="24"/>
  <c r="H7" i="24"/>
  <c r="J9" i="24"/>
  <c r="G50" i="24"/>
  <c r="D5" i="24"/>
  <c r="C56" i="24"/>
  <c r="H27" i="24"/>
  <c r="H75" i="24"/>
  <c r="F86" i="24"/>
  <c r="E42" i="24"/>
  <c r="H52" i="24"/>
  <c r="C14" i="24"/>
  <c r="C13" i="24"/>
  <c r="J53" i="24"/>
  <c r="K77" i="24"/>
  <c r="G59" i="24"/>
  <c r="F51" i="24"/>
  <c r="E57" i="24"/>
  <c r="H57" i="24"/>
  <c r="G82" i="24"/>
  <c r="D70" i="24"/>
  <c r="F91" i="24"/>
  <c r="D50" i="24"/>
  <c r="D11" i="24"/>
  <c r="J39" i="24"/>
  <c r="J7" i="24"/>
  <c r="F26" i="24"/>
  <c r="K14" i="24"/>
  <c r="I84" i="24"/>
  <c r="F85" i="24"/>
  <c r="G48" i="24"/>
  <c r="C44" i="24"/>
  <c r="K72" i="24"/>
  <c r="G86" i="24"/>
  <c r="G58" i="24"/>
  <c r="G49" i="24"/>
  <c r="D15" i="24"/>
  <c r="F59" i="24"/>
  <c r="B9" i="24"/>
  <c r="F77" i="24"/>
  <c r="D43" i="24"/>
  <c r="I70" i="24"/>
  <c r="H58" i="24"/>
  <c r="G79" i="24"/>
  <c r="F40" i="24"/>
  <c r="C26" i="24"/>
  <c r="G60" i="24"/>
  <c r="J16" i="24"/>
  <c r="G11" i="24"/>
  <c r="F88" i="24"/>
  <c r="C57" i="24"/>
  <c r="J46" i="24"/>
  <c r="E85" i="24"/>
  <c r="H46" i="24"/>
  <c r="D58" i="24"/>
  <c r="C41" i="24"/>
  <c r="J55" i="24"/>
  <c r="D22" i="24"/>
  <c r="G45" i="24"/>
  <c r="E40" i="24"/>
  <c r="D12" i="24"/>
  <c r="C83" i="24"/>
  <c r="G13" i="24"/>
  <c r="G85" i="24"/>
  <c r="B49" i="24"/>
  <c r="K48" i="24"/>
  <c r="I54" i="24"/>
  <c r="K75" i="24"/>
  <c r="K90" i="24"/>
  <c r="J89" i="24"/>
  <c r="G46" i="24"/>
  <c r="D54" i="24"/>
  <c r="I55" i="24"/>
  <c r="B71" i="24"/>
  <c r="G15" i="24"/>
  <c r="K29" i="24"/>
  <c r="H12" i="24"/>
  <c r="F84" i="24"/>
  <c r="I30" i="24"/>
  <c r="K85" i="24"/>
  <c r="J11" i="24"/>
  <c r="H86" i="24"/>
  <c r="J23" i="24"/>
  <c r="E17" i="24"/>
  <c r="G7" i="24"/>
  <c r="F56" i="24"/>
  <c r="I88" i="24"/>
  <c r="C12" i="24"/>
  <c r="G47" i="24"/>
  <c r="H14" i="24"/>
  <c r="H90" i="24"/>
  <c r="I78" i="24"/>
  <c r="C86" i="24"/>
  <c r="B83" i="24"/>
  <c r="D88" i="24"/>
  <c r="G43" i="24"/>
  <c r="F28" i="24"/>
  <c r="I83" i="24"/>
  <c r="G75" i="24"/>
  <c r="I23" i="24"/>
  <c r="E13" i="24"/>
  <c r="E58" i="24"/>
  <c r="I22" i="24"/>
  <c r="H6" i="24"/>
  <c r="D20" i="24"/>
  <c r="G22" i="24"/>
  <c r="J44" i="24"/>
  <c r="E16" i="24"/>
  <c r="B18" i="24"/>
  <c r="I43" i="24"/>
  <c r="C53" i="24"/>
  <c r="B54" i="24"/>
  <c r="K53" i="24"/>
  <c r="H80" i="24"/>
  <c r="F17" i="24"/>
  <c r="F78" i="24"/>
  <c r="B73" i="24"/>
  <c r="D23" i="24"/>
  <c r="I15" i="24"/>
  <c r="G6" i="24"/>
  <c r="C25" i="24"/>
  <c r="I60" i="24"/>
  <c r="B76" i="24"/>
  <c r="D87" i="24"/>
  <c r="B52" i="24"/>
  <c r="I82" i="24"/>
  <c r="D57" i="24"/>
  <c r="K60" i="24"/>
  <c r="D46" i="24"/>
  <c r="E84" i="24"/>
  <c r="D73" i="24"/>
  <c r="G25" i="24"/>
  <c r="I28" i="24"/>
  <c r="D84" i="24"/>
  <c r="D18" i="24"/>
  <c r="C31" i="24"/>
  <c r="G83" i="24"/>
  <c r="J91" i="24"/>
  <c r="C55" i="24"/>
  <c r="I7" i="24"/>
  <c r="D21" i="24"/>
  <c r="F73" i="24"/>
  <c r="F52" i="24"/>
  <c r="H47" i="24"/>
  <c r="F25" i="24"/>
  <c r="I18" i="24"/>
  <c r="H83" i="24"/>
  <c r="C52" i="24"/>
  <c r="J57" i="24"/>
  <c r="B86" i="24"/>
  <c r="D89" i="24"/>
  <c r="E30" i="24"/>
  <c r="H54" i="24"/>
  <c r="C74" i="24"/>
  <c r="I40" i="24"/>
  <c r="H76" i="24"/>
  <c r="F81" i="24"/>
  <c r="F23" i="24"/>
  <c r="G84" i="24"/>
  <c r="J88" i="24"/>
  <c r="F89" i="24"/>
  <c r="D27" i="24"/>
  <c r="K78" i="24"/>
  <c r="K12" i="24"/>
  <c r="B22" i="24"/>
  <c r="G78" i="24"/>
  <c r="F46" i="24"/>
  <c r="H77" i="24"/>
  <c r="B80" i="24"/>
  <c r="D77" i="24"/>
  <c r="F55" i="24"/>
  <c r="C5" i="24"/>
  <c r="H17" i="24"/>
  <c r="F27" i="24"/>
  <c r="K84" i="24"/>
  <c r="F5" i="24"/>
  <c r="G81" i="24"/>
  <c r="K69" i="24"/>
  <c r="I29" i="24"/>
  <c r="I76" i="24"/>
  <c r="B77" i="24"/>
  <c r="I11" i="24"/>
  <c r="B57" i="24"/>
  <c r="E12" i="24"/>
  <c r="F58" i="24"/>
  <c r="H16" i="24"/>
  <c r="B17" i="24"/>
  <c r="K73" i="24"/>
  <c r="E41" i="24"/>
  <c r="K22" i="24"/>
  <c r="E53" i="24"/>
  <c r="H59" i="24"/>
  <c r="E90" i="24"/>
  <c r="D49" i="24"/>
  <c r="D17" i="24"/>
  <c r="J48" i="24"/>
  <c r="H29" i="24"/>
  <c r="K71" i="24"/>
  <c r="C78" i="24"/>
  <c r="I10" i="24"/>
  <c r="E49" i="24"/>
  <c r="F19" i="24"/>
  <c r="C23" i="24"/>
  <c r="K23" i="24"/>
  <c r="K39" i="24"/>
  <c r="E51" i="24"/>
  <c r="I61" i="24"/>
  <c r="H21" i="24"/>
  <c r="H22" i="24"/>
  <c r="B13" i="24"/>
  <c r="E7" i="24"/>
  <c r="H51" i="24"/>
  <c r="H88" i="24"/>
  <c r="F57" i="24"/>
  <c r="J54" i="24"/>
  <c r="E45" i="24"/>
  <c r="K74" i="24"/>
  <c r="C45" i="24"/>
  <c r="D31" i="24"/>
  <c r="J42" i="24"/>
  <c r="B30" i="24"/>
  <c r="K56" i="24"/>
  <c r="G39" i="24"/>
  <c r="D75" i="24"/>
  <c r="K76" i="24"/>
  <c r="G74" i="24"/>
  <c r="K6" i="24"/>
  <c r="I72" i="24"/>
  <c r="J76" i="24"/>
  <c r="G76" i="24"/>
  <c r="C20" i="24"/>
  <c r="J18" i="24"/>
  <c r="B51" i="24"/>
  <c r="K11" i="24"/>
  <c r="D59" i="24"/>
  <c r="G9" i="24"/>
  <c r="D24" i="24"/>
  <c r="G18" i="24"/>
  <c r="F71" i="24"/>
  <c r="C59" i="24"/>
  <c r="G61" i="24"/>
  <c r="K28" i="24"/>
  <c r="E78" i="24"/>
  <c r="J80" i="24"/>
  <c r="D61" i="24"/>
  <c r="H10" i="24"/>
  <c r="G71" i="24"/>
  <c r="H71" i="24"/>
  <c r="J25" i="24"/>
  <c r="F61" i="24"/>
  <c r="I73" i="24"/>
  <c r="E15" i="24"/>
  <c r="F47" i="24"/>
  <c r="C48" i="24"/>
  <c r="D82" i="24"/>
  <c r="E54" i="24"/>
  <c r="B58" i="24"/>
  <c r="E82" i="24"/>
  <c r="K43" i="24"/>
  <c r="I50" i="24"/>
  <c r="D83" i="24"/>
  <c r="G23" i="24"/>
  <c r="E56" i="24"/>
  <c r="E91" i="24"/>
  <c r="E71" i="24"/>
  <c r="G52" i="24"/>
  <c r="H50" i="24"/>
  <c r="E14" i="24"/>
  <c r="J72" i="24"/>
  <c r="J81" i="24"/>
  <c r="F11" i="24"/>
  <c r="J82" i="24"/>
  <c r="I87" i="24"/>
  <c r="I89" i="24"/>
  <c r="F74" i="24"/>
  <c r="F80" i="24"/>
  <c r="I53" i="24"/>
  <c r="J19" i="24"/>
  <c r="D40" i="24"/>
  <c r="C72" i="24"/>
  <c r="F7" i="24"/>
  <c r="G14" i="24"/>
  <c r="C46" i="24"/>
  <c r="E83" i="24"/>
  <c r="J87" i="24"/>
  <c r="G51" i="24"/>
  <c r="K27" i="24"/>
  <c r="K13" i="24"/>
  <c r="J84" i="24"/>
  <c r="E31" i="24"/>
  <c r="B90" i="24"/>
  <c r="I79" i="24"/>
  <c r="J24" i="24"/>
  <c r="G55" i="24"/>
  <c r="C15" i="24"/>
  <c r="K25" i="24"/>
  <c r="H24" i="24"/>
  <c r="K5" i="24"/>
  <c r="D52" i="24"/>
  <c r="B89" i="24"/>
  <c r="I25" i="24"/>
  <c r="J71" i="24"/>
  <c r="H26" i="24"/>
  <c r="K10" i="24"/>
  <c r="B24" i="24"/>
  <c r="G90" i="24"/>
  <c r="D86" i="24"/>
  <c r="E46" i="24"/>
  <c r="I14" i="24"/>
  <c r="H44" i="24"/>
  <c r="F72" i="24"/>
  <c r="H49" i="24"/>
  <c r="B21" i="24"/>
  <c r="K9" i="24"/>
  <c r="F53" i="24"/>
  <c r="G89" i="24"/>
  <c r="B81" i="24"/>
  <c r="K16" i="24"/>
  <c r="B16" i="24"/>
  <c r="E88" i="24"/>
  <c r="D56" i="24"/>
  <c r="I57" i="24"/>
  <c r="H91" i="24"/>
  <c r="C89" i="24"/>
  <c r="K30" i="24"/>
  <c r="B59" i="24"/>
  <c r="J86" i="24"/>
  <c r="B29" i="24"/>
  <c r="C60" i="24"/>
  <c r="J79" i="24"/>
  <c r="F79" i="24"/>
  <c r="K49" i="24"/>
  <c r="E47" i="24"/>
  <c r="J58" i="24"/>
  <c r="D48" i="24"/>
  <c r="C61" i="24"/>
  <c r="B27" i="24"/>
  <c r="B48" i="24"/>
  <c r="J40" i="24"/>
  <c r="F30" i="24"/>
  <c r="I31" i="24"/>
  <c r="F45" i="24"/>
  <c r="H43" i="24"/>
  <c r="H87" i="24"/>
  <c r="J61" i="24"/>
  <c r="I12" i="24"/>
  <c r="J10" i="24"/>
  <c r="H45" i="24"/>
  <c r="B91" i="24"/>
  <c r="I74" i="24"/>
  <c r="C76" i="24"/>
  <c r="C19" i="24"/>
  <c r="K44" i="24"/>
  <c r="E29" i="24"/>
  <c r="I75" i="24"/>
  <c r="H55" i="24"/>
  <c r="F15" i="24"/>
  <c r="H20" i="24"/>
  <c r="D39" i="24"/>
  <c r="K87" i="24"/>
  <c r="K15" i="24"/>
  <c r="F13" i="24"/>
  <c r="B53" i="24"/>
  <c r="H28" i="24"/>
  <c r="G19" i="24"/>
  <c r="D10" i="24"/>
  <c r="E60" i="24"/>
  <c r="E11" i="24"/>
  <c r="I59" i="24"/>
  <c r="B28" i="24"/>
  <c r="H9" i="24"/>
  <c r="B84" i="24"/>
  <c r="K55" i="24"/>
  <c r="E19" i="24"/>
  <c r="F60" i="24"/>
  <c r="C58" i="24"/>
  <c r="B46" i="24"/>
  <c r="F82" i="24"/>
  <c r="I24" i="24"/>
  <c r="C82" i="24"/>
  <c r="I85" i="24"/>
  <c r="G10" i="24"/>
  <c r="E61" i="24"/>
  <c r="G91" i="24"/>
  <c r="H48" i="24"/>
  <c r="J29" i="24"/>
  <c r="D55" i="24"/>
  <c r="D29" i="24"/>
  <c r="C9" i="24"/>
  <c r="G69" i="24"/>
  <c r="H19" i="24"/>
  <c r="H85" i="24"/>
  <c r="C27" i="24"/>
  <c r="H82" i="24"/>
  <c r="G53" i="24"/>
  <c r="D44" i="24"/>
  <c r="K61" i="24"/>
  <c r="H69" i="24"/>
  <c r="D53" i="24"/>
  <c r="F20" i="24"/>
  <c r="B69" i="24"/>
  <c r="J90" i="24"/>
  <c r="B82" i="24"/>
  <c r="E26" i="24"/>
  <c r="I5" i="24"/>
  <c r="E72" i="24"/>
  <c r="J52" i="24"/>
  <c r="E52" i="24"/>
  <c r="I39" i="24"/>
  <c r="F21" i="24"/>
  <c r="I21" i="24"/>
  <c r="C69" i="24"/>
  <c r="I91" i="24"/>
  <c r="C81" i="24"/>
  <c r="C40" i="24"/>
  <c r="B72" i="24"/>
  <c r="J73" i="24"/>
  <c r="E23" i="24"/>
  <c r="E24" i="24"/>
  <c r="E87" i="24"/>
  <c r="C24" i="24"/>
  <c r="K59" i="24"/>
  <c r="C6" i="24"/>
  <c r="F39" i="24"/>
  <c r="G24" i="24"/>
  <c r="F90" i="24"/>
  <c r="I81" i="24"/>
  <c r="E76" i="24"/>
  <c r="C17" i="24"/>
  <c r="G57" i="24"/>
  <c r="J47" i="24"/>
  <c r="J30" i="24"/>
  <c r="E43" i="24"/>
  <c r="I6" i="24"/>
  <c r="C47" i="24"/>
  <c r="C18" i="24"/>
  <c r="F22" i="24"/>
  <c r="F54" i="24"/>
  <c r="J69" i="24"/>
  <c r="I69" i="24"/>
  <c r="D41" i="24"/>
  <c r="D79" i="24"/>
  <c r="F50" i="24"/>
  <c r="G87" i="24"/>
  <c r="C91" i="24"/>
  <c r="G20" i="24"/>
  <c r="F6" i="24"/>
  <c r="F83" i="24"/>
  <c r="D69" i="24"/>
  <c r="K40" i="24"/>
  <c r="D13" i="24"/>
  <c r="D60" i="24"/>
  <c r="K88" i="24"/>
  <c r="J20" i="24"/>
  <c r="B41" i="24"/>
  <c r="D90" i="24"/>
  <c r="B56" i="24"/>
  <c r="H15" i="24"/>
  <c r="K80" i="24"/>
  <c r="D6" i="24"/>
  <c r="I49" i="24"/>
  <c r="C85" i="24"/>
  <c r="K20" i="24"/>
  <c r="I9" i="24"/>
  <c r="D19" i="24"/>
  <c r="H11" i="24"/>
  <c r="E10" i="24"/>
  <c r="H74" i="24"/>
  <c r="E50" i="24"/>
  <c r="B26" i="24"/>
  <c r="D47" i="24"/>
  <c r="E28" i="24"/>
  <c r="B40" i="24"/>
  <c r="B61" i="24"/>
  <c r="J83" i="24"/>
  <c r="D25" i="24"/>
  <c r="I48" i="24"/>
  <c r="I71" i="24"/>
  <c r="B50" i="24"/>
  <c r="E79" i="24"/>
  <c r="C79" i="24"/>
  <c r="E77" i="24"/>
  <c r="E59" i="24"/>
  <c r="B87" i="24"/>
  <c r="F44" i="24"/>
  <c r="H61" i="24"/>
  <c r="B31" i="24"/>
  <c r="D78" i="24"/>
  <c r="D51" i="24"/>
  <c r="C73" i="24"/>
  <c r="D71" i="24"/>
  <c r="I19" i="24"/>
  <c r="D45" i="24"/>
  <c r="J59" i="24"/>
  <c r="G12" i="24"/>
  <c r="I90" i="24"/>
  <c r="J70" i="24"/>
  <c r="C75" i="24"/>
  <c r="C84" i="24"/>
  <c r="D7" i="24"/>
  <c r="D80" i="24"/>
  <c r="H84" i="24"/>
  <c r="C21" i="24"/>
  <c r="I47" i="24"/>
  <c r="B55" i="24"/>
  <c r="I41" i="24"/>
  <c r="H18" i="24"/>
  <c r="B6" i="24"/>
  <c r="E20" i="24"/>
  <c r="K50" i="24"/>
  <c r="B25" i="24"/>
  <c r="B14" i="24"/>
  <c r="G54" i="24"/>
  <c r="K24" i="24"/>
  <c r="G70" i="24"/>
  <c r="D14" i="24"/>
  <c r="B20" i="24"/>
  <c r="K26" i="24"/>
  <c r="G72" i="24"/>
  <c r="B78" i="24"/>
  <c r="B15" i="24"/>
  <c r="F24" i="24"/>
  <c r="J56" i="24"/>
  <c r="D91" i="24"/>
  <c r="K19" i="24"/>
  <c r="J51" i="24"/>
  <c r="K7" i="24"/>
  <c r="D72" i="24"/>
  <c r="G21" i="24"/>
  <c r="H30" i="24"/>
  <c r="C71" i="24"/>
  <c r="G41" i="24"/>
  <c r="H40" i="24"/>
  <c r="E73" i="24"/>
  <c r="K31" i="24"/>
</calcChain>
</file>

<file path=xl/sharedStrings.xml><?xml version="1.0" encoding="utf-8"?>
<sst xmlns="http://schemas.openxmlformats.org/spreadsheetml/2006/main" count="22246" uniqueCount="638">
  <si>
    <t>TABLE 2.1b</t>
  </si>
  <si>
    <t>Economically</t>
  </si>
  <si>
    <t xml:space="preserve">Activity rate </t>
  </si>
  <si>
    <t>A</t>
  </si>
  <si>
    <t>B</t>
  </si>
  <si>
    <t>C</t>
  </si>
  <si>
    <t>D</t>
  </si>
  <si>
    <t>E</t>
  </si>
  <si>
    <t>F</t>
  </si>
  <si>
    <t>G</t>
  </si>
  <si>
    <t>H</t>
  </si>
  <si>
    <t>I</t>
  </si>
  <si>
    <t>TABLE 2.2</t>
  </si>
  <si>
    <t>(Thousands)</t>
  </si>
  <si>
    <t>16-17</t>
  </si>
  <si>
    <t>18-24</t>
  </si>
  <si>
    <t>25-49</t>
  </si>
  <si>
    <t>50+</t>
  </si>
  <si>
    <t>All PERSONS</t>
  </si>
  <si>
    <t>WOMEN</t>
  </si>
  <si>
    <t>TABLE 2.3</t>
  </si>
  <si>
    <t>ALL PERSONS</t>
  </si>
  <si>
    <t>MEN</t>
  </si>
  <si>
    <t>TABLE 2.4a</t>
  </si>
  <si>
    <t>Available</t>
  </si>
  <si>
    <t>Not available</t>
  </si>
  <si>
    <t>Total</t>
  </si>
  <si>
    <t>Long-term sick</t>
  </si>
  <si>
    <t>Family and home care</t>
  </si>
  <si>
    <t>J</t>
  </si>
  <si>
    <t>TABLE 2.4b</t>
  </si>
  <si>
    <t>Wants job</t>
  </si>
  <si>
    <t>Retired</t>
  </si>
  <si>
    <t>Student</t>
  </si>
  <si>
    <t>TABLE 2.5</t>
  </si>
  <si>
    <t>TABLE 2.6</t>
  </si>
  <si>
    <t xml:space="preserve">Total in Employment* </t>
  </si>
  <si>
    <t>Employees</t>
  </si>
  <si>
    <t>Workers with second jobs</t>
  </si>
  <si>
    <t>TABLE  2.7</t>
  </si>
  <si>
    <t xml:space="preserve">UNEMPLOYMENT BY AGE </t>
  </si>
  <si>
    <t>Rate%</t>
  </si>
  <si>
    <t>16+</t>
  </si>
  <si>
    <t>UNEMPLOYMENT BY DURATION</t>
  </si>
  <si>
    <t>6-12 months</t>
  </si>
  <si>
    <t>long term unemployed as % of total</t>
  </si>
  <si>
    <t>-</t>
  </si>
  <si>
    <t>Mar-May 1992</t>
  </si>
  <si>
    <t>Mar-May 1993</t>
  </si>
  <si>
    <t>Mar-May 1994</t>
  </si>
  <si>
    <t>Jan-Mar 1995</t>
  </si>
  <si>
    <t>Feb-Apr 1995</t>
  </si>
  <si>
    <t>Mar-May 1995</t>
  </si>
  <si>
    <t>Apr-Jun 1995</t>
  </si>
  <si>
    <t>May-Jul 1995</t>
  </si>
  <si>
    <t>Jun-Aug 1995</t>
  </si>
  <si>
    <t>Jul-Sep 1995</t>
  </si>
  <si>
    <t>Aug-Oct 1995</t>
  </si>
  <si>
    <t>Sep-Nov 1995</t>
  </si>
  <si>
    <t>Oct-Dec 1995</t>
  </si>
  <si>
    <t>Jan-Mar 1996</t>
  </si>
  <si>
    <t>Feb-Apr 1996</t>
  </si>
  <si>
    <t>Mar-May 1996</t>
  </si>
  <si>
    <t>Apr-Jun 1996</t>
  </si>
  <si>
    <t>May-Jul 1996</t>
  </si>
  <si>
    <t>Jun-Aug 1996</t>
  </si>
  <si>
    <t>Jul-Sep 1996</t>
  </si>
  <si>
    <t>Aug-Oct 1996</t>
  </si>
  <si>
    <t>Sep-Nov 1996</t>
  </si>
  <si>
    <t>Oct-Dec 1996</t>
  </si>
  <si>
    <t>Jan-Mar 1997</t>
  </si>
  <si>
    <t>Feb-Apr 1997</t>
  </si>
  <si>
    <t>Mar-May 1997</t>
  </si>
  <si>
    <t>Apr-Jun 1997</t>
  </si>
  <si>
    <t>May-Jul 1997</t>
  </si>
  <si>
    <t>Jun-Aug 1997</t>
  </si>
  <si>
    <t>Jul-Sep 1997</t>
  </si>
  <si>
    <t>Aug-Oct 1997</t>
  </si>
  <si>
    <t>Sep-Nov 1997</t>
  </si>
  <si>
    <t>Oct-Dec 1997</t>
  </si>
  <si>
    <t>Jan-Mar 1998</t>
  </si>
  <si>
    <t>Feb-Apr 1998</t>
  </si>
  <si>
    <t>Mar-May 1998</t>
  </si>
  <si>
    <t>Apr-Jun 1998</t>
  </si>
  <si>
    <t>May-Jul 1998</t>
  </si>
  <si>
    <t>Jun-Aug 1998</t>
  </si>
  <si>
    <t>Jul-Sep 1998</t>
  </si>
  <si>
    <t>Aug-Oct 1998</t>
  </si>
  <si>
    <t>Sep-Nov 1998</t>
  </si>
  <si>
    <t>Oct-Dec 1998</t>
  </si>
  <si>
    <t>Jan-Mar 1999</t>
  </si>
  <si>
    <t>Feb-Apr 1999</t>
  </si>
  <si>
    <t>Mar-May 1999</t>
  </si>
  <si>
    <t>Apr-Jun 1999</t>
  </si>
  <si>
    <t>May-Jul 1999</t>
  </si>
  <si>
    <t>Jun-Aug 1999</t>
  </si>
  <si>
    <t>Jul-Sep 1999</t>
  </si>
  <si>
    <t>Aug-Oct 1999</t>
  </si>
  <si>
    <t>Sep-Nov 1999</t>
  </si>
  <si>
    <t>Oct-Dec 1999</t>
  </si>
  <si>
    <t>Jan-Mar 2000</t>
  </si>
  <si>
    <t>Feb-Apr 2000</t>
  </si>
  <si>
    <t>Mar-May 2000</t>
  </si>
  <si>
    <t>Apr-Jun 2000</t>
  </si>
  <si>
    <t>May-Jul 2000</t>
  </si>
  <si>
    <t>Jun-Aug 2000</t>
  </si>
  <si>
    <t>Jul-Sep 2000</t>
  </si>
  <si>
    <t>Aug-Oct 2000</t>
  </si>
  <si>
    <t>Sep-Nov 2000</t>
  </si>
  <si>
    <t>Oct-Dec 2000</t>
  </si>
  <si>
    <t>Jan-Mar 2001</t>
  </si>
  <si>
    <t>Feb-Apr 2001</t>
  </si>
  <si>
    <t>Mar-May 2001</t>
  </si>
  <si>
    <t>Apr-Jun 2001</t>
  </si>
  <si>
    <t>May-Jul 2001</t>
  </si>
  <si>
    <t>Jun-Aug 2001</t>
  </si>
  <si>
    <t>Jul-Sep 2001</t>
  </si>
  <si>
    <t>Aug-Oct 2001</t>
  </si>
  <si>
    <t>Sep-Nov 2001</t>
  </si>
  <si>
    <t>Oct-Dec 2001</t>
  </si>
  <si>
    <t>Jan-Mar 2002</t>
  </si>
  <si>
    <t>Feb-Apr 2002</t>
  </si>
  <si>
    <t>Mar-May 2002</t>
  </si>
  <si>
    <t>Apr-Jun 2002</t>
  </si>
  <si>
    <t>May-Jul 2002</t>
  </si>
  <si>
    <t>Jun-Aug 2002</t>
  </si>
  <si>
    <t>Jul-Sep 2002</t>
  </si>
  <si>
    <t>Aug-Oct 2002</t>
  </si>
  <si>
    <t>Sep-Nov 2002</t>
  </si>
  <si>
    <t>Oct-Dec 2002</t>
  </si>
  <si>
    <t>Jan-Mar 2003</t>
  </si>
  <si>
    <t>Feb-Apr 2003</t>
  </si>
  <si>
    <t>Mar-May 2003</t>
  </si>
  <si>
    <t>Apr-Jun 2003</t>
  </si>
  <si>
    <t>May-Jul 2003</t>
  </si>
  <si>
    <t>Jun-Aug 2003</t>
  </si>
  <si>
    <t>Jul-Sep 2003</t>
  </si>
  <si>
    <t>Aug-Oct 2003</t>
  </si>
  <si>
    <t>Sep-Nov 2003</t>
  </si>
  <si>
    <t>Oct-Dec 2003</t>
  </si>
  <si>
    <t>Jan-Mar 2004</t>
  </si>
  <si>
    <t>Feb-Apr 2004</t>
  </si>
  <si>
    <t>Mar-May 2004</t>
  </si>
  <si>
    <t>Apr-Jun 2004</t>
  </si>
  <si>
    <t>May-Jul 2004</t>
  </si>
  <si>
    <t>Jun-Aug 2004</t>
  </si>
  <si>
    <t>Jul-Sep 2004</t>
  </si>
  <si>
    <t>Aug-Oct 2004</t>
  </si>
  <si>
    <t>Sep-Nov 2004</t>
  </si>
  <si>
    <t>Oct-Dec 2004</t>
  </si>
  <si>
    <t>Jan-Mar 2005</t>
  </si>
  <si>
    <t>Feb-Apr 2005</t>
  </si>
  <si>
    <t>Mar-May 2005</t>
  </si>
  <si>
    <t>Apr-Jun 2005</t>
  </si>
  <si>
    <t>May-Jul 2005</t>
  </si>
  <si>
    <t>Jun-Aug 2005</t>
  </si>
  <si>
    <t>Jul-Sep 2005</t>
  </si>
  <si>
    <t>Aug-Oct 2005</t>
  </si>
  <si>
    <t>Sep-Nov 2005</t>
  </si>
  <si>
    <t>Oct-Dec 2005</t>
  </si>
  <si>
    <t>Jan-Mar 2006</t>
  </si>
  <si>
    <t>Feb-Apr 2006</t>
  </si>
  <si>
    <t>Mar-May 2006</t>
  </si>
  <si>
    <t>Apr-Jun 2006</t>
  </si>
  <si>
    <t>May-Jul 2006</t>
  </si>
  <si>
    <t>Jun-Aug 2006</t>
  </si>
  <si>
    <t>Jul-Sep 2006</t>
  </si>
  <si>
    <t>Aug-Oct 2006</t>
  </si>
  <si>
    <t>Sep-Nov 2006</t>
  </si>
  <si>
    <t>Oct-Dec 2006</t>
  </si>
  <si>
    <t>Jan-Mar 2007</t>
  </si>
  <si>
    <t>Feb-Apr 2007</t>
  </si>
  <si>
    <t>Mar-May 2007</t>
  </si>
  <si>
    <t>Apr-Jun 2007</t>
  </si>
  <si>
    <t>May-Jul 2007</t>
  </si>
  <si>
    <t>Jun-Aug 2007</t>
  </si>
  <si>
    <t>Jul-Sep 2007</t>
  </si>
  <si>
    <t>Aug-Oct 2007</t>
  </si>
  <si>
    <t>Sep-Nov 2007</t>
  </si>
  <si>
    <t>Oct-Dec 2007</t>
  </si>
  <si>
    <t>Jan-Mar 2008</t>
  </si>
  <si>
    <t>Feb-Apr 2008</t>
  </si>
  <si>
    <t>Mar-May 2008</t>
  </si>
  <si>
    <t>Apr-Jun 2008</t>
  </si>
  <si>
    <t>May-Jul 2008</t>
  </si>
  <si>
    <t>Jun-Aug 2008</t>
  </si>
  <si>
    <t>Jul-Sep 2008</t>
  </si>
  <si>
    <t>Aug-Oct 2008</t>
  </si>
  <si>
    <t xml:space="preserve">Relationship between columns: A=C+F; C=D+E; G=E/C, H=economically active of working age/total population of working age, I=in employment of working age/total population  of working age, </t>
  </si>
  <si>
    <t>Figures may not sum due to rounding.</t>
  </si>
  <si>
    <t>Relationship between columns: A=C+D+E+F; B=C+D+E+G, F=G+H</t>
  </si>
  <si>
    <t>The total weekly hours worked is calculated by multiplying the total average hours worked by the total in employment.</t>
  </si>
  <si>
    <t>TABLE 2.8</t>
  </si>
  <si>
    <t>TABLE  2.9</t>
  </si>
  <si>
    <t>TABLE  2.10</t>
  </si>
  <si>
    <t>Up to 6 months</t>
  </si>
  <si>
    <t>Over 12 months</t>
  </si>
  <si>
    <t>total unemployed*</t>
  </si>
  <si>
    <t>Dec-Feb 1995</t>
  </si>
  <si>
    <t>Nov-Jan 1996</t>
  </si>
  <si>
    <t>Dec-Feb 1996</t>
  </si>
  <si>
    <t>Nov-Jan 1997</t>
  </si>
  <si>
    <t>Dec-Feb 1997</t>
  </si>
  <si>
    <t>Nov-Jan 1998</t>
  </si>
  <si>
    <t>Dec-Feb 1998</t>
  </si>
  <si>
    <t>Nov-Jan 1999</t>
  </si>
  <si>
    <t>Dec-Feb 1999</t>
  </si>
  <si>
    <t>Nov-Jan 2000</t>
  </si>
  <si>
    <t>Dec-Feb 2000</t>
  </si>
  <si>
    <t>Nov-Jan 2001</t>
  </si>
  <si>
    <t>Dec-Feb 2001</t>
  </si>
  <si>
    <t>Nov-Jan 2002</t>
  </si>
  <si>
    <t>Dec-Feb 2002</t>
  </si>
  <si>
    <t>Nov-Jan 2003</t>
  </si>
  <si>
    <t>Dec-Feb 2003</t>
  </si>
  <si>
    <t>Nov-Jan 2004</t>
  </si>
  <si>
    <t>Dec-Feb 2004</t>
  </si>
  <si>
    <t>Nov-Jan 2005</t>
  </si>
  <si>
    <t>Dec-Feb 2005</t>
  </si>
  <si>
    <t>Nov-Jan 2006</t>
  </si>
  <si>
    <t>Dec-Feb 2006</t>
  </si>
  <si>
    <t>Nov-Jan 2007</t>
  </si>
  <si>
    <t>Dec-Feb 2007</t>
  </si>
  <si>
    <t>LABOUR FORCE SURVEY</t>
  </si>
  <si>
    <t xml:space="preserve">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the Valuation &amp; Lands Agency list of domestic properties in Northern Ireland (only private household addresses are eligible as the LFS is a survey of the private household population). </t>
  </si>
  <si>
    <t>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consists of around 3,250 addresses, made up of five 'waves', each containing approximately 650 private households.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</si>
  <si>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 xml:space="preserve">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sex and age shown by the population figures.  </t>
  </si>
  <si>
    <t>Because the LFS is a sample survey, results are subject to sampling error, i.e. the actual proportion of the population in private households with a particular characteristic may differ from the proportion of the LFS sample with that characteristic.  See Note 14 for details of sampling errors from the latest LFS results.</t>
  </si>
  <si>
    <t>NOTES AND DEFINITIONS</t>
  </si>
  <si>
    <t>TABLE 2.1a</t>
  </si>
  <si>
    <t xml:space="preserve"> Unemployed</t>
  </si>
  <si>
    <t xml:space="preserve"> Unemployment </t>
  </si>
  <si>
    <t xml:space="preserve">  </t>
  </si>
  <si>
    <t>Nov-Jan 2008</t>
  </si>
  <si>
    <t>Dec-Feb 2008</t>
  </si>
  <si>
    <t>Sep-Nov 2008</t>
  </si>
  <si>
    <t>Oct-Dec 2008</t>
  </si>
  <si>
    <t>Nov-Jan 2009</t>
  </si>
  <si>
    <t>Dec-Feb 2009</t>
  </si>
  <si>
    <t>Jan-Mar 2009</t>
  </si>
  <si>
    <t>Feb-Apr 2009</t>
  </si>
  <si>
    <t>Mar-May 2009</t>
  </si>
  <si>
    <t>Apr-Jun 2009</t>
  </si>
  <si>
    <t>May-Jul 2009</t>
  </si>
  <si>
    <t>Jun-Aug 2009</t>
  </si>
  <si>
    <t>Jul-Sep 2009</t>
  </si>
  <si>
    <t>Aug-Oct 2009</t>
  </si>
  <si>
    <t>Sep-Nov 2009</t>
  </si>
  <si>
    <t>Oct-Dec 2009</t>
  </si>
  <si>
    <t>Nov-Jan 2010</t>
  </si>
  <si>
    <t>Dec-Feb 2010</t>
  </si>
  <si>
    <t>Jan-Mar 2010</t>
  </si>
  <si>
    <t>Feb-Apr 2010</t>
  </si>
  <si>
    <t>Mar-May 2010</t>
  </si>
  <si>
    <t>Apr-Jun 2010</t>
  </si>
  <si>
    <t>May-Jul 2010</t>
  </si>
  <si>
    <t>Jun-Aug 2010</t>
  </si>
  <si>
    <t>Jul-Sep 2010</t>
  </si>
  <si>
    <t>Aug-Oct 2010</t>
  </si>
  <si>
    <t>Sep-Nov 2010</t>
  </si>
  <si>
    <t>Oct-Dec 2010</t>
  </si>
  <si>
    <t>Nov-Jan 2011</t>
  </si>
  <si>
    <t>Dec-Feb 2011</t>
  </si>
  <si>
    <t>Jan-Mar 2011</t>
  </si>
  <si>
    <t>Family &amp; home care</t>
  </si>
  <si>
    <t>Nov-Jan 1995</t>
  </si>
  <si>
    <t xml:space="preserve">Employment rate </t>
  </si>
  <si>
    <t>16-64</t>
  </si>
  <si>
    <t>50-64</t>
  </si>
  <si>
    <t>65+</t>
  </si>
  <si>
    <t>*</t>
  </si>
  <si>
    <t>Feb-Apr 2011</t>
  </si>
  <si>
    <t>Mar-May 2011</t>
  </si>
  <si>
    <t>Apr-Jun 2011</t>
  </si>
  <si>
    <t>May-Jul 2011</t>
  </si>
  <si>
    <t>Jun-Aug 2011</t>
  </si>
  <si>
    <t>Jul-Sep 2011</t>
  </si>
  <si>
    <t>Aug-Oct 2011</t>
  </si>
  <si>
    <t>Sep-Nov 2011</t>
  </si>
  <si>
    <t>Oct-Dec 2011</t>
  </si>
  <si>
    <t>Nov-Jan 2012</t>
  </si>
  <si>
    <t>Dec-Feb 2012</t>
  </si>
  <si>
    <t>Jan-Mar 2012</t>
  </si>
  <si>
    <t>Feb-Apr 2012</t>
  </si>
  <si>
    <t>Northern Ireland Labour Market Structure: SEASONALLY ADJUSTED - Total</t>
  </si>
  <si>
    <t>Northern Ireland Labour Market Structure: SEASONALLY ADJUSTED - Males</t>
  </si>
  <si>
    <t>Northern Ireland Labour Market Structure: SEASONALLY ADJUSTED - Females</t>
  </si>
  <si>
    <t>LFS estimates have been revised to incorporate the latest population figures. See note 16 for further information.</t>
  </si>
  <si>
    <t>Relationship between columns: A=C+F; C=D+E; G=E/C, H=economically active of working age/total population of working age,</t>
  </si>
  <si>
    <t xml:space="preserve"> I=in employment of working age/total population  of working age.</t>
  </si>
  <si>
    <t>As figures are based on a sample survey and in order to achieve a large enough sample size the figures are based</t>
  </si>
  <si>
    <t>on what are called 'Rolling Monthly Quarters'. Figures from this period should be only compared to non-overlapping</t>
  </si>
  <si>
    <t>periods e.g. Figures from Jan-Mar can be compared to  Apr-Jun, Jul-Sep Oct-Dec.</t>
  </si>
  <si>
    <t>Northern Ireland Labour Market Structure: UNADJUSTED - Total</t>
  </si>
  <si>
    <t>Northern Ireland Labour Market Structure: UNADJUSTED - Males</t>
  </si>
  <si>
    <t>Northern Ireland Labour Market Structure: UNADJUSTED - Females</t>
  </si>
  <si>
    <t>ECONOMIC ACTIVITY BY AGE - Males</t>
  </si>
  <si>
    <t>ECONOMIC ACTIVITY BY AGE - Females</t>
  </si>
  <si>
    <t>ECONOMIC ACTIVITY BY AGE - All Persons</t>
  </si>
  <si>
    <t>ECONOMICALLY INACTIVE WHO WANT WORK: REASONS (16+) - All Persons</t>
  </si>
  <si>
    <t>ECONOMICALLY INACTIVE WHO WANT WORK: REASONS (16+) - Females</t>
  </si>
  <si>
    <t>ECONOMICALLY INACTIVE WHO DO NOT WANT WORK: REASONS (WORKING AGE, 16-64) - All Persons</t>
  </si>
  <si>
    <t>ECONOMICALLY INACTIVE WHO DO NOT WANT WORK: REASONS (WORKING AGE, 16-64) - Males</t>
  </si>
  <si>
    <t>ECONOMICALLY INACTIVE WHO DO NOT WANT WORK: REASONS (WORKING AGE, 16-64) - Females</t>
  </si>
  <si>
    <t>ECONOMIC INACTIVITY BY AGE - All Persons</t>
  </si>
  <si>
    <t>ECONOMIC INACTIVITY BY AGE - Males</t>
  </si>
  <si>
    <t>ECONOMIC INACTIVITY BY AGE - Females</t>
  </si>
  <si>
    <t>EMPLOYMENT BY CATEGORY - All Persons</t>
  </si>
  <si>
    <t>EMPLOYMENT BY CATEGORY - Males</t>
  </si>
  <si>
    <t>EMPLOYMENT BY CATEGORY - Females</t>
  </si>
  <si>
    <t>ACTUAL WEEKLY HOURS OF WORK - All Persons</t>
  </si>
  <si>
    <t>ACTUAL WEEKLY HOURS OF WORK - Males</t>
  </si>
  <si>
    <t>ACTUAL WEEKLY HOURS OF WORK - Females</t>
  </si>
  <si>
    <t>50-59(f)</t>
  </si>
  <si>
    <t>60+(f)</t>
  </si>
  <si>
    <t>EMPLOYMENT BY AGE - All Persons</t>
  </si>
  <si>
    <t>EMPLOYMENT BY AGE - Males</t>
  </si>
  <si>
    <t>EMPLOYMENT BY AGE - Females</t>
  </si>
  <si>
    <t>Mar-May 2012</t>
  </si>
  <si>
    <t>Apr-Jun 2012</t>
  </si>
  <si>
    <t>May-Jul 2012</t>
  </si>
  <si>
    <t>Jun-Aug 2012</t>
  </si>
  <si>
    <t>Jul-Sep 2012</t>
  </si>
  <si>
    <t>Aug-Oct 2012</t>
  </si>
  <si>
    <t>Sep-Nov 2012</t>
  </si>
  <si>
    <t>Oct-Dec 2012</t>
  </si>
  <si>
    <t>Nov-Jan 2013</t>
  </si>
  <si>
    <t>Dec-Feb 2013</t>
  </si>
  <si>
    <t>Jan-Mar 2013</t>
  </si>
  <si>
    <t>Feb-Apr 2013</t>
  </si>
  <si>
    <t>Mar-May 2013</t>
  </si>
  <si>
    <t>Apr-Jun 2013</t>
  </si>
  <si>
    <t>May-Jul 2013</t>
  </si>
  <si>
    <t>Jun-Aug 2013</t>
  </si>
  <si>
    <t>Table</t>
  </si>
  <si>
    <t>Period</t>
  </si>
  <si>
    <t>2.1a</t>
  </si>
  <si>
    <t>2.1b</t>
  </si>
  <si>
    <t>2.4a</t>
  </si>
  <si>
    <t>2.4b</t>
  </si>
  <si>
    <t>2.10</t>
  </si>
  <si>
    <t>Jan-Mar</t>
  </si>
  <si>
    <t>Feb-Apr</t>
  </si>
  <si>
    <t>Mar-May</t>
  </si>
  <si>
    <t>Apr-Jun</t>
  </si>
  <si>
    <t>May-Jul</t>
  </si>
  <si>
    <t>Jun-Aug</t>
  </si>
  <si>
    <t>Jul-Sep</t>
  </si>
  <si>
    <t>Aug-Oct</t>
  </si>
  <si>
    <t>Sep-Nov</t>
  </si>
  <si>
    <t>Oct-Dec</t>
  </si>
  <si>
    <t>Nov-Jan</t>
  </si>
  <si>
    <t>Dec-Feb</t>
  </si>
  <si>
    <t>Male</t>
  </si>
  <si>
    <t>Female</t>
  </si>
  <si>
    <t>Jul-Sep 2013</t>
  </si>
  <si>
    <t>Aug-Oct 2013</t>
  </si>
  <si>
    <t>Sep-Nov 2013</t>
  </si>
  <si>
    <t>Oct-Dec 2013</t>
  </si>
  <si>
    <t>Nov-Jan 2014</t>
  </si>
  <si>
    <t>Dec-Feb 2014</t>
  </si>
  <si>
    <t>Jan-Mar 2014</t>
  </si>
  <si>
    <t>Feb-Apr 2014</t>
  </si>
  <si>
    <t>Mar-May 2014</t>
  </si>
  <si>
    <t>Apr-Jun 2014</t>
  </si>
  <si>
    <t>May-Jul 2014</t>
  </si>
  <si>
    <t>Jun-Aug 2014</t>
  </si>
  <si>
    <t>Jul-Sep 2014</t>
  </si>
  <si>
    <t>Aug-Oct 2014</t>
  </si>
  <si>
    <t>Sep-Nov 2014</t>
  </si>
  <si>
    <t>Oct-Dec 2014</t>
  </si>
  <si>
    <t xml:space="preserve">Total </t>
  </si>
  <si>
    <t>(16+)</t>
  </si>
  <si>
    <t>Active</t>
  </si>
  <si>
    <t>Activity</t>
  </si>
  <si>
    <t>Others Include</t>
  </si>
  <si>
    <t>Employment</t>
  </si>
  <si>
    <t>Doesn't want job</t>
  </si>
  <si>
    <t>but not seeking</t>
  </si>
  <si>
    <t xml:space="preserve">    Wants a Job </t>
  </si>
  <si>
    <t>in the last 4wks</t>
  </si>
  <si>
    <t>Does not want</t>
  </si>
  <si>
    <t xml:space="preserve"> a job at present</t>
  </si>
  <si>
    <t xml:space="preserve">Self Employed    </t>
  </si>
  <si>
    <t>Government Programmes</t>
  </si>
  <si>
    <t>Full- time Worker</t>
  </si>
  <si>
    <t>Part-time Worker</t>
  </si>
  <si>
    <t>Temporary workers</t>
  </si>
  <si>
    <t>Total Average hours</t>
  </si>
  <si>
    <t>over 24 Months</t>
  </si>
  <si>
    <t>Table No.</t>
  </si>
  <si>
    <t>Title</t>
  </si>
  <si>
    <t>(16-64)</t>
  </si>
  <si>
    <t>(16+ Rate)</t>
  </si>
  <si>
    <t>(16-64 Rate)</t>
  </si>
  <si>
    <t xml:space="preserve">Relationship between columns: E=C+D or F+G+H, I=A+B. Includes discouraged workers, students, temporary sick or injured, waiting for reply to job application, not yet </t>
  </si>
  <si>
    <t>Labour Force Survey Historical Data Series</t>
  </si>
  <si>
    <t>Northern Ireland Labour Market Structure: Seasonally Adjusted</t>
  </si>
  <si>
    <t>Northern Ireland Labour Market Structure: Not Seasonally Adjusted</t>
  </si>
  <si>
    <t>Economic Activity by Age</t>
  </si>
  <si>
    <t>Economic inactivity by age</t>
  </si>
  <si>
    <t>Employment by category</t>
  </si>
  <si>
    <t>Actual weekly hours of work</t>
  </si>
  <si>
    <t>Employment by age</t>
  </si>
  <si>
    <t>Economically inactive who want work: Reasons (16+)</t>
  </si>
  <si>
    <t>Economically inactive who do not want work: Reasons (16-64)</t>
  </si>
  <si>
    <t>Full data sets are available on request, see details below.</t>
  </si>
  <si>
    <r>
      <rPr>
        <b/>
        <u/>
        <sz val="10"/>
        <rFont val="Calibri"/>
        <family val="2"/>
        <scheme val="minor"/>
      </rPr>
      <t>1. In Employment</t>
    </r>
    <r>
      <rPr>
        <sz val="10"/>
        <rFont val="Calibri"/>
        <family val="2"/>
        <scheme val="minor"/>
      </rPr>
      <t xml:space="preserve">
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
</t>
    </r>
  </si>
  <si>
    <r>
      <rPr>
        <b/>
        <u/>
        <sz val="10"/>
        <rFont val="Calibri"/>
        <family val="2"/>
        <scheme val="minor"/>
      </rPr>
      <t>2. Employees</t>
    </r>
    <r>
      <rPr>
        <sz val="10"/>
        <rFont val="Calibri"/>
        <family val="2"/>
        <scheme val="minor"/>
      </rPr>
      <t xml:space="preserve">
The division between employees and self-employed is based on survey respondents' own assessment of their employment status.
Note that there are revisions to the component employee and self-employment series back to Spring 1992.  These arise from improvements to the LFS editing procedures, based on the SOC 2000 Occupational Classification, which allow data edits to be removed which previously re-classified some self-employed as employees.
</t>
    </r>
  </si>
  <si>
    <r>
      <rPr>
        <b/>
        <u/>
        <sz val="10"/>
        <rFont val="Calibri"/>
        <family val="2"/>
        <scheme val="minor"/>
      </rPr>
      <t>3. Unpaid Family Workers</t>
    </r>
    <r>
      <rPr>
        <sz val="10"/>
        <rFont val="Calibri"/>
        <family val="2"/>
        <scheme val="minor"/>
      </rPr>
      <t xml:space="preserve">
The separate identification of this group in the LFS is in accordance with international recommendations. It comprises of persons doing unpaid work for a business they own or for a business that a relative owns.
</t>
    </r>
  </si>
  <si>
    <r>
      <rPr>
        <b/>
        <u/>
        <sz val="10"/>
        <rFont val="Calibri"/>
        <family val="2"/>
        <scheme val="minor"/>
      </rPr>
      <t>4. Full-time/Part-time</t>
    </r>
    <r>
      <rPr>
        <sz val="10"/>
        <rFont val="Calibri"/>
        <family val="2"/>
        <scheme val="minor"/>
      </rPr>
      <t xml:space="preserve">
The classification of employees, self-employed, those on government work-related training programmes and unpaid family workers in their main job as full-time or part-time is on the basis of self-assessment.  People on Government supported training and employment programmes who are at college in the survey reference week are classified, by convention, as part-time.
</t>
    </r>
  </si>
  <si>
    <r>
      <rPr>
        <b/>
        <u/>
        <sz val="10"/>
        <rFont val="Calibri"/>
        <family val="2"/>
        <scheme val="minor"/>
      </rPr>
      <t>5. Temporary Employees</t>
    </r>
    <r>
      <rPr>
        <sz val="10"/>
        <rFont val="Calibri"/>
        <family val="2"/>
        <scheme val="minor"/>
      </rPr>
      <t xml:space="preserve">
These are defined as those employees who say that their main job is non permanent in one of the following ways: fixed period contract; agency temping; casual work; seasonal work; other temporary work.
</t>
    </r>
  </si>
  <si>
    <r>
      <rPr>
        <b/>
        <u/>
        <sz val="10"/>
        <rFont val="Calibri"/>
        <family val="2"/>
        <scheme val="minor"/>
      </rPr>
      <t>6. Working Age</t>
    </r>
    <r>
      <rPr>
        <sz val="10"/>
        <rFont val="Calibri"/>
        <family val="2"/>
        <scheme val="minor"/>
      </rPr>
      <t xml:space="preserve">
Working age is taken as ages 16 to 64 for both males and females.
</t>
    </r>
  </si>
  <si>
    <r>
      <rPr>
        <b/>
        <u/>
        <sz val="10"/>
        <rFont val="Calibri"/>
        <family val="2"/>
        <scheme val="minor"/>
      </rPr>
      <t>7. Employment Rate (working age)</t>
    </r>
    <r>
      <rPr>
        <sz val="10"/>
        <rFont val="Calibri"/>
        <family val="2"/>
        <scheme val="minor"/>
      </rPr>
      <t xml:space="preserve">
The number of working age in employment as a percentage of the total population of working age.
</t>
    </r>
  </si>
  <si>
    <r>
      <rPr>
        <b/>
        <u/>
        <sz val="10"/>
        <rFont val="Calibri"/>
        <family val="2"/>
        <scheme val="minor"/>
      </rPr>
      <t>8. Discouraged Workers</t>
    </r>
    <r>
      <rPr>
        <sz val="10"/>
        <rFont val="Calibri"/>
        <family val="2"/>
        <scheme val="minor"/>
      </rPr>
      <t xml:space="preserve">
This is a sub-group of the economically inactive population, defined as those neither in employment nor unemployed who said they would like a job and whose main reason for not seeking work was because they believed there were no jobs available.
</t>
    </r>
  </si>
  <si>
    <r>
      <rPr>
        <b/>
        <u/>
        <sz val="10"/>
        <rFont val="Calibri"/>
        <family val="2"/>
        <scheme val="minor"/>
      </rPr>
      <t>9. Unemployment</t>
    </r>
    <r>
      <rPr>
        <sz val="10"/>
        <rFont val="Calibri"/>
        <family val="2"/>
        <scheme val="minor"/>
      </rPr>
      <t xml:space="preserve">
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 
</t>
    </r>
  </si>
  <si>
    <r>
      <rPr>
        <b/>
        <u/>
        <sz val="10"/>
        <rFont val="Calibri"/>
        <family val="2"/>
        <scheme val="minor"/>
      </rPr>
      <t>10. Duration of Unemployment</t>
    </r>
    <r>
      <rPr>
        <sz val="10"/>
        <rFont val="Calibri"/>
        <family val="2"/>
        <scheme val="minor"/>
      </rPr>
      <t xml:space="preserve">
Duration of unemployment is defined as the shorter of the following two periods: (a) duration of active search for work; and (b) length of time since employment.  The short-term unemployed are those people who have been unemployed for under 1 year while the long-term unemployed are defined as those who have been unemployed for 1 year or more.
</t>
    </r>
  </si>
  <si>
    <r>
      <rPr>
        <b/>
        <u/>
        <sz val="10"/>
        <rFont val="Calibri"/>
        <family val="2"/>
        <scheme val="minor"/>
      </rPr>
      <t>11. Economically Active</t>
    </r>
    <r>
      <rPr>
        <sz val="10"/>
        <rFont val="Calibri"/>
        <family val="2"/>
        <scheme val="minor"/>
      </rPr>
      <t xml:space="preserve">
People aged 16 and over who are either in employment or unemployed.
</t>
    </r>
  </si>
  <si>
    <r>
      <rPr>
        <b/>
        <u/>
        <sz val="10"/>
        <rFont val="Calibri"/>
        <family val="2"/>
        <scheme val="minor"/>
      </rPr>
      <t>14. Sampling</t>
    </r>
    <r>
      <rPr>
        <sz val="10"/>
        <rFont val="Calibri"/>
        <family val="2"/>
        <scheme val="minor"/>
      </rPr>
      <t xml:space="preserve">
The Labour Force Survey is a sample survey, and as such, estimates obtained from it are subject to sampling variability.  If we drew many samples each would give a different result.  The ranges shown for the LFS data in the table below represent 95% confidence intervals.  We would expect that in 95% of samples the range would contain the true value.
</t>
    </r>
  </si>
  <si>
    <t xml:space="preserve">Total weekly hours </t>
  </si>
  <si>
    <t>(millions)</t>
  </si>
  <si>
    <t>Full-time</t>
  </si>
  <si>
    <t xml:space="preserve">Part-time </t>
  </si>
  <si>
    <t>(Main Job)</t>
  </si>
  <si>
    <t>MALES</t>
  </si>
  <si>
    <t>FEMALES</t>
  </si>
  <si>
    <t xml:space="preserve">Relationship between columns: A=B+C+D  (Includes some who did not state whether they worked full or part-time and unpaid family workers. ) </t>
  </si>
  <si>
    <t>Please Note</t>
  </si>
  <si>
    <t>- Data is unavailable</t>
  </si>
  <si>
    <t>* Sample size too small for a reliable estimate</t>
  </si>
  <si>
    <t>Unemployment by age (Totals Only)</t>
  </si>
  <si>
    <t>Unemployment by duration (Totals Only)</t>
  </si>
  <si>
    <t>Economic Activity By Age Rates</t>
  </si>
  <si>
    <t>For further information see:</t>
  </si>
  <si>
    <t>This platform expands the data range available and allows users to access each tables data back to 1995 with yearly output.</t>
  </si>
  <si>
    <t xml:space="preserve">Denominator = all persons in the relevant age group. </t>
  </si>
  <si>
    <r>
      <t>Other</t>
    </r>
    <r>
      <rPr>
        <b/>
        <vertAlign val="superscript"/>
        <sz val="14"/>
        <color indexed="8"/>
        <rFont val="Calibri"/>
        <family val="2"/>
        <scheme val="minor"/>
      </rPr>
      <t>#</t>
    </r>
  </si>
  <si>
    <t>Relationship between columns : A=C+D+E+F;  B=C+D+E+G;  F=G+H.</t>
  </si>
  <si>
    <t>Please note:</t>
  </si>
  <si>
    <t>Please Note:</t>
  </si>
  <si>
    <t>Nov-Jan 2015</t>
  </si>
  <si>
    <t>Dec-Feb 2015</t>
  </si>
  <si>
    <t>Jan-Mar 2015</t>
  </si>
  <si>
    <t>Feb-Apr 2015</t>
  </si>
  <si>
    <t>Mar-May 2015</t>
  </si>
  <si>
    <t>Apr-Jun 2015</t>
  </si>
  <si>
    <t>May-Jul 2015</t>
  </si>
  <si>
    <t>Jun-Aug 2015</t>
  </si>
  <si>
    <t>Jul-Sep 2015</t>
  </si>
  <si>
    <t>Aug-Oct 2015</t>
  </si>
  <si>
    <t>Sep-Nov 2015</t>
  </si>
  <si>
    <t>Oct-Dec 2015</t>
  </si>
  <si>
    <t>Nov-Jan 2016</t>
  </si>
  <si>
    <t>Dec-Feb 2016</t>
  </si>
  <si>
    <t>Jan-Mar 2016</t>
  </si>
  <si>
    <t>Feb-Apr 2016</t>
  </si>
  <si>
    <t>Mar-May 2016</t>
  </si>
  <si>
    <t>Apr-Jun 2016</t>
  </si>
  <si>
    <t>May-Jul 2016</t>
  </si>
  <si>
    <t>Jun-Aug 2016</t>
  </si>
  <si>
    <t>Jul-Sep 2016</t>
  </si>
  <si>
    <t>Aug-Oct 2016</t>
  </si>
  <si>
    <t>Sep-Nov 2016</t>
  </si>
  <si>
    <t>Oct-Dec 2016</t>
  </si>
  <si>
    <t>Nov-Jan 2017</t>
  </si>
  <si>
    <t>Dec-Feb 2017</t>
  </si>
  <si>
    <t>Jan-Mar 2017</t>
  </si>
  <si>
    <t>Feb-Apr 2017</t>
  </si>
  <si>
    <t>Mar-May 2017</t>
  </si>
  <si>
    <t>Apr-Jun 2017</t>
  </si>
  <si>
    <t>May-Jul 2017</t>
  </si>
  <si>
    <t>Jun-Aug 2017</t>
  </si>
  <si>
    <t>Jul-Sep 2017</t>
  </si>
  <si>
    <t>Aug-Oct 2017</t>
  </si>
  <si>
    <t>Economically Inactive</t>
  </si>
  <si>
    <t>Instructions:</t>
  </si>
  <si>
    <r>
      <t xml:space="preserve">3 - Click on </t>
    </r>
    <r>
      <rPr>
        <b/>
        <u/>
        <sz val="12"/>
        <color rgb="FFFF0000"/>
        <rFont val="Calibri"/>
        <family val="2"/>
        <scheme val="minor"/>
      </rPr>
      <t>UPDATE FORMAT</t>
    </r>
    <r>
      <rPr>
        <b/>
        <sz val="12"/>
        <color rgb="FFFF0000"/>
        <rFont val="Calibri"/>
        <family val="2"/>
        <scheme val="minor"/>
      </rPr>
      <t xml:space="preserve"> button</t>
    </r>
  </si>
  <si>
    <r>
      <t xml:space="preserve">2 - Select Table &amp; Period from </t>
    </r>
    <r>
      <rPr>
        <b/>
        <u/>
        <sz val="12"/>
        <color rgb="FFFF0000"/>
        <rFont val="Calibri"/>
        <family val="2"/>
        <scheme val="minor"/>
      </rPr>
      <t>GREY</t>
    </r>
    <r>
      <rPr>
        <b/>
        <sz val="12"/>
        <color rgb="FFFF0000"/>
        <rFont val="Calibri"/>
        <family val="2"/>
        <scheme val="minor"/>
      </rPr>
      <t xml:space="preserve"> boxes</t>
    </r>
  </si>
  <si>
    <r>
      <t xml:space="preserve">1 - </t>
    </r>
    <r>
      <rPr>
        <b/>
        <u/>
        <sz val="12"/>
        <color rgb="FFFF0000"/>
        <rFont val="Calibri"/>
        <family val="2"/>
        <scheme val="minor"/>
      </rPr>
      <t>ENABLE</t>
    </r>
    <r>
      <rPr>
        <b/>
        <sz val="12"/>
        <color rgb="FFFF0000"/>
        <rFont val="Calibri"/>
        <family val="2"/>
        <scheme val="minor"/>
      </rPr>
      <t xml:space="preserve"> Macros &amp; Links</t>
    </r>
  </si>
  <si>
    <t>Labour Force Survey Tables</t>
  </si>
  <si>
    <t>Sep-Nov 2017</t>
  </si>
  <si>
    <t>Oct-Dec 2017</t>
  </si>
  <si>
    <t>Nov-Jan 2018</t>
  </si>
  <si>
    <t>Below is a list of tables which are available each month on the Department for the Economy (DfE) website:</t>
  </si>
  <si>
    <r>
      <rPr>
        <b/>
        <u/>
        <sz val="10"/>
        <rFont val="Calibri"/>
        <family val="2"/>
        <scheme val="minor"/>
      </rPr>
      <t>17. Working Age</t>
    </r>
    <r>
      <rPr>
        <sz val="10"/>
        <rFont val="Calibri"/>
        <family val="2"/>
        <scheme val="minor"/>
      </rPr>
      <t xml:space="preserve">
The ‘working age’ definition, used in the calculation of employment and economic inactivity rates, was changed in August 2010 to include those aged from 16 to 64 for both men and women. Previously these rates were based on upper age limits of 59 for women and 64 for men, reflecting the state pension ages in the UK. 
The change in definition follows a UK wide public consultation on the issue and the approach being applied to Northern Ireland labour market statistics mirrors the approach that the Office for National Statistics (ONS) are applying to other UK regions.
Please note that there are no implications for the headline unemployment rate, which will continue to be based on the economically active population aged 16 and over.                     </t>
    </r>
  </si>
  <si>
    <t>Colby House</t>
  </si>
  <si>
    <t>Stranmillis Court</t>
  </si>
  <si>
    <t>Belfast BT9 5RR</t>
  </si>
  <si>
    <t>Dec-Feb 2018</t>
  </si>
  <si>
    <t>Available Apr-19</t>
  </si>
  <si>
    <t>Jan-Mar 2018</t>
  </si>
  <si>
    <t>Feb-Apr 2018</t>
  </si>
  <si>
    <t>Mar-May 2018</t>
  </si>
  <si>
    <t>Apr-Jun 2018</t>
  </si>
  <si>
    <t>May-Jul 2018</t>
  </si>
  <si>
    <t>Jun-Aug 2018</t>
  </si>
  <si>
    <t>Jul-Sep 2018</t>
  </si>
  <si>
    <t>Aug-Oct 2018</t>
  </si>
  <si>
    <t>Sep-Nov 2018</t>
  </si>
  <si>
    <t>Oct-Dec 2018</t>
  </si>
  <si>
    <t>Nov-Jan 2019</t>
  </si>
  <si>
    <t>Dec-Feb 2019</t>
  </si>
  <si>
    <t>Jan-Mar 2019</t>
  </si>
  <si>
    <t>Feb-Apr 2019</t>
  </si>
  <si>
    <t>Mar-May 2019</t>
  </si>
  <si>
    <t>Apr-Jun 2019</t>
  </si>
  <si>
    <t>May-Jul 2019</t>
  </si>
  <si>
    <t>Jun-Aug 2019</t>
  </si>
  <si>
    <t>Jul-Sep 2019</t>
  </si>
  <si>
    <t>Aug-Oct 2019</t>
  </si>
  <si>
    <t>Sep-Nov 2019</t>
  </si>
  <si>
    <t>Oct-Dec 2019</t>
  </si>
  <si>
    <t>Nov-Jan 2020</t>
  </si>
  <si>
    <t>Dec-Feb 2020</t>
  </si>
  <si>
    <t>Jan-Mar 2021</t>
  </si>
  <si>
    <t>Feb-Apr 2021</t>
  </si>
  <si>
    <t>Mar-May 2021</t>
  </si>
  <si>
    <t>Apr-Jun 2021</t>
  </si>
  <si>
    <t>May-Jul 2021</t>
  </si>
  <si>
    <t>Jun-Aug 2021</t>
  </si>
  <si>
    <t>Jul-Sep 2021</t>
  </si>
  <si>
    <t>Aug-Oct 2021</t>
  </si>
  <si>
    <t>Sep-Nov 2021</t>
  </si>
  <si>
    <t>Oct-Dec 2021</t>
  </si>
  <si>
    <t>Nov-Jan 2021</t>
  </si>
  <si>
    <t>Nov-Jan 2022</t>
  </si>
  <si>
    <t>Jan-Mar 2020</t>
  </si>
  <si>
    <t>Feb-Apr 2020</t>
  </si>
  <si>
    <t>Mar-May 2020</t>
  </si>
  <si>
    <t>Apr-Jun 2020</t>
  </si>
  <si>
    <t>May-Jul 2020</t>
  </si>
  <si>
    <t>Jun-Aug 2020</t>
  </si>
  <si>
    <t>Jul-Sep 2020</t>
  </si>
  <si>
    <t>Aug-Oct 2020</t>
  </si>
  <si>
    <t>Sep-Nov 2020</t>
  </si>
  <si>
    <t>Oct-Dec 2020</t>
  </si>
  <si>
    <t>Dec-Feb 2021</t>
  </si>
  <si>
    <t>Dec-Feb 2022</t>
  </si>
  <si>
    <t>Jan-Mar 2022</t>
  </si>
  <si>
    <t>Feb-Apr 2022</t>
  </si>
  <si>
    <t>Mar-May 2022</t>
  </si>
  <si>
    <t>Apr-Jun 2022</t>
  </si>
  <si>
    <t>May-Jul 2022</t>
  </si>
  <si>
    <t>Jun-Aug 2022</t>
  </si>
  <si>
    <t>Jul-Sep 2022</t>
  </si>
  <si>
    <t>Aug-Oct 2022</t>
  </si>
  <si>
    <t>Sep-Nov 2022</t>
  </si>
  <si>
    <t>Oct-Dec 2022</t>
  </si>
  <si>
    <t>Nov-Jan 2023</t>
  </si>
  <si>
    <t>Dec-Feb 2023</t>
  </si>
  <si>
    <t>Jan-Mar 2023</t>
  </si>
  <si>
    <t>Feb-Apr 2023</t>
  </si>
  <si>
    <t>Mar-May 2023</t>
  </si>
  <si>
    <t>Apr-Jun 2023</t>
  </si>
  <si>
    <t>May-Jul 2023</t>
  </si>
  <si>
    <t>Jun-Aug 2023</t>
  </si>
  <si>
    <t>Jul-Sep 2023</t>
  </si>
  <si>
    <t>Aug-Oct 2023</t>
  </si>
  <si>
    <t>Sep-Nov 2023</t>
  </si>
  <si>
    <t>Oct-Dec 2023</t>
  </si>
  <si>
    <t>Available Mar-19</t>
  </si>
  <si>
    <t>Available May-19</t>
  </si>
  <si>
    <t>Available Jun-19</t>
  </si>
  <si>
    <t>Available Jul-19</t>
  </si>
  <si>
    <t xml:space="preserve"> Available Aug-19</t>
  </si>
  <si>
    <t xml:space="preserve"> Available Sep-19</t>
  </si>
  <si>
    <t xml:space="preserve"> Available Oct-19 </t>
  </si>
  <si>
    <t xml:space="preserve">  Available Nov-19</t>
  </si>
  <si>
    <t xml:space="preserve">  Available Dec-19</t>
  </si>
  <si>
    <t xml:space="preserve">  Available Jan-20</t>
  </si>
  <si>
    <t xml:space="preserve">  Available Feb-20</t>
  </si>
  <si>
    <t>Available Mar-20</t>
  </si>
  <si>
    <t>Available Apr-20</t>
  </si>
  <si>
    <t>Available May-20</t>
  </si>
  <si>
    <t>Available Jun-20</t>
  </si>
  <si>
    <t>Available Jul-20</t>
  </si>
  <si>
    <t xml:space="preserve"> Available Aug-20</t>
  </si>
  <si>
    <t xml:space="preserve"> Available Sep-20</t>
  </si>
  <si>
    <t xml:space="preserve"> Available Oct-20 </t>
  </si>
  <si>
    <t xml:space="preserve">  Available Nov-20</t>
  </si>
  <si>
    <t xml:space="preserve">  Available Dec-20</t>
  </si>
  <si>
    <t xml:space="preserve">  Available Jan-21</t>
  </si>
  <si>
    <t xml:space="preserve">  Available Feb-21</t>
  </si>
  <si>
    <t>Available Mar-21</t>
  </si>
  <si>
    <t>Available Apr-21</t>
  </si>
  <si>
    <t>Available May-21</t>
  </si>
  <si>
    <t>Available Jun-21</t>
  </si>
  <si>
    <t>Available Jul-21</t>
  </si>
  <si>
    <t xml:space="preserve"> Available Aug-21</t>
  </si>
  <si>
    <t xml:space="preserve"> Available Sep-21</t>
  </si>
  <si>
    <t xml:space="preserve"> Available Oct-21 </t>
  </si>
  <si>
    <t xml:space="preserve">  Available Nov-21</t>
  </si>
  <si>
    <t xml:space="preserve">  Available Dec-21</t>
  </si>
  <si>
    <t xml:space="preserve">  Available Jan-22</t>
  </si>
  <si>
    <t xml:space="preserve">  Available Feb-22</t>
  </si>
  <si>
    <t>Available Mar-22</t>
  </si>
  <si>
    <t>Available Apr-22</t>
  </si>
  <si>
    <t>Available May-22</t>
  </si>
  <si>
    <t>Available Jun-22</t>
  </si>
  <si>
    <t>Available Jul-22</t>
  </si>
  <si>
    <t xml:space="preserve"> Available Aug-22</t>
  </si>
  <si>
    <t xml:space="preserve"> Available Sep-22</t>
  </si>
  <si>
    <t xml:space="preserve"> Available Oct-22 </t>
  </si>
  <si>
    <t xml:space="preserve">  Available Nov-22</t>
  </si>
  <si>
    <t xml:space="preserve">  Available Dec-22</t>
  </si>
  <si>
    <t xml:space="preserve">  Available Jan-23</t>
  </si>
  <si>
    <t xml:space="preserve">  Available Feb-23</t>
  </si>
  <si>
    <t>Available Mar-23</t>
  </si>
  <si>
    <t>Available Apr-23</t>
  </si>
  <si>
    <t>Available May-23</t>
  </si>
  <si>
    <t>Available Jun-23</t>
  </si>
  <si>
    <t>Available Jul-23</t>
  </si>
  <si>
    <t xml:space="preserve"> Available Aug-23</t>
  </si>
  <si>
    <t xml:space="preserve"> Available Sep-23</t>
  </si>
  <si>
    <t xml:space="preserve"> Available Oct-23 </t>
  </si>
  <si>
    <t xml:space="preserve">  Available Nov-23</t>
  </si>
  <si>
    <t xml:space="preserve">  Available Dec-23</t>
  </si>
  <si>
    <t xml:space="preserve">  Available Jan-24</t>
  </si>
  <si>
    <t xml:space="preserve">  Available Feb-24</t>
  </si>
  <si>
    <t>The term 'working-age' refers to the 16-64 population for both males and females.  See notes for further details. LFS estimates have been revised to incorporate the latest population figures. See note 16 for further information.</t>
  </si>
  <si>
    <t>As figures are based on a sample survey and in order to achieve a large enough sample size the figures are based on what are called 'Rolling Monthly Quarters'. Figures from this period should be only compared to non-overlapping</t>
  </si>
  <si>
    <t>ECONOMIC ACTIVITY RATES BY AGE - All Persons</t>
  </si>
  <si>
    <t>ECONOMIC ACTIVITY RATES BY AGE - Males</t>
  </si>
  <si>
    <t>ECONOMIC ACTIVITY RATES BY AGE - Females</t>
  </si>
  <si>
    <t>ECONOMICALLY INACTIVE WHO WANT WORK: REASONS (16+) - Males</t>
  </si>
  <si>
    <t>Relationship between columns: A=C+D+E+F; B= C+D+E+G; F=G+H.</t>
  </si>
  <si>
    <t xml:space="preserve">looking and not looking.  </t>
  </si>
  <si>
    <t># Includes a small number of people who wanted a job were seeking but unavailable.</t>
  </si>
  <si>
    <t xml:space="preserve">Relationship between columns: C=D+E+F or D+E+G+H, A=B+C. Includes discouraged workers, students, temporary sick or injured, waiting for reply to job application, not yet </t>
  </si>
  <si>
    <r>
      <rPr>
        <b/>
        <u/>
        <sz val="10"/>
        <rFont val="Calibri"/>
        <family val="2"/>
        <scheme val="minor"/>
      </rPr>
      <t xml:space="preserve">15. Publication Threshold </t>
    </r>
    <r>
      <rPr>
        <sz val="10"/>
        <rFont val="Calibri"/>
        <family val="2"/>
        <scheme val="minor"/>
      </rPr>
      <t xml:space="preserve">
It is the nature of a sampling variability that the smaller the group whose size is being estimated, the (proportionately) less precise that estimate is. LFS estimates of under 8,000 are not published as they are likely to be unreliable.
</t>
    </r>
  </si>
  <si>
    <r>
      <rPr>
        <b/>
        <u/>
        <sz val="10"/>
        <rFont val="Calibri"/>
        <family val="2"/>
        <scheme val="minor"/>
      </rPr>
      <t xml:space="preserve">12. Economic Activity Rate (working age) </t>
    </r>
    <r>
      <rPr>
        <sz val="10"/>
        <rFont val="Calibri"/>
        <family val="2"/>
        <scheme val="minor"/>
      </rPr>
      <t xml:space="preserve">
The number of people who are in employment or unemployed as a percentage of the total working age population.
</t>
    </r>
  </si>
  <si>
    <r>
      <rPr>
        <b/>
        <u/>
        <sz val="10"/>
        <rFont val="Calibri"/>
        <family val="2"/>
        <scheme val="minor"/>
      </rPr>
      <t>13. Economically Inactive</t>
    </r>
    <r>
      <rPr>
        <sz val="10"/>
        <rFont val="Calibri"/>
        <family val="2"/>
        <scheme val="minor"/>
      </rPr>
      <t xml:space="preserve">
People who are neither in employment nor unemployed.  This group includes, for example, all those who were looking after a home or retired.  Although most LFS analysis is for the 16 plus population, this group would also include all people aged under 16.</t>
    </r>
  </si>
  <si>
    <t>Please note, the number of unemployed females for Jan-Mar 2018 is below the usual threshold for release of 8,000 – the confidence intervals are +/-0.9% or +/-3,500</t>
  </si>
  <si>
    <t>Please note, the number of unemployed females for Jan-Mar 2018 is below the usual threshold for release of 8,000 – the confidence intervals are +0.8% or +3,500</t>
  </si>
  <si>
    <r>
      <rPr>
        <b/>
        <u/>
        <sz val="10"/>
        <rFont val="Calibri"/>
        <family val="2"/>
        <scheme val="minor"/>
      </rPr>
      <t>16. LFS Revision</t>
    </r>
    <r>
      <rPr>
        <b/>
        <sz val="10"/>
        <rFont val="Calibri"/>
        <family val="2"/>
        <scheme val="minor"/>
      </rPr>
      <t xml:space="preserve">s   </t>
    </r>
    <r>
      <rPr>
        <sz val="10"/>
        <rFont val="Calibri"/>
        <family val="2"/>
        <scheme val="minor"/>
      </rPr>
      <t xml:space="preserve">                                                                                                                                                                                                                                                                                                
LFS microdata are routinely revised to incorporate the latest population estimates. The latest revisions were published in February 2019 and affect LFS data from the period June - August 2011 onwards. In addition, data from November-January 2018 onwards also reflects a boost to the LFS sample that has been rolled out from January 2018 beginning with wave 1 and will be fully implemented through all 5 waves by April-June 2019. A review of seasonal adjustment methodology has also taken place and affects seasonally adjusted data from June-August 2011 onwards. The magnitude of the revisions are relatively small, with the majority of revisions to the unemployment rate falling within +/-0.1 percentage points but the biggest revision being 0.4pps; and the working age employment rate mostly falling within +/- 0.1 percentage points but the biggest revision being 0.8pps.
More information on the revision policy concerning labour market statistics can be found through the link below:
https://www.ons.gov.uk/methodology/methodologytopicsandstatisticalconcepts/revisions/revisionspoliciesforlabourmarketstatistics
 </t>
    </r>
    <r>
      <rPr>
        <u/>
        <sz val="10"/>
        <rFont val="Calibri"/>
        <family val="2"/>
        <scheme val="minor"/>
      </rPr>
      <t xml:space="preserve">
</t>
    </r>
  </si>
  <si>
    <t>Carly Gordon</t>
  </si>
  <si>
    <t>Tel: 0289055172</t>
  </si>
  <si>
    <t>carly.gordon@nisra.gov.uk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</si>
</sst>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
    <numFmt numFmtId="165" formatCode="0.0"/>
    <numFmt numFmtId="166" formatCode="_-* #,##0_-;\-* #,##0_-;_-* &quot;-&quot;??_-;_-@_-"/>
  </numFmts>
  <fonts count="4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sz val="14"/>
      <name val="Calibri"/>
      <family val="2"/>
      <scheme val="minor"/>
    </font>
    <font>
      <b/>
      <sz val="14"/>
      <color indexed="8"/>
      <name val="Calibri"/>
      <family val="2"/>
      <scheme val="minor"/>
    </font>
    <font>
      <b/>
      <sz val="14"/>
      <name val="Calibri"/>
      <family val="2"/>
      <scheme val="minor"/>
    </font>
    <font>
      <sz val="14"/>
      <color indexed="8"/>
      <name val="Calibri"/>
      <family val="2"/>
      <scheme val="minor"/>
    </font>
    <font>
      <sz val="16"/>
      <name val="Calibri"/>
      <family val="2"/>
      <scheme val="minor"/>
    </font>
    <font>
      <b/>
      <u/>
      <sz val="14"/>
      <name val="Calibri"/>
      <family val="2"/>
      <scheme val="minor"/>
    </font>
    <font>
      <u/>
      <sz val="10"/>
      <color theme="10"/>
      <name val="Arial"/>
      <family val="2"/>
    </font>
    <font>
      <b/>
      <u/>
      <sz val="16"/>
      <name val="Calibri"/>
      <family val="2"/>
      <scheme val="minor"/>
    </font>
    <font>
      <sz val="10"/>
      <name val="Calibri"/>
      <family val="2"/>
      <scheme val="minor"/>
    </font>
    <font>
      <u/>
      <sz val="10"/>
      <name val="Calibri"/>
      <family val="2"/>
      <scheme val="minor"/>
    </font>
    <font>
      <b/>
      <u/>
      <sz val="10"/>
      <name val="Calibri"/>
      <family val="2"/>
      <scheme val="minor"/>
    </font>
    <font>
      <b/>
      <sz val="10"/>
      <name val="Calibri"/>
      <family val="2"/>
      <scheme val="minor"/>
    </font>
    <font>
      <b/>
      <sz val="8"/>
      <name val="Calibri"/>
      <family val="2"/>
      <scheme val="minor"/>
    </font>
    <font>
      <sz val="8"/>
      <name val="Calibri"/>
      <family val="2"/>
      <scheme val="minor"/>
    </font>
    <font>
      <sz val="8"/>
      <color theme="0"/>
      <name val="Calibri"/>
      <family val="2"/>
      <scheme val="minor"/>
    </font>
    <font>
      <sz val="8"/>
      <color theme="9" tint="0.59999389629810485"/>
      <name val="Calibri"/>
      <family val="2"/>
      <scheme val="minor"/>
    </font>
    <font>
      <b/>
      <sz val="8"/>
      <color theme="0"/>
      <name val="Calibri"/>
      <family val="2"/>
      <scheme val="minor"/>
    </font>
    <font>
      <b/>
      <u/>
      <sz val="24"/>
      <name val="Calibri"/>
      <family val="2"/>
      <scheme val="minor"/>
    </font>
    <font>
      <sz val="48"/>
      <name val="DoE - Statistics &amp; Research Lo"/>
      <charset val="2"/>
    </font>
    <font>
      <sz val="11"/>
      <name val="Calibri"/>
      <family val="2"/>
      <scheme val="minor"/>
    </font>
    <font>
      <b/>
      <sz val="11"/>
      <name val="Calibri"/>
      <family val="2"/>
      <scheme val="minor"/>
    </font>
    <font>
      <sz val="11"/>
      <color indexed="8"/>
      <name val="Calibri"/>
      <family val="2"/>
      <scheme val="minor"/>
    </font>
    <font>
      <sz val="11"/>
      <name val="Calibri"/>
      <family val="2"/>
    </font>
    <font>
      <sz val="11"/>
      <color rgb="FF000000"/>
      <name val="Calibri"/>
      <family val="2"/>
    </font>
    <font>
      <sz val="12"/>
      <name val="Calibri"/>
      <family val="2"/>
      <scheme val="minor"/>
    </font>
    <font>
      <sz val="8.1999999999999993"/>
      <name val="Arial"/>
      <family val="2"/>
    </font>
    <font>
      <sz val="9"/>
      <name val="Calibri"/>
      <family val="2"/>
      <scheme val="minor"/>
    </font>
    <font>
      <b/>
      <sz val="9"/>
      <name val="Calibri"/>
      <family val="2"/>
      <scheme val="minor"/>
    </font>
    <font>
      <b/>
      <vertAlign val="superscript"/>
      <sz val="14"/>
      <color indexed="8"/>
      <name val="Calibri"/>
      <family val="2"/>
      <scheme val="minor"/>
    </font>
    <font>
      <u/>
      <sz val="10"/>
      <color indexed="12"/>
      <name val="Arial"/>
      <family val="2"/>
    </font>
    <font>
      <sz val="14"/>
      <color theme="0"/>
      <name val="Calibri"/>
      <family val="2"/>
      <scheme val="minor"/>
    </font>
    <font>
      <b/>
      <sz val="14"/>
      <color theme="0"/>
      <name val="Calibri"/>
      <family val="2"/>
      <scheme val="minor"/>
    </font>
    <font>
      <b/>
      <sz val="12"/>
      <color rgb="FFFF0000"/>
      <name val="Calibri"/>
      <family val="2"/>
      <scheme val="minor"/>
    </font>
    <font>
      <b/>
      <u/>
      <sz val="12"/>
      <color rgb="FFFF0000"/>
      <name val="Calibri"/>
      <family val="2"/>
      <scheme val="minor"/>
    </font>
    <font>
      <b/>
      <sz val="12"/>
      <color rgb="FF000000"/>
      <name val="Calibri"/>
      <family val="2"/>
    </font>
    <font>
      <sz val="10"/>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59999389629810485"/>
        <bgColor indexed="64"/>
      </patternFill>
    </fill>
  </fills>
  <borders count="48">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double">
        <color indexed="64"/>
      </right>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double">
        <color indexed="64"/>
      </left>
      <right/>
      <top/>
      <bottom/>
      <diagonal/>
    </border>
    <border>
      <left style="thin">
        <color indexed="64"/>
      </left>
      <right/>
      <top/>
      <bottom/>
      <diagonal/>
    </border>
    <border>
      <left/>
      <right style="thin">
        <color indexed="64"/>
      </right>
      <top/>
      <bottom/>
      <diagonal/>
    </border>
    <border>
      <left style="double">
        <color indexed="64"/>
      </left>
      <right style="thin">
        <color indexed="64"/>
      </right>
      <top/>
      <bottom style="double">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uble">
        <color indexed="64"/>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6">
    <xf numFmtId="0" fontId="0" fillId="0" borderId="0"/>
    <xf numFmtId="9" fontId="4"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43" fontId="4" fillId="0" borderId="0" applyFont="0" applyFill="0" applyBorder="0" applyAlignment="0" applyProtection="0"/>
    <xf numFmtId="0" fontId="13"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43" fontId="6"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1"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4" fillId="0" borderId="0" applyFont="0" applyFill="0" applyBorder="0" applyAlignment="0" applyProtection="0"/>
    <xf numFmtId="0" fontId="1" fillId="0" borderId="0"/>
  </cellStyleXfs>
  <cellXfs count="534">
    <xf numFmtId="0" fontId="0" fillId="0" borderId="0" xfId="0"/>
    <xf numFmtId="0" fontId="7" fillId="0" borderId="0" xfId="0" applyFont="1" applyFill="1"/>
    <xf numFmtId="0" fontId="7" fillId="0" borderId="0" xfId="0" applyFont="1" applyFill="1" applyAlignment="1">
      <alignment horizontal="right"/>
    </xf>
    <xf numFmtId="0" fontId="7" fillId="0" borderId="0" xfId="0" applyFont="1" applyFill="1" applyBorder="1"/>
    <xf numFmtId="0" fontId="8" fillId="0" borderId="0" xfId="0" applyFont="1" applyFill="1" applyAlignment="1">
      <alignment horizontal="left"/>
    </xf>
    <xf numFmtId="0" fontId="9" fillId="0" borderId="0" xfId="0" applyFont="1" applyFill="1" applyAlignment="1">
      <alignment horizontal="left"/>
    </xf>
    <xf numFmtId="0" fontId="8" fillId="0" borderId="9" xfId="0" applyFont="1" applyFill="1" applyBorder="1" applyAlignment="1">
      <alignment horizontal="center" vertical="top"/>
    </xf>
    <xf numFmtId="0" fontId="8" fillId="0" borderId="29" xfId="0" applyFont="1" applyFill="1" applyBorder="1" applyAlignment="1">
      <alignment vertical="top" wrapText="1"/>
    </xf>
    <xf numFmtId="0" fontId="10" fillId="0" borderId="14" xfId="0" applyFont="1" applyFill="1" applyBorder="1" applyAlignment="1">
      <alignment horizontal="center" vertical="top" wrapText="1"/>
    </xf>
    <xf numFmtId="0" fontId="10" fillId="0" borderId="0" xfId="0" applyFont="1" applyFill="1" applyAlignment="1">
      <alignment horizontal="center" vertical="top" wrapText="1"/>
    </xf>
    <xf numFmtId="0" fontId="10" fillId="0" borderId="6" xfId="0" applyFont="1" applyFill="1" applyBorder="1" applyAlignment="1">
      <alignment horizontal="center" vertical="top" wrapText="1"/>
    </xf>
    <xf numFmtId="0" fontId="10" fillId="0" borderId="3" xfId="0" applyFont="1" applyFill="1" applyBorder="1" applyAlignment="1">
      <alignment wrapText="1"/>
    </xf>
    <xf numFmtId="0" fontId="10" fillId="0" borderId="0" xfId="0" applyFont="1" applyFill="1"/>
    <xf numFmtId="0" fontId="10" fillId="0" borderId="0" xfId="0" applyFont="1" applyFill="1" applyBorder="1"/>
    <xf numFmtId="0" fontId="7" fillId="0" borderId="0" xfId="0" applyFont="1" applyFill="1" applyAlignment="1">
      <alignment vertical="top" wrapText="1"/>
    </xf>
    <xf numFmtId="0" fontId="7" fillId="0" borderId="0" xfId="0" applyFont="1" applyFill="1" applyAlignment="1"/>
    <xf numFmtId="0" fontId="8" fillId="0" borderId="22" xfId="0" applyFont="1" applyFill="1" applyBorder="1" applyAlignment="1">
      <alignment vertical="top"/>
    </xf>
    <xf numFmtId="0" fontId="8" fillId="0" borderId="2" xfId="0" applyFont="1" applyFill="1" applyBorder="1" applyAlignment="1">
      <alignment vertical="top"/>
    </xf>
    <xf numFmtId="0" fontId="8" fillId="0" borderId="23" xfId="0" applyFont="1" applyFill="1" applyBorder="1" applyAlignment="1">
      <alignment vertical="top"/>
    </xf>
    <xf numFmtId="0" fontId="7" fillId="0" borderId="0" xfId="0" applyFont="1"/>
    <xf numFmtId="0" fontId="8" fillId="0" borderId="0" xfId="0" applyFont="1" applyAlignment="1">
      <alignment horizontal="left"/>
    </xf>
    <xf numFmtId="0" fontId="8" fillId="0" borderId="8" xfId="0" applyFont="1" applyBorder="1" applyAlignment="1">
      <alignment horizontal="center" vertical="top" wrapText="1"/>
    </xf>
    <xf numFmtId="0" fontId="8" fillId="0" borderId="9" xfId="0" applyFont="1" applyBorder="1" applyAlignment="1">
      <alignment horizontal="center" vertical="top" wrapText="1"/>
    </xf>
    <xf numFmtId="0" fontId="8" fillId="0" borderId="10" xfId="0" applyFont="1" applyBorder="1" applyAlignment="1">
      <alignment horizontal="center" vertical="top" wrapText="1"/>
    </xf>
    <xf numFmtId="0" fontId="8" fillId="0" borderId="13" xfId="0" applyFont="1" applyBorder="1" applyAlignment="1">
      <alignment vertical="top"/>
    </xf>
    <xf numFmtId="0" fontId="7" fillId="0" borderId="14" xfId="0" applyFont="1" applyBorder="1" applyAlignment="1">
      <alignment horizontal="center" vertical="top" wrapText="1"/>
    </xf>
    <xf numFmtId="0" fontId="7" fillId="0" borderId="0" xfId="0" applyFont="1" applyBorder="1" applyAlignment="1">
      <alignment horizontal="center" vertical="top" wrapText="1"/>
    </xf>
    <xf numFmtId="0" fontId="7" fillId="0" borderId="6" xfId="0" applyFont="1" applyBorder="1" applyAlignment="1">
      <alignment horizontal="center" vertical="top" wrapText="1"/>
    </xf>
    <xf numFmtId="0" fontId="10" fillId="0" borderId="3" xfId="0" applyFont="1" applyBorder="1" applyAlignment="1">
      <alignment wrapText="1"/>
    </xf>
    <xf numFmtId="0" fontId="10" fillId="0" borderId="0" xfId="0" applyFont="1" applyBorder="1" applyAlignment="1">
      <alignment wrapText="1"/>
    </xf>
    <xf numFmtId="0" fontId="7" fillId="0" borderId="0" xfId="0" applyFont="1" applyBorder="1" applyAlignment="1">
      <alignment horizontal="center" wrapText="1"/>
    </xf>
    <xf numFmtId="0" fontId="10" fillId="0" borderId="0" xfId="0" applyFont="1"/>
    <xf numFmtId="0" fontId="7" fillId="0" borderId="0" xfId="0" applyFont="1" applyAlignment="1">
      <alignment vertical="top" wrapText="1"/>
    </xf>
    <xf numFmtId="0" fontId="7" fillId="0" borderId="0" xfId="0" applyFont="1" applyAlignment="1"/>
    <xf numFmtId="0" fontId="7" fillId="0" borderId="0" xfId="0" applyFont="1" applyAlignment="1">
      <alignment wrapText="1"/>
    </xf>
    <xf numFmtId="0" fontId="8" fillId="0" borderId="2" xfId="0" applyFont="1" applyBorder="1" applyAlignment="1">
      <alignment horizontal="center" vertical="top" wrapText="1"/>
    </xf>
    <xf numFmtId="0" fontId="8" fillId="0" borderId="23" xfId="0" applyFont="1" applyBorder="1" applyAlignment="1">
      <alignment horizontal="center" vertical="top" wrapText="1"/>
    </xf>
    <xf numFmtId="0" fontId="8" fillId="0" borderId="0" xfId="0" applyFont="1" applyBorder="1" applyAlignment="1">
      <alignment horizontal="center" vertical="top" wrapText="1"/>
    </xf>
    <xf numFmtId="0" fontId="8" fillId="0" borderId="6" xfId="0" applyFont="1" applyBorder="1" applyAlignment="1">
      <alignment horizontal="center" vertical="top" wrapText="1"/>
    </xf>
    <xf numFmtId="0" fontId="10" fillId="0" borderId="0" xfId="0" applyFont="1" applyFill="1" applyBorder="1" applyAlignment="1">
      <alignment vertical="top" wrapText="1"/>
    </xf>
    <xf numFmtId="0" fontId="7" fillId="0" borderId="0" xfId="0" applyFont="1" applyBorder="1"/>
    <xf numFmtId="0" fontId="8" fillId="0" borderId="8" xfId="0" applyFont="1" applyBorder="1" applyAlignment="1">
      <alignment horizontal="center" vertical="top" wrapText="1"/>
    </xf>
    <xf numFmtId="0" fontId="8" fillId="0" borderId="26" xfId="0" applyFont="1" applyBorder="1" applyAlignment="1">
      <alignment vertical="top"/>
    </xf>
    <xf numFmtId="0" fontId="10" fillId="0" borderId="14" xfId="0" applyFont="1" applyBorder="1" applyAlignment="1">
      <alignment horizontal="center" vertical="top"/>
    </xf>
    <xf numFmtId="0" fontId="10" fillId="0" borderId="0" xfId="0" applyFont="1" applyBorder="1" applyAlignment="1">
      <alignment horizontal="center" vertical="top"/>
    </xf>
    <xf numFmtId="0" fontId="10" fillId="0" borderId="6" xfId="0" applyFont="1" applyBorder="1" applyAlignment="1">
      <alignment horizontal="center" vertical="top"/>
    </xf>
    <xf numFmtId="165" fontId="7" fillId="0" borderId="0" xfId="0" applyNumberFormat="1" applyFont="1" applyBorder="1" applyAlignment="1">
      <alignment horizontal="center" vertical="top" wrapText="1"/>
    </xf>
    <xf numFmtId="165" fontId="7" fillId="0" borderId="0" xfId="0" applyNumberFormat="1" applyFont="1" applyBorder="1" applyAlignment="1">
      <alignment horizontal="center" wrapText="1"/>
    </xf>
    <xf numFmtId="0" fontId="8" fillId="0" borderId="29" xfId="0" applyFont="1" applyBorder="1" applyAlignment="1">
      <alignment vertical="top"/>
    </xf>
    <xf numFmtId="0" fontId="10" fillId="0" borderId="4" xfId="0" applyFont="1" applyBorder="1" applyAlignment="1">
      <alignment horizontal="center" vertical="top"/>
    </xf>
    <xf numFmtId="0" fontId="10" fillId="0" borderId="5" xfId="0" applyFont="1" applyBorder="1" applyAlignment="1">
      <alignment horizontal="center" vertical="top"/>
    </xf>
    <xf numFmtId="0" fontId="10" fillId="0" borderId="28" xfId="0" applyFont="1" applyBorder="1" applyAlignment="1">
      <alignment horizontal="center" vertical="top"/>
    </xf>
    <xf numFmtId="0" fontId="10" fillId="0" borderId="0" xfId="0" applyFont="1" applyAlignment="1">
      <alignment horizontal="left"/>
    </xf>
    <xf numFmtId="0" fontId="7" fillId="0" borderId="0" xfId="0" applyFont="1" applyAlignment="1">
      <alignment horizontal="right"/>
    </xf>
    <xf numFmtId="0" fontId="8" fillId="0" borderId="21" xfId="0" applyFont="1" applyBorder="1" applyAlignment="1">
      <alignment vertical="top" wrapText="1"/>
    </xf>
    <xf numFmtId="0" fontId="8" fillId="0" borderId="0" xfId="0" applyFont="1" applyAlignment="1">
      <alignment horizontal="center" vertical="top"/>
    </xf>
    <xf numFmtId="0" fontId="8" fillId="0" borderId="0" xfId="0" applyFont="1" applyBorder="1" applyAlignment="1">
      <alignment horizontal="center" vertical="top"/>
    </xf>
    <xf numFmtId="0" fontId="8" fillId="0" borderId="8" xfId="0" applyFont="1" applyBorder="1" applyAlignment="1">
      <alignment horizontal="center" vertical="top"/>
    </xf>
    <xf numFmtId="0" fontId="8" fillId="0" borderId="9" xfId="0" applyFont="1" applyBorder="1" applyAlignment="1">
      <alignment horizontal="center" vertical="top"/>
    </xf>
    <xf numFmtId="0" fontId="8" fillId="0" borderId="9" xfId="0" applyFont="1" applyBorder="1" applyAlignment="1">
      <alignment vertical="center"/>
    </xf>
    <xf numFmtId="0" fontId="8" fillId="0" borderId="5" xfId="0" applyFont="1" applyBorder="1" applyAlignment="1">
      <alignment horizontal="center" vertical="top" wrapText="1"/>
    </xf>
    <xf numFmtId="0" fontId="9" fillId="0" borderId="14" xfId="0" applyFont="1" applyBorder="1" applyAlignment="1">
      <alignment vertical="center"/>
    </xf>
    <xf numFmtId="0" fontId="8" fillId="0" borderId="1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top" wrapText="1"/>
    </xf>
    <xf numFmtId="0" fontId="8" fillId="0" borderId="26" xfId="0" applyFont="1" applyBorder="1" applyAlignment="1">
      <alignment vertical="top" wrapText="1"/>
    </xf>
    <xf numFmtId="0" fontId="10" fillId="0" borderId="5" xfId="0" applyFont="1" applyBorder="1" applyAlignment="1">
      <alignment vertical="top" wrapText="1"/>
    </xf>
    <xf numFmtId="0" fontId="10" fillId="0" borderId="0" xfId="0" applyFont="1" applyAlignment="1">
      <alignment vertical="top" wrapText="1"/>
    </xf>
    <xf numFmtId="0" fontId="10" fillId="0" borderId="14" xfId="0" applyFont="1" applyBorder="1" applyAlignment="1">
      <alignment vertical="top" wrapText="1"/>
    </xf>
    <xf numFmtId="0" fontId="10" fillId="0" borderId="15" xfId="0" applyFont="1" applyBorder="1" applyAlignment="1">
      <alignment vertical="top" wrapText="1"/>
    </xf>
    <xf numFmtId="0" fontId="10" fillId="0" borderId="28" xfId="0" applyFont="1" applyBorder="1" applyAlignment="1">
      <alignment vertical="top" wrapText="1"/>
    </xf>
    <xf numFmtId="0" fontId="8" fillId="0" borderId="22" xfId="0" applyFont="1" applyBorder="1" applyAlignment="1">
      <alignment horizontal="center" vertical="top" wrapText="1"/>
    </xf>
    <xf numFmtId="0" fontId="8" fillId="0" borderId="0" xfId="0" applyFont="1" applyBorder="1" applyAlignment="1">
      <alignment vertical="top"/>
    </xf>
    <xf numFmtId="0" fontId="8" fillId="0" borderId="39"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0" xfId="0" applyFont="1" applyBorder="1" applyAlignment="1">
      <alignment vertical="top" wrapText="1"/>
    </xf>
    <xf numFmtId="0" fontId="10" fillId="0" borderId="6" xfId="0" applyFont="1" applyBorder="1" applyAlignment="1">
      <alignment vertical="top" wrapText="1"/>
    </xf>
    <xf numFmtId="0" fontId="8" fillId="0" borderId="25" xfId="0" applyFont="1" applyBorder="1" applyAlignment="1">
      <alignment horizontal="center" vertical="top" wrapText="1"/>
    </xf>
    <xf numFmtId="0" fontId="10" fillId="0" borderId="5" xfId="0" applyFont="1" applyBorder="1" applyAlignment="1">
      <alignment vertical="top"/>
    </xf>
    <xf numFmtId="0" fontId="10" fillId="0" borderId="4" xfId="0" applyFont="1" applyBorder="1" applyAlignment="1">
      <alignment vertical="top"/>
    </xf>
    <xf numFmtId="0" fontId="10" fillId="0" borderId="27" xfId="0" applyFont="1" applyBorder="1" applyAlignment="1">
      <alignment vertical="top"/>
    </xf>
    <xf numFmtId="0" fontId="10" fillId="0" borderId="28" xfId="0" applyFont="1" applyBorder="1" applyAlignment="1">
      <alignment vertical="top"/>
    </xf>
    <xf numFmtId="0" fontId="10" fillId="0" borderId="5" xfId="0" applyFont="1" applyBorder="1" applyAlignment="1">
      <alignment horizontal="right" vertical="top"/>
    </xf>
    <xf numFmtId="0" fontId="10" fillId="0" borderId="4" xfId="0" applyFont="1" applyBorder="1" applyAlignment="1">
      <alignment horizontal="right" vertical="top"/>
    </xf>
    <xf numFmtId="0" fontId="10" fillId="0" borderId="27" xfId="0" applyFont="1" applyBorder="1" applyAlignment="1">
      <alignment horizontal="right" vertical="top"/>
    </xf>
    <xf numFmtId="0" fontId="10" fillId="0" borderId="28" xfId="0" applyFont="1" applyBorder="1" applyAlignment="1">
      <alignment horizontal="right" vertical="top"/>
    </xf>
    <xf numFmtId="164" fontId="7" fillId="0" borderId="0" xfId="0" applyNumberFormat="1" applyFont="1"/>
    <xf numFmtId="0" fontId="8" fillId="0" borderId="22" xfId="0" applyFont="1" applyBorder="1" applyAlignment="1">
      <alignment vertical="top" wrapText="1"/>
    </xf>
    <xf numFmtId="0" fontId="8" fillId="0" borderId="2" xfId="0" applyFont="1" applyBorder="1" applyAlignment="1">
      <alignment vertical="top"/>
    </xf>
    <xf numFmtId="0" fontId="8" fillId="0" borderId="23" xfId="0" applyFont="1" applyBorder="1" applyAlignment="1">
      <alignment vertical="top"/>
    </xf>
    <xf numFmtId="0" fontId="8" fillId="0" borderId="13" xfId="0" applyFont="1" applyBorder="1" applyAlignment="1">
      <alignment vertical="top" wrapText="1"/>
    </xf>
    <xf numFmtId="0" fontId="8" fillId="0" borderId="6" xfId="0" applyFont="1" applyBorder="1" applyAlignment="1">
      <alignment vertical="top"/>
    </xf>
    <xf numFmtId="0" fontId="8" fillId="0" borderId="30" xfId="0" applyFont="1" applyBorder="1" applyAlignment="1">
      <alignment vertical="top"/>
    </xf>
    <xf numFmtId="0" fontId="8" fillId="0" borderId="31" xfId="0" applyFont="1" applyBorder="1" applyAlignment="1">
      <alignment vertical="top"/>
    </xf>
    <xf numFmtId="164" fontId="7" fillId="0" borderId="0" xfId="0" applyNumberFormat="1" applyFont="1" applyBorder="1" applyAlignment="1">
      <alignment horizontal="center" vertical="top" wrapText="1"/>
    </xf>
    <xf numFmtId="164" fontId="7" fillId="0" borderId="6" xfId="0" applyNumberFormat="1" applyFont="1" applyBorder="1" applyAlignment="1">
      <alignment horizontal="center" vertical="top" wrapText="1"/>
    </xf>
    <xf numFmtId="0" fontId="8" fillId="0" borderId="18" xfId="0" applyFont="1" applyBorder="1" applyAlignment="1">
      <alignment horizontal="center" vertical="top"/>
    </xf>
    <xf numFmtId="0" fontId="8" fillId="0" borderId="19" xfId="0" applyFont="1" applyBorder="1" applyAlignment="1">
      <alignment horizontal="center" vertical="top"/>
    </xf>
    <xf numFmtId="0" fontId="8" fillId="0" borderId="20" xfId="0" applyFont="1" applyBorder="1" applyAlignment="1">
      <alignment horizontal="center" vertical="top"/>
    </xf>
    <xf numFmtId="0" fontId="8" fillId="0" borderId="2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164" fontId="8" fillId="0" borderId="15" xfId="0" applyNumberFormat="1" applyFont="1" applyBorder="1" applyAlignment="1">
      <alignment horizontal="center" vertical="center" wrapText="1"/>
    </xf>
    <xf numFmtId="164" fontId="8" fillId="0" borderId="0"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164" fontId="8" fillId="0" borderId="0" xfId="0" applyNumberFormat="1" applyFont="1" applyBorder="1" applyAlignment="1">
      <alignment vertical="top" wrapText="1"/>
    </xf>
    <xf numFmtId="0" fontId="8" fillId="0" borderId="15" xfId="0" applyFont="1" applyBorder="1" applyAlignment="1">
      <alignment horizontal="center" vertical="center" wrapText="1"/>
    </xf>
    <xf numFmtId="164" fontId="8" fillId="0" borderId="0" xfId="0" applyNumberFormat="1" applyFont="1" applyBorder="1" applyAlignment="1">
      <alignment horizontal="center" vertical="top" wrapText="1"/>
    </xf>
    <xf numFmtId="0" fontId="8" fillId="0" borderId="0" xfId="0" applyFont="1" applyBorder="1" applyAlignment="1">
      <alignment vertical="center" wrapText="1"/>
    </xf>
    <xf numFmtId="0" fontId="8" fillId="0" borderId="18" xfId="0" applyFont="1" applyBorder="1" applyAlignment="1">
      <alignment horizontal="center" vertical="top" wrapText="1"/>
    </xf>
    <xf numFmtId="0" fontId="8" fillId="0" borderId="19" xfId="0" applyFont="1" applyBorder="1" applyAlignment="1">
      <alignment horizontal="center" vertical="top" wrapText="1"/>
    </xf>
    <xf numFmtId="164" fontId="8" fillId="0" borderId="41" xfId="0" applyNumberFormat="1" applyFont="1" applyBorder="1" applyAlignment="1">
      <alignment horizontal="center" vertical="top" wrapText="1"/>
    </xf>
    <xf numFmtId="164" fontId="8" fillId="0" borderId="19" xfId="0" applyNumberFormat="1" applyFont="1" applyBorder="1" applyAlignment="1">
      <alignment horizontal="center" vertical="top" wrapText="1"/>
    </xf>
    <xf numFmtId="164" fontId="8" fillId="0" borderId="20" xfId="0" applyNumberFormat="1" applyFont="1" applyBorder="1" applyAlignment="1">
      <alignment horizontal="center" vertical="top" wrapText="1"/>
    </xf>
    <xf numFmtId="164" fontId="7" fillId="0" borderId="0" xfId="0" applyNumberFormat="1" applyFont="1" applyBorder="1" applyAlignment="1">
      <alignment horizontal="center" wrapText="1"/>
    </xf>
    <xf numFmtId="0" fontId="8" fillId="0" borderId="0" xfId="0" applyFont="1" applyAlignment="1"/>
    <xf numFmtId="0" fontId="7" fillId="0" borderId="30" xfId="0" applyFont="1" applyBorder="1"/>
    <xf numFmtId="164" fontId="8" fillId="0" borderId="0" xfId="0" applyNumberFormat="1" applyFont="1" applyBorder="1" applyAlignment="1">
      <alignment vertical="top"/>
    </xf>
    <xf numFmtId="0" fontId="8" fillId="0" borderId="14" xfId="0"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vertical="top" wrapText="1"/>
    </xf>
    <xf numFmtId="164" fontId="10" fillId="0" borderId="15" xfId="0" applyNumberFormat="1" applyFont="1" applyBorder="1" applyAlignment="1">
      <alignment vertical="top" wrapText="1"/>
    </xf>
    <xf numFmtId="164" fontId="7" fillId="0" borderId="0" xfId="0" applyNumberFormat="1" applyFont="1" applyBorder="1" applyAlignment="1">
      <alignment vertical="top" wrapText="1"/>
    </xf>
    <xf numFmtId="164" fontId="10" fillId="0" borderId="6" xfId="0" applyNumberFormat="1" applyFont="1" applyBorder="1" applyAlignment="1">
      <alignment vertical="top" wrapText="1"/>
    </xf>
    <xf numFmtId="164" fontId="10" fillId="0" borderId="0" xfId="0" applyNumberFormat="1" applyFont="1" applyBorder="1" applyAlignment="1">
      <alignment vertical="top" wrapText="1"/>
    </xf>
    <xf numFmtId="164" fontId="7" fillId="0" borderId="0" xfId="0" applyNumberFormat="1" applyFont="1" applyBorder="1" applyAlignment="1">
      <alignment horizontal="center" vertical="top"/>
    </xf>
    <xf numFmtId="0" fontId="10" fillId="0" borderId="15" xfId="0" applyFont="1" applyBorder="1" applyAlignment="1">
      <alignment wrapText="1"/>
    </xf>
    <xf numFmtId="0" fontId="7" fillId="0" borderId="0" xfId="0" applyFont="1" applyAlignment="1">
      <alignment horizontal="center"/>
    </xf>
    <xf numFmtId="164" fontId="7" fillId="0" borderId="0" xfId="0" applyNumberFormat="1" applyFont="1" applyBorder="1" applyAlignment="1">
      <alignment horizontal="center"/>
    </xf>
    <xf numFmtId="0" fontId="8" fillId="0" borderId="14" xfId="0" applyFont="1" applyBorder="1" applyAlignment="1">
      <alignment horizontal="center" vertical="top" wrapText="1"/>
    </xf>
    <xf numFmtId="0" fontId="8" fillId="0" borderId="24" xfId="0" applyFont="1" applyBorder="1" applyAlignment="1">
      <alignment horizontal="center" vertical="top" wrapText="1"/>
    </xf>
    <xf numFmtId="0" fontId="8" fillId="0" borderId="15" xfId="0" applyFont="1" applyBorder="1" applyAlignment="1">
      <alignment horizontal="center" vertical="top" wrapText="1"/>
    </xf>
    <xf numFmtId="0" fontId="8" fillId="0" borderId="0" xfId="0" applyFont="1" applyBorder="1" applyAlignment="1">
      <alignment vertical="top" wrapText="1"/>
    </xf>
    <xf numFmtId="0" fontId="8" fillId="0" borderId="14" xfId="0" applyFont="1" applyBorder="1" applyAlignment="1">
      <alignment vertical="top" wrapText="1"/>
    </xf>
    <xf numFmtId="0" fontId="8" fillId="0" borderId="23" xfId="0" applyFont="1" applyBorder="1" applyAlignment="1">
      <alignment horizontal="center" vertical="top"/>
    </xf>
    <xf numFmtId="0" fontId="8" fillId="0" borderId="6" xfId="0" applyFont="1" applyBorder="1" applyAlignment="1">
      <alignment horizontal="center" vertical="top"/>
    </xf>
    <xf numFmtId="0" fontId="8" fillId="0" borderId="2" xfId="0" applyFont="1" applyBorder="1" applyAlignment="1">
      <alignment vertical="top" wrapText="1"/>
    </xf>
    <xf numFmtId="0" fontId="8" fillId="0" borderId="23" xfId="0" applyFont="1" applyBorder="1" applyAlignment="1">
      <alignment vertical="top" wrapText="1"/>
    </xf>
    <xf numFmtId="0" fontId="8" fillId="0" borderId="6" xfId="0" applyFont="1" applyBorder="1" applyAlignment="1">
      <alignment vertical="top" wrapText="1"/>
    </xf>
    <xf numFmtId="0" fontId="8" fillId="0" borderId="0" xfId="0" applyFont="1" applyFill="1" applyAlignment="1">
      <alignment vertical="top" wrapText="1"/>
    </xf>
    <xf numFmtId="0" fontId="8" fillId="0" borderId="6" xfId="0" applyFont="1" applyFill="1" applyBorder="1" applyAlignment="1">
      <alignment vertical="top" wrapText="1"/>
    </xf>
    <xf numFmtId="0" fontId="8" fillId="0" borderId="8" xfId="0" applyFont="1" applyFill="1" applyBorder="1" applyAlignment="1">
      <alignment vertical="top"/>
    </xf>
    <xf numFmtId="0" fontId="8" fillId="0" borderId="9" xfId="0" applyFont="1" applyFill="1" applyBorder="1" applyAlignment="1">
      <alignment vertical="top"/>
    </xf>
    <xf numFmtId="0" fontId="8" fillId="0" borderId="9" xfId="0" applyFont="1" applyFill="1" applyBorder="1" applyAlignment="1">
      <alignment vertical="top" wrapText="1"/>
    </xf>
    <xf numFmtId="0" fontId="8" fillId="0" borderId="10" xfId="0" applyFont="1" applyFill="1" applyBorder="1" applyAlignment="1">
      <alignment vertical="top" wrapText="1"/>
    </xf>
    <xf numFmtId="0" fontId="8" fillId="0" borderId="14" xfId="0" applyFont="1" applyFill="1" applyBorder="1" applyAlignment="1">
      <alignment vertical="top" wrapText="1"/>
    </xf>
    <xf numFmtId="0" fontId="8" fillId="0" borderId="0" xfId="0" applyFont="1" applyFill="1" applyAlignment="1">
      <alignment horizontal="center" vertical="top" wrapText="1"/>
    </xf>
    <xf numFmtId="1" fontId="10" fillId="0" borderId="0" xfId="0" applyNumberFormat="1" applyFont="1" applyBorder="1" applyAlignment="1">
      <alignment vertical="top" wrapText="1"/>
    </xf>
    <xf numFmtId="0" fontId="7" fillId="0" borderId="30" xfId="0" applyFont="1" applyBorder="1" applyAlignment="1">
      <alignment horizontal="center"/>
    </xf>
    <xf numFmtId="0" fontId="7" fillId="0" borderId="6" xfId="0" applyFont="1" applyBorder="1"/>
    <xf numFmtId="164" fontId="7" fillId="0" borderId="13" xfId="0" applyNumberFormat="1" applyFont="1" applyBorder="1" applyAlignment="1">
      <alignment horizontal="center" vertical="top" wrapText="1"/>
    </xf>
    <xf numFmtId="164" fontId="7" fillId="0" borderId="13" xfId="0" applyNumberFormat="1" applyFont="1" applyBorder="1" applyAlignment="1">
      <alignment horizontal="center" vertical="top"/>
    </xf>
    <xf numFmtId="0" fontId="7" fillId="0" borderId="13" xfId="0" applyFont="1" applyBorder="1"/>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164" fontId="8" fillId="0" borderId="40" xfId="0" applyNumberFormat="1" applyFont="1" applyBorder="1" applyAlignment="1">
      <alignment horizontal="center" vertical="center" wrapText="1"/>
    </xf>
    <xf numFmtId="164" fontId="8" fillId="0" borderId="35" xfId="0" applyNumberFormat="1" applyFont="1" applyBorder="1" applyAlignment="1">
      <alignment horizontal="center" vertical="center" wrapText="1"/>
    </xf>
    <xf numFmtId="164" fontId="8" fillId="0" borderId="36" xfId="0" applyNumberFormat="1" applyFont="1" applyBorder="1" applyAlignment="1">
      <alignment horizontal="center" vertical="center" wrapText="1"/>
    </xf>
    <xf numFmtId="0" fontId="8" fillId="0" borderId="13" xfId="0" applyFont="1" applyBorder="1" applyAlignment="1">
      <alignment horizontal="center" vertical="top"/>
    </xf>
    <xf numFmtId="1" fontId="7" fillId="0" borderId="0" xfId="0" applyNumberFormat="1" applyFont="1"/>
    <xf numFmtId="3" fontId="7" fillId="0" borderId="0" xfId="0" applyNumberFormat="1" applyFont="1" applyBorder="1" applyAlignment="1">
      <alignment horizontal="right" vertical="center" wrapText="1"/>
    </xf>
    <xf numFmtId="3" fontId="7" fillId="0" borderId="0" xfId="0" applyNumberFormat="1" applyFont="1" applyAlignment="1">
      <alignment horizontal="right" vertical="center" wrapText="1"/>
    </xf>
    <xf numFmtId="3" fontId="7" fillId="0" borderId="14" xfId="0" applyNumberFormat="1" applyFont="1" applyBorder="1" applyAlignment="1">
      <alignment horizontal="right" vertical="center" wrapText="1"/>
    </xf>
    <xf numFmtId="3" fontId="7" fillId="0" borderId="24" xfId="0" applyNumberFormat="1" applyFont="1" applyBorder="1" applyAlignment="1">
      <alignment horizontal="right" vertical="center" wrapText="1"/>
    </xf>
    <xf numFmtId="3" fontId="7" fillId="0" borderId="6" xfId="0" applyNumberFormat="1" applyFont="1" applyBorder="1" applyAlignment="1">
      <alignment horizontal="right" vertical="center" wrapText="1"/>
    </xf>
    <xf numFmtId="3" fontId="7" fillId="0" borderId="15" xfId="0" applyNumberFormat="1" applyFont="1" applyBorder="1" applyAlignment="1">
      <alignment horizontal="right" vertical="center" wrapText="1"/>
    </xf>
    <xf numFmtId="166" fontId="7" fillId="0" borderId="0" xfId="5" applyNumberFormat="1" applyFont="1" applyBorder="1" applyAlignment="1">
      <alignment horizontal="right" vertical="center" wrapText="1"/>
    </xf>
    <xf numFmtId="166" fontId="7" fillId="0" borderId="0" xfId="5" applyNumberFormat="1" applyFont="1" applyAlignment="1">
      <alignment horizontal="right" vertical="center" wrapText="1"/>
    </xf>
    <xf numFmtId="0" fontId="7" fillId="0" borderId="0" xfId="0" applyFont="1" applyAlignment="1">
      <alignment horizontal="right" vertical="center"/>
    </xf>
    <xf numFmtId="166" fontId="7" fillId="0" borderId="6" xfId="5" applyNumberFormat="1" applyFont="1" applyBorder="1" applyAlignment="1">
      <alignment horizontal="right" vertical="center" wrapText="1"/>
    </xf>
    <xf numFmtId="166" fontId="7" fillId="0" borderId="15" xfId="5" applyNumberFormat="1" applyFont="1" applyBorder="1" applyAlignment="1">
      <alignment horizontal="right" vertical="center" wrapText="1"/>
    </xf>
    <xf numFmtId="166" fontId="7" fillId="0" borderId="24" xfId="5" applyNumberFormat="1" applyFont="1" applyBorder="1" applyAlignment="1">
      <alignment horizontal="right" vertical="center" wrapText="1"/>
    </xf>
    <xf numFmtId="0" fontId="8" fillId="0" borderId="34" xfId="0" applyFont="1" applyBorder="1" applyAlignment="1">
      <alignment horizontal="center" vertical="top" wrapText="1"/>
    </xf>
    <xf numFmtId="0" fontId="9" fillId="0" borderId="9" xfId="0" applyFont="1" applyBorder="1" applyAlignment="1">
      <alignment vertical="center"/>
    </xf>
    <xf numFmtId="0" fontId="8" fillId="0" borderId="9" xfId="0" applyFont="1" applyBorder="1" applyAlignment="1">
      <alignment vertical="center" wrapText="1"/>
    </xf>
    <xf numFmtId="0" fontId="8" fillId="0" borderId="12" xfId="0" applyFont="1" applyBorder="1" applyAlignment="1">
      <alignment vertical="top" wrapText="1"/>
    </xf>
    <xf numFmtId="0" fontId="7" fillId="0" borderId="30" xfId="0" applyFont="1" applyBorder="1" applyAlignment="1">
      <alignment horizontal="left"/>
    </xf>
    <xf numFmtId="0" fontId="8" fillId="0" borderId="35" xfId="0" applyFont="1" applyBorder="1" applyAlignment="1">
      <alignment vertical="center" wrapText="1"/>
    </xf>
    <xf numFmtId="0" fontId="9" fillId="0" borderId="30" xfId="0" applyFont="1" applyBorder="1"/>
    <xf numFmtId="0" fontId="9" fillId="0" borderId="30" xfId="0" applyFont="1" applyBorder="1" applyAlignment="1">
      <alignment horizontal="left"/>
    </xf>
    <xf numFmtId="166" fontId="7" fillId="0" borderId="0" xfId="5" applyNumberFormat="1" applyFont="1" applyBorder="1" applyAlignment="1">
      <alignment horizontal="center" vertical="top" wrapText="1"/>
    </xf>
    <xf numFmtId="0" fontId="8" fillId="0" borderId="0" xfId="0" applyFont="1" applyBorder="1" applyAlignment="1">
      <alignment horizontal="center" vertical="center"/>
    </xf>
    <xf numFmtId="0" fontId="8" fillId="0" borderId="33" xfId="0" applyFont="1" applyBorder="1" applyAlignment="1">
      <alignment vertical="center"/>
    </xf>
    <xf numFmtId="0" fontId="10" fillId="0" borderId="15" xfId="0" applyFont="1" applyBorder="1" applyAlignment="1">
      <alignment horizontal="center" vertical="center"/>
    </xf>
    <xf numFmtId="0" fontId="8" fillId="0" borderId="34" xfId="0" applyFont="1" applyBorder="1" applyAlignment="1">
      <alignment vertical="center"/>
    </xf>
    <xf numFmtId="0" fontId="8" fillId="0" borderId="14" xfId="0" applyFont="1" applyBorder="1" applyAlignment="1">
      <alignment horizontal="center" vertical="center"/>
    </xf>
    <xf numFmtId="0" fontId="8" fillId="0" borderId="35" xfId="0" applyFont="1" applyBorder="1" applyAlignment="1">
      <alignment vertical="center"/>
    </xf>
    <xf numFmtId="0" fontId="8" fillId="0" borderId="36" xfId="0" applyFont="1" applyBorder="1" applyAlignment="1">
      <alignment vertical="center"/>
    </xf>
    <xf numFmtId="0" fontId="8" fillId="0" borderId="40" xfId="0" applyFont="1" applyBorder="1" applyAlignment="1">
      <alignment vertical="center"/>
    </xf>
    <xf numFmtId="0" fontId="8" fillId="0" borderId="2" xfId="0" applyFont="1" applyBorder="1" applyAlignment="1">
      <alignment horizontal="center" vertical="top"/>
    </xf>
    <xf numFmtId="0" fontId="8" fillId="0" borderId="10" xfId="0" applyFont="1" applyBorder="1" applyAlignment="1">
      <alignment horizontal="center" vertical="top"/>
    </xf>
    <xf numFmtId="0" fontId="8" fillId="0" borderId="0" xfId="0" applyFont="1" applyBorder="1" applyAlignment="1">
      <alignment horizontal="center" vertical="top"/>
    </xf>
    <xf numFmtId="0" fontId="8" fillId="0" borderId="6" xfId="0" applyFont="1" applyBorder="1" applyAlignment="1">
      <alignment horizontal="center" vertical="top"/>
    </xf>
    <xf numFmtId="0" fontId="8" fillId="0" borderId="0" xfId="0" applyFont="1" applyBorder="1" applyAlignment="1">
      <alignment horizontal="center" vertical="top" wrapText="1"/>
    </xf>
    <xf numFmtId="0" fontId="8" fillId="0" borderId="22" xfId="0" applyFont="1" applyBorder="1" applyAlignment="1">
      <alignment vertical="top" wrapText="1"/>
    </xf>
    <xf numFmtId="0" fontId="8" fillId="0" borderId="23" xfId="0" applyFont="1" applyBorder="1" applyAlignment="1">
      <alignment horizontal="center" vertical="top" wrapText="1"/>
    </xf>
    <xf numFmtId="0" fontId="8" fillId="0" borderId="2" xfId="0" applyFont="1" applyBorder="1" applyAlignment="1">
      <alignment horizontal="center" vertical="top" wrapText="1"/>
    </xf>
    <xf numFmtId="0" fontId="8" fillId="0" borderId="0" xfId="0" applyFont="1" applyBorder="1" applyAlignment="1">
      <alignment horizontal="center" vertical="top" wrapText="1"/>
    </xf>
    <xf numFmtId="0" fontId="8" fillId="0" borderId="22" xfId="0" applyFont="1" applyBorder="1" applyAlignment="1">
      <alignment vertical="top" wrapText="1"/>
    </xf>
    <xf numFmtId="0" fontId="8" fillId="0" borderId="2" xfId="0" applyFont="1" applyBorder="1" applyAlignment="1">
      <alignment vertical="top" wrapText="1"/>
    </xf>
    <xf numFmtId="0" fontId="8" fillId="0" borderId="23" xfId="0" applyFont="1" applyBorder="1" applyAlignment="1">
      <alignment vertical="top" wrapText="1"/>
    </xf>
    <xf numFmtId="0" fontId="8" fillId="0" borderId="23" xfId="0" applyFont="1" applyBorder="1" applyAlignment="1">
      <alignment horizontal="center" vertical="top" wrapText="1"/>
    </xf>
    <xf numFmtId="0" fontId="8" fillId="0" borderId="6" xfId="0" applyFont="1" applyBorder="1" applyAlignment="1">
      <alignment horizontal="center" vertical="top" wrapText="1"/>
    </xf>
    <xf numFmtId="3" fontId="7" fillId="0" borderId="0" xfId="0" applyNumberFormat="1" applyFont="1"/>
    <xf numFmtId="0" fontId="8" fillId="0" borderId="22" xfId="0" applyFont="1" applyBorder="1" applyAlignment="1">
      <alignment vertical="center"/>
    </xf>
    <xf numFmtId="166" fontId="7" fillId="0" borderId="14" xfId="5" applyNumberFormat="1" applyFont="1" applyBorder="1" applyAlignment="1">
      <alignment horizontal="center" vertical="top" wrapText="1"/>
    </xf>
    <xf numFmtId="3" fontId="7" fillId="0" borderId="6" xfId="0" applyNumberFormat="1" applyFont="1" applyBorder="1"/>
    <xf numFmtId="166" fontId="7" fillId="0" borderId="6" xfId="5" applyNumberFormat="1" applyFont="1" applyBorder="1" applyAlignment="1">
      <alignment horizontal="center" vertical="top" wrapText="1"/>
    </xf>
    <xf numFmtId="3" fontId="7" fillId="0" borderId="0" xfId="0" applyNumberFormat="1" applyFont="1" applyBorder="1" applyAlignment="1">
      <alignment horizontal="right" vertical="top" wrapText="1"/>
    </xf>
    <xf numFmtId="3" fontId="7" fillId="0" borderId="0" xfId="0" applyNumberFormat="1" applyFont="1" applyBorder="1" applyAlignment="1">
      <alignment horizontal="right"/>
    </xf>
    <xf numFmtId="3" fontId="7" fillId="0" borderId="6" xfId="0" applyNumberFormat="1" applyFont="1" applyBorder="1" applyAlignment="1">
      <alignment horizontal="right" vertical="top" wrapText="1"/>
    </xf>
    <xf numFmtId="3" fontId="7" fillId="0" borderId="6" xfId="0" applyNumberFormat="1" applyFont="1" applyBorder="1" applyAlignment="1">
      <alignment horizontal="right"/>
    </xf>
    <xf numFmtId="0" fontId="8" fillId="0" borderId="30" xfId="0" applyFont="1" applyBorder="1" applyAlignment="1">
      <alignment horizontal="left"/>
    </xf>
    <xf numFmtId="0" fontId="7" fillId="0" borderId="6" xfId="0" applyFont="1" applyFill="1" applyBorder="1"/>
    <xf numFmtId="0" fontId="7" fillId="0" borderId="0" xfId="0" applyFont="1" applyBorder="1" applyAlignment="1">
      <alignment horizontal="right"/>
    </xf>
    <xf numFmtId="0" fontId="7" fillId="0" borderId="0" xfId="0" applyFont="1" applyBorder="1" applyAlignment="1">
      <alignment vertical="top"/>
    </xf>
    <xf numFmtId="3" fontId="7" fillId="0" borderId="0" xfId="0" applyNumberFormat="1" applyFont="1" applyBorder="1" applyAlignment="1">
      <alignment horizontal="right" wrapText="1"/>
    </xf>
    <xf numFmtId="3" fontId="7" fillId="0" borderId="6" xfId="0" applyNumberFormat="1" applyFont="1" applyBorder="1" applyAlignment="1">
      <alignment horizontal="right" wrapText="1"/>
    </xf>
    <xf numFmtId="0" fontId="8" fillId="0" borderId="8" xfId="0" applyFont="1" applyBorder="1" applyAlignment="1">
      <alignment vertical="top" wrapText="1"/>
    </xf>
    <xf numFmtId="0" fontId="8" fillId="0" borderId="10" xfId="0" applyFont="1" applyBorder="1" applyAlignment="1">
      <alignment vertical="top" wrapText="1"/>
    </xf>
    <xf numFmtId="0" fontId="9" fillId="0" borderId="26" xfId="0" applyFont="1" applyBorder="1"/>
    <xf numFmtId="0" fontId="9" fillId="0" borderId="15" xfId="0" applyFont="1" applyBorder="1"/>
    <xf numFmtId="166" fontId="7" fillId="0" borderId="0" xfId="5" applyNumberFormat="1" applyFont="1" applyBorder="1" applyAlignment="1">
      <alignment horizontal="right" wrapText="1"/>
    </xf>
    <xf numFmtId="166" fontId="7" fillId="0" borderId="6" xfId="5" applyNumberFormat="1" applyFont="1" applyBorder="1" applyAlignment="1">
      <alignment horizontal="right" wrapText="1"/>
    </xf>
    <xf numFmtId="166" fontId="7" fillId="0" borderId="0" xfId="5" applyNumberFormat="1" applyFont="1" applyFill="1" applyBorder="1" applyAlignment="1">
      <alignment horizontal="right" vertical="top" wrapText="1"/>
    </xf>
    <xf numFmtId="0" fontId="15" fillId="9" borderId="0" xfId="0" applyFont="1" applyFill="1" applyProtection="1">
      <protection hidden="1"/>
    </xf>
    <xf numFmtId="0" fontId="12" fillId="9" borderId="0" xfId="0" applyFont="1" applyFill="1" applyAlignment="1" applyProtection="1">
      <alignment horizontal="center"/>
      <protection hidden="1"/>
    </xf>
    <xf numFmtId="0" fontId="9" fillId="9" borderId="0" xfId="0" applyFont="1" applyFill="1" applyAlignment="1" applyProtection="1">
      <alignment horizontal="center"/>
      <protection hidden="1"/>
    </xf>
    <xf numFmtId="0" fontId="14" fillId="8" borderId="0" xfId="0" applyFont="1" applyFill="1" applyBorder="1" applyProtection="1">
      <protection hidden="1"/>
    </xf>
    <xf numFmtId="0" fontId="11" fillId="8" borderId="0" xfId="0" applyFont="1" applyFill="1" applyBorder="1" applyProtection="1">
      <protection hidden="1"/>
    </xf>
    <xf numFmtId="0" fontId="24" fillId="8" borderId="0" xfId="0" applyFont="1" applyFill="1" applyBorder="1" applyProtection="1">
      <protection hidden="1"/>
    </xf>
    <xf numFmtId="0" fontId="25" fillId="8" borderId="0" xfId="0" applyFont="1" applyFill="1"/>
    <xf numFmtId="0" fontId="15" fillId="8" borderId="0" xfId="0" applyFont="1" applyFill="1" applyBorder="1" applyProtection="1">
      <protection hidden="1"/>
    </xf>
    <xf numFmtId="0" fontId="18" fillId="8" borderId="0" xfId="0" applyFont="1" applyFill="1" applyBorder="1" applyProtection="1">
      <protection hidden="1"/>
    </xf>
    <xf numFmtId="0" fontId="26" fillId="8" borderId="0" xfId="0" applyFont="1" applyFill="1" applyBorder="1" applyProtection="1">
      <protection hidden="1"/>
    </xf>
    <xf numFmtId="0" fontId="27" fillId="8" borderId="43" xfId="0" applyFont="1" applyFill="1" applyBorder="1" applyProtection="1">
      <protection hidden="1"/>
    </xf>
    <xf numFmtId="0" fontId="27" fillId="8" borderId="44" xfId="0" applyFont="1" applyFill="1" applyBorder="1" applyProtection="1">
      <protection hidden="1"/>
    </xf>
    <xf numFmtId="0" fontId="26" fillId="8" borderId="44" xfId="0" applyFont="1" applyFill="1" applyBorder="1" applyProtection="1">
      <protection hidden="1"/>
    </xf>
    <xf numFmtId="49" fontId="26" fillId="8" borderId="46" xfId="0" applyNumberFormat="1" applyFont="1" applyFill="1" applyBorder="1" applyAlignment="1" applyProtection="1">
      <alignment horizontal="left"/>
      <protection hidden="1"/>
    </xf>
    <xf numFmtId="0" fontId="28" fillId="8" borderId="0" xfId="0" applyFont="1" applyFill="1" applyBorder="1" applyAlignment="1" applyProtection="1">
      <protection hidden="1"/>
    </xf>
    <xf numFmtId="0" fontId="28" fillId="8" borderId="0" xfId="0" applyFont="1" applyFill="1" applyBorder="1" applyAlignment="1" applyProtection="1">
      <alignment horizontal="left"/>
      <protection hidden="1"/>
    </xf>
    <xf numFmtId="49" fontId="26" fillId="8" borderId="46" xfId="0" applyNumberFormat="1" applyFont="1" applyFill="1" applyBorder="1" applyProtection="1">
      <protection hidden="1"/>
    </xf>
    <xf numFmtId="0" fontId="29" fillId="8" borderId="0" xfId="0" applyFont="1" applyFill="1" applyBorder="1" applyProtection="1">
      <protection hidden="1"/>
    </xf>
    <xf numFmtId="0" fontId="30" fillId="8" borderId="0" xfId="0" applyFont="1" applyFill="1" applyBorder="1" applyProtection="1">
      <protection hidden="1"/>
    </xf>
    <xf numFmtId="49" fontId="26" fillId="8" borderId="47" xfId="0" applyNumberFormat="1" applyFont="1" applyFill="1" applyBorder="1" applyAlignment="1" applyProtection="1">
      <alignment horizontal="left"/>
      <protection hidden="1"/>
    </xf>
    <xf numFmtId="0" fontId="29" fillId="8" borderId="37" xfId="0" applyFont="1" applyFill="1" applyBorder="1" applyProtection="1">
      <protection hidden="1"/>
    </xf>
    <xf numFmtId="0" fontId="26" fillId="8" borderId="37" xfId="0" applyFont="1" applyFill="1" applyBorder="1" applyProtection="1">
      <protection hidden="1"/>
    </xf>
    <xf numFmtId="0" fontId="31" fillId="8" borderId="0" xfId="0" applyFont="1" applyFill="1" applyBorder="1" applyProtection="1">
      <protection hidden="1"/>
    </xf>
    <xf numFmtId="0" fontId="26" fillId="8" borderId="45" xfId="0" applyFont="1" applyFill="1" applyBorder="1" applyProtection="1">
      <protection hidden="1"/>
    </xf>
    <xf numFmtId="0" fontId="26" fillId="8" borderId="32" xfId="0" applyFont="1" applyFill="1" applyBorder="1" applyProtection="1">
      <protection hidden="1"/>
    </xf>
    <xf numFmtId="0" fontId="26" fillId="8" borderId="38" xfId="0" applyFont="1" applyFill="1" applyBorder="1" applyProtection="1">
      <protection hidden="1"/>
    </xf>
    <xf numFmtId="0" fontId="0" fillId="8" borderId="0" xfId="0" applyFill="1"/>
    <xf numFmtId="0" fontId="32" fillId="8" borderId="0" xfId="0" applyFont="1" applyFill="1"/>
    <xf numFmtId="0" fontId="8" fillId="0" borderId="22" xfId="0" applyFont="1" applyBorder="1" applyAlignment="1">
      <alignment horizontal="center" vertical="top" wrapText="1"/>
    </xf>
    <xf numFmtId="0" fontId="8" fillId="0" borderId="8" xfId="0" applyFont="1" applyBorder="1" applyAlignment="1">
      <alignment horizontal="center" vertical="top" wrapText="1"/>
    </xf>
    <xf numFmtId="0" fontId="8" fillId="0" borderId="2" xfId="0" applyFont="1" applyBorder="1" applyAlignment="1">
      <alignment horizontal="center" vertical="top"/>
    </xf>
    <xf numFmtId="0" fontId="8" fillId="0" borderId="9" xfId="0" applyFont="1" applyBorder="1" applyAlignment="1">
      <alignment horizontal="center" vertical="top"/>
    </xf>
    <xf numFmtId="0" fontId="8" fillId="0" borderId="23" xfId="0" applyFont="1" applyBorder="1" applyAlignment="1">
      <alignment horizontal="center" vertical="top"/>
    </xf>
    <xf numFmtId="0" fontId="8" fillId="0" borderId="10" xfId="0" applyFont="1" applyBorder="1" applyAlignment="1">
      <alignment horizontal="center" vertical="top"/>
    </xf>
    <xf numFmtId="0" fontId="8" fillId="0" borderId="14" xfId="0" applyFont="1" applyBorder="1" applyAlignment="1">
      <alignment horizontal="center" vertical="top" wrapText="1"/>
    </xf>
    <xf numFmtId="0" fontId="8" fillId="0" borderId="0" xfId="0" applyFont="1" applyBorder="1" applyAlignment="1">
      <alignment horizontal="center" vertical="top"/>
    </xf>
    <xf numFmtId="0" fontId="8" fillId="0" borderId="6" xfId="0" applyFont="1" applyBorder="1" applyAlignment="1">
      <alignment horizontal="center" vertical="top"/>
    </xf>
    <xf numFmtId="3" fontId="7" fillId="0" borderId="14" xfId="0" applyNumberFormat="1" applyFont="1" applyBorder="1" applyAlignment="1">
      <alignment horizontal="right" vertical="top"/>
    </xf>
    <xf numFmtId="164" fontId="7" fillId="0" borderId="13" xfId="0" applyNumberFormat="1" applyFont="1" applyBorder="1" applyAlignment="1">
      <alignment horizontal="left" vertical="top" wrapText="1"/>
    </xf>
    <xf numFmtId="166" fontId="7" fillId="0" borderId="14" xfId="5" applyNumberFormat="1" applyFont="1" applyBorder="1" applyAlignment="1">
      <alignment horizontal="right" vertical="center" wrapText="1"/>
    </xf>
    <xf numFmtId="3" fontId="7" fillId="0" borderId="14" xfId="0" applyNumberFormat="1" applyFont="1" applyBorder="1" applyAlignment="1">
      <alignment horizontal="right" vertical="top" wrapText="1"/>
    </xf>
    <xf numFmtId="3" fontId="7" fillId="0" borderId="0" xfId="0" applyNumberFormat="1" applyFont="1" applyBorder="1" applyAlignment="1">
      <alignment horizontal="right" vertical="top"/>
    </xf>
    <xf numFmtId="3" fontId="7" fillId="0" borderId="0" xfId="0" applyNumberFormat="1" applyFont="1" applyAlignment="1">
      <alignment horizontal="right" vertical="top"/>
    </xf>
    <xf numFmtId="164" fontId="7" fillId="0" borderId="15" xfId="0" applyNumberFormat="1" applyFont="1" applyBorder="1" applyAlignment="1">
      <alignment horizontal="right" vertical="top"/>
    </xf>
    <xf numFmtId="164" fontId="7" fillId="0" borderId="0" xfId="0" applyNumberFormat="1" applyFont="1" applyBorder="1" applyAlignment="1">
      <alignment horizontal="right" vertical="top"/>
    </xf>
    <xf numFmtId="164" fontId="7" fillId="0" borderId="6" xfId="0" applyNumberFormat="1" applyFont="1" applyBorder="1" applyAlignment="1">
      <alignment horizontal="right" vertical="top"/>
    </xf>
    <xf numFmtId="3" fontId="7" fillId="0" borderId="15" xfId="0" applyNumberFormat="1" applyFont="1" applyBorder="1" applyAlignment="1">
      <alignment horizontal="right" vertical="top"/>
    </xf>
    <xf numFmtId="0" fontId="10" fillId="0" borderId="14" xfId="0" applyFont="1" applyBorder="1" applyAlignment="1">
      <alignment horizontal="right" vertical="top" wrapText="1"/>
    </xf>
    <xf numFmtId="0" fontId="7" fillId="0" borderId="0" xfId="0" applyFont="1" applyAlignment="1">
      <alignment horizontal="right" vertical="top" wrapText="1"/>
    </xf>
    <xf numFmtId="0" fontId="10" fillId="0" borderId="15" xfId="0" applyFont="1" applyBorder="1" applyAlignment="1">
      <alignment horizontal="right" vertical="top" wrapText="1"/>
    </xf>
    <xf numFmtId="0" fontId="10" fillId="0" borderId="6" xfId="0" applyFont="1" applyBorder="1" applyAlignment="1">
      <alignment horizontal="right" vertical="top" wrapText="1"/>
    </xf>
    <xf numFmtId="3" fontId="7" fillId="0" borderId="0" xfId="0" applyNumberFormat="1" applyFont="1" applyAlignment="1">
      <alignment horizontal="right" wrapText="1"/>
    </xf>
    <xf numFmtId="0" fontId="7" fillId="0" borderId="0" xfId="0" applyFont="1" applyAlignment="1">
      <alignment horizontal="right" wrapText="1"/>
    </xf>
    <xf numFmtId="164" fontId="7" fillId="0" borderId="15" xfId="0" applyNumberFormat="1" applyFont="1" applyBorder="1" applyAlignment="1">
      <alignment horizontal="right" wrapText="1"/>
    </xf>
    <xf numFmtId="164" fontId="7" fillId="0" borderId="0" xfId="0" applyNumberFormat="1" applyFont="1" applyAlignment="1">
      <alignment horizontal="right" wrapText="1"/>
    </xf>
    <xf numFmtId="164" fontId="7" fillId="0" borderId="6" xfId="0" applyNumberFormat="1" applyFont="1" applyBorder="1" applyAlignment="1">
      <alignment horizontal="right" wrapText="1"/>
    </xf>
    <xf numFmtId="3" fontId="7" fillId="0" borderId="14" xfId="0" applyNumberFormat="1" applyFont="1" applyBorder="1" applyAlignment="1">
      <alignment horizontal="right" wrapText="1"/>
    </xf>
    <xf numFmtId="3" fontId="7" fillId="0" borderId="15" xfId="0" applyNumberFormat="1" applyFont="1" applyBorder="1" applyAlignment="1">
      <alignment horizontal="right" wrapText="1"/>
    </xf>
    <xf numFmtId="164" fontId="7" fillId="0" borderId="0" xfId="0" applyNumberFormat="1" applyFont="1" applyBorder="1" applyAlignment="1">
      <alignment horizontal="right" wrapText="1"/>
    </xf>
    <xf numFmtId="3" fontId="7" fillId="0" borderId="15" xfId="0" applyNumberFormat="1" applyFont="1" applyBorder="1" applyAlignment="1">
      <alignment horizontal="right"/>
    </xf>
    <xf numFmtId="164" fontId="7" fillId="0" borderId="0" xfId="0" applyNumberFormat="1" applyFont="1" applyAlignment="1">
      <alignment horizontal="right"/>
    </xf>
    <xf numFmtId="164" fontId="7" fillId="0" borderId="6" xfId="0" applyNumberFormat="1" applyFont="1" applyBorder="1" applyAlignment="1">
      <alignment horizontal="right"/>
    </xf>
    <xf numFmtId="0" fontId="7" fillId="0" borderId="0" xfId="0" applyFont="1" applyBorder="1" applyAlignment="1">
      <alignment horizontal="right" vertical="top" wrapText="1"/>
    </xf>
    <xf numFmtId="0" fontId="7" fillId="0" borderId="6" xfId="0" applyFont="1" applyBorder="1" applyAlignment="1">
      <alignment horizontal="right"/>
    </xf>
    <xf numFmtId="0" fontId="10" fillId="0" borderId="22" xfId="0" applyFont="1" applyBorder="1" applyAlignment="1">
      <alignment horizontal="right" vertical="top"/>
    </xf>
    <xf numFmtId="0" fontId="10" fillId="0" borderId="2" xfId="0" applyFont="1" applyBorder="1" applyAlignment="1">
      <alignment horizontal="right" vertical="top"/>
    </xf>
    <xf numFmtId="0" fontId="10" fillId="0" borderId="23" xfId="0" applyFont="1" applyBorder="1" applyAlignment="1">
      <alignment horizontal="right" vertical="top"/>
    </xf>
    <xf numFmtId="164" fontId="7" fillId="0" borderId="14" xfId="0" applyNumberFormat="1" applyFont="1" applyBorder="1" applyAlignment="1">
      <alignment horizontal="right" vertical="top" wrapText="1"/>
    </xf>
    <xf numFmtId="164" fontId="7" fillId="0" borderId="0" xfId="0" applyNumberFormat="1" applyFont="1" applyBorder="1" applyAlignment="1">
      <alignment horizontal="right" vertical="top" wrapText="1"/>
    </xf>
    <xf numFmtId="164" fontId="7" fillId="0" borderId="6" xfId="0" applyNumberFormat="1" applyFont="1" applyBorder="1" applyAlignment="1">
      <alignment horizontal="right" vertical="top" wrapText="1"/>
    </xf>
    <xf numFmtId="164" fontId="7" fillId="0" borderId="0" xfId="0" applyNumberFormat="1" applyFont="1" applyBorder="1" applyAlignment="1">
      <alignment horizontal="right"/>
    </xf>
    <xf numFmtId="164" fontId="7" fillId="0" borderId="14" xfId="0" applyNumberFormat="1" applyFont="1" applyBorder="1" applyAlignment="1">
      <alignment horizontal="right"/>
    </xf>
    <xf numFmtId="3" fontId="7" fillId="0" borderId="0" xfId="0" applyNumberFormat="1" applyFont="1" applyAlignment="1">
      <alignment horizontal="right" vertical="top" wrapText="1"/>
    </xf>
    <xf numFmtId="3" fontId="7" fillId="0" borderId="24" xfId="0" applyNumberFormat="1" applyFont="1" applyBorder="1" applyAlignment="1">
      <alignment horizontal="right" vertical="top" wrapText="1"/>
    </xf>
    <xf numFmtId="3" fontId="7" fillId="0" borderId="15" xfId="0" applyNumberFormat="1" applyFont="1" applyBorder="1" applyAlignment="1">
      <alignment horizontal="right" vertical="top" wrapText="1"/>
    </xf>
    <xf numFmtId="166" fontId="7" fillId="0" borderId="0" xfId="5" applyNumberFormat="1" applyFont="1" applyAlignment="1">
      <alignment horizontal="right" wrapText="1"/>
    </xf>
    <xf numFmtId="166" fontId="7" fillId="0" borderId="14" xfId="5" applyNumberFormat="1" applyFont="1" applyBorder="1" applyAlignment="1">
      <alignment horizontal="right" wrapText="1"/>
    </xf>
    <xf numFmtId="166" fontId="7" fillId="0" borderId="24" xfId="5" applyNumberFormat="1" applyFont="1" applyBorder="1" applyAlignment="1">
      <alignment horizontal="right" wrapText="1"/>
    </xf>
    <xf numFmtId="166" fontId="7" fillId="0" borderId="15" xfId="5" applyNumberFormat="1" applyFont="1" applyBorder="1" applyAlignment="1">
      <alignment horizontal="right" wrapText="1"/>
    </xf>
    <xf numFmtId="166" fontId="7" fillId="0" borderId="0" xfId="5" applyNumberFormat="1" applyFont="1" applyBorder="1" applyAlignment="1">
      <alignment horizontal="right" vertical="top" wrapText="1"/>
    </xf>
    <xf numFmtId="0" fontId="10" fillId="0" borderId="5" xfId="0" applyFont="1" applyBorder="1" applyAlignment="1">
      <alignment horizontal="right" vertical="top" wrapText="1"/>
    </xf>
    <xf numFmtId="0" fontId="10" fillId="0" borderId="0" xfId="0" applyFont="1" applyAlignment="1">
      <alignment horizontal="right" vertical="top" wrapText="1"/>
    </xf>
    <xf numFmtId="0" fontId="10" fillId="0" borderId="28" xfId="0" applyFont="1" applyBorder="1" applyAlignment="1">
      <alignment horizontal="right" vertical="top" wrapText="1"/>
    </xf>
    <xf numFmtId="0" fontId="7" fillId="0" borderId="14" xfId="0" applyFont="1" applyBorder="1" applyAlignment="1">
      <alignment horizontal="right" vertical="top" wrapText="1"/>
    </xf>
    <xf numFmtId="0" fontId="7" fillId="0" borderId="15" xfId="0" applyFont="1" applyBorder="1" applyAlignment="1">
      <alignment horizontal="right" wrapText="1"/>
    </xf>
    <xf numFmtId="0" fontId="7" fillId="0" borderId="6" xfId="0" applyFont="1" applyBorder="1" applyAlignment="1">
      <alignment horizontal="right" wrapText="1"/>
    </xf>
    <xf numFmtId="166" fontId="7" fillId="0" borderId="0" xfId="5" applyNumberFormat="1" applyFont="1" applyAlignment="1">
      <alignment horizontal="right" vertical="top" wrapText="1"/>
    </xf>
    <xf numFmtId="166" fontId="7" fillId="0" borderId="14" xfId="5" applyNumberFormat="1" applyFont="1" applyBorder="1" applyAlignment="1">
      <alignment horizontal="right" vertical="top" wrapText="1"/>
    </xf>
    <xf numFmtId="166" fontId="7" fillId="0" borderId="6" xfId="5" applyNumberFormat="1" applyFont="1" applyBorder="1" applyAlignment="1">
      <alignment horizontal="right" vertical="top" wrapText="1"/>
    </xf>
    <xf numFmtId="165" fontId="7" fillId="0" borderId="14" xfId="0" applyNumberFormat="1" applyFont="1" applyBorder="1" applyAlignment="1">
      <alignment horizontal="right" vertical="top" wrapText="1"/>
    </xf>
    <xf numFmtId="165" fontId="7" fillId="0" borderId="0" xfId="0" applyNumberFormat="1" applyFont="1" applyAlignment="1">
      <alignment horizontal="right" vertical="top" wrapText="1"/>
    </xf>
    <xf numFmtId="165" fontId="7" fillId="0" borderId="6" xfId="0" applyNumberFormat="1" applyFont="1" applyBorder="1" applyAlignment="1">
      <alignment horizontal="right" vertical="top" wrapText="1"/>
    </xf>
    <xf numFmtId="165" fontId="7" fillId="0" borderId="0" xfId="0" applyNumberFormat="1" applyFont="1" applyBorder="1" applyAlignment="1">
      <alignment horizontal="right" vertical="top" wrapText="1"/>
    </xf>
    <xf numFmtId="165" fontId="7" fillId="0" borderId="0" xfId="0" applyNumberFormat="1" applyFont="1" applyBorder="1" applyAlignment="1">
      <alignment horizontal="right" wrapText="1"/>
    </xf>
    <xf numFmtId="165" fontId="7" fillId="0" borderId="6" xfId="0" applyNumberFormat="1" applyFont="1" applyBorder="1" applyAlignment="1">
      <alignment horizontal="right" wrapText="1"/>
    </xf>
    <xf numFmtId="165" fontId="7" fillId="0" borderId="0" xfId="0" applyNumberFormat="1" applyFont="1" applyAlignment="1">
      <alignment horizontal="right"/>
    </xf>
    <xf numFmtId="165" fontId="7" fillId="0" borderId="6" xfId="0" applyNumberFormat="1" applyFont="1" applyBorder="1" applyAlignment="1">
      <alignment horizontal="right"/>
    </xf>
    <xf numFmtId="166" fontId="7" fillId="0" borderId="14" xfId="5" applyNumberFormat="1" applyFont="1" applyFill="1" applyBorder="1" applyAlignment="1">
      <alignment horizontal="right" vertical="top" wrapText="1"/>
    </xf>
    <xf numFmtId="164" fontId="7" fillId="0" borderId="0" xfId="0" applyNumberFormat="1" applyFont="1" applyFill="1" applyAlignment="1">
      <alignment horizontal="right" vertical="top" wrapText="1"/>
    </xf>
    <xf numFmtId="166" fontId="7" fillId="0" borderId="0" xfId="5" applyNumberFormat="1" applyFont="1" applyFill="1" applyAlignment="1">
      <alignment horizontal="right" vertical="top" wrapText="1"/>
    </xf>
    <xf numFmtId="164" fontId="7" fillId="0" borderId="0" xfId="1" applyNumberFormat="1" applyFont="1" applyFill="1" applyAlignment="1">
      <alignment horizontal="right" vertical="top" wrapText="1"/>
    </xf>
    <xf numFmtId="164" fontId="7" fillId="0" borderId="6" xfId="0" applyNumberFormat="1" applyFont="1" applyFill="1" applyBorder="1" applyAlignment="1">
      <alignment horizontal="right" vertical="top" wrapText="1"/>
    </xf>
    <xf numFmtId="164" fontId="7" fillId="0" borderId="0" xfId="0" applyNumberFormat="1" applyFont="1" applyFill="1" applyBorder="1" applyAlignment="1">
      <alignment horizontal="right" vertical="top" wrapText="1"/>
    </xf>
    <xf numFmtId="164" fontId="7" fillId="0" borderId="0" xfId="1" applyNumberFormat="1" applyFont="1" applyFill="1" applyBorder="1" applyAlignment="1">
      <alignment horizontal="right" vertical="top" wrapText="1"/>
    </xf>
    <xf numFmtId="166" fontId="7" fillId="0" borderId="14" xfId="5" applyNumberFormat="1" applyFont="1" applyFill="1" applyBorder="1" applyAlignment="1">
      <alignment horizontal="right" vertical="center" wrapText="1"/>
    </xf>
    <xf numFmtId="166" fontId="7" fillId="0" borderId="0" xfId="5" applyNumberFormat="1" applyFont="1" applyFill="1" applyAlignment="1">
      <alignment horizontal="right" vertical="center" wrapText="1"/>
    </xf>
    <xf numFmtId="164" fontId="7" fillId="0" borderId="6" xfId="0" applyNumberFormat="1" applyFont="1" applyFill="1" applyBorder="1" applyAlignment="1">
      <alignment horizontal="right" vertical="center" wrapText="1"/>
    </xf>
    <xf numFmtId="166" fontId="7" fillId="0" borderId="0" xfId="5" applyNumberFormat="1" applyFont="1" applyFill="1" applyBorder="1" applyAlignment="1">
      <alignment horizontal="right" vertical="center" wrapText="1"/>
    </xf>
    <xf numFmtId="0" fontId="37" fillId="0" borderId="1" xfId="0" applyFont="1" applyBorder="1" applyAlignment="1">
      <alignment vertical="top" wrapText="1"/>
    </xf>
    <xf numFmtId="0" fontId="37" fillId="0" borderId="3" xfId="0" applyFont="1" applyBorder="1" applyAlignment="1">
      <alignment vertical="center" wrapText="1"/>
    </xf>
    <xf numFmtId="0" fontId="37" fillId="0" borderId="17" xfId="0" applyFont="1" applyBorder="1" applyAlignment="1">
      <alignment vertical="top" wrapText="1"/>
    </xf>
    <xf numFmtId="0" fontId="7" fillId="0" borderId="30" xfId="0" applyFont="1" applyBorder="1" applyAlignment="1"/>
    <xf numFmtId="164" fontId="7" fillId="0" borderId="30" xfId="0" applyNumberFormat="1" applyFont="1" applyBorder="1"/>
    <xf numFmtId="0" fontId="38" fillId="0" borderId="21" xfId="0" applyFont="1" applyBorder="1" applyAlignment="1">
      <alignment vertical="top" wrapText="1"/>
    </xf>
    <xf numFmtId="0" fontId="38" fillId="0" borderId="7" xfId="0" applyFont="1" applyBorder="1" applyAlignment="1">
      <alignment vertical="top" wrapText="1"/>
    </xf>
    <xf numFmtId="0" fontId="37" fillId="0" borderId="17" xfId="0" applyFont="1" applyBorder="1" applyAlignment="1">
      <alignment vertical="top"/>
    </xf>
    <xf numFmtId="164" fontId="7" fillId="3" borderId="0" xfId="0" applyNumberFormat="1" applyFont="1" applyFill="1" applyProtection="1">
      <protection locked="0" hidden="1"/>
    </xf>
    <xf numFmtId="0" fontId="37" fillId="0" borderId="0" xfId="0" applyFont="1"/>
    <xf numFmtId="0" fontId="9" fillId="0" borderId="0" xfId="0" applyFont="1"/>
    <xf numFmtId="0" fontId="9" fillId="0" borderId="0" xfId="0" applyFont="1" applyAlignment="1">
      <alignment horizontal="left"/>
    </xf>
    <xf numFmtId="0" fontId="38" fillId="0" borderId="16" xfId="0" applyFont="1" applyBorder="1" applyAlignment="1">
      <alignment vertical="top" wrapText="1"/>
    </xf>
    <xf numFmtId="0" fontId="8" fillId="0" borderId="30" xfId="0" applyFont="1" applyBorder="1" applyAlignment="1">
      <alignment vertical="top" wrapText="1"/>
    </xf>
    <xf numFmtId="0" fontId="38" fillId="0" borderId="3" xfId="0" applyFont="1" applyBorder="1" applyAlignment="1">
      <alignment vertical="top" wrapText="1"/>
    </xf>
    <xf numFmtId="0" fontId="37" fillId="0" borderId="21" xfId="0" applyFont="1" applyBorder="1" applyAlignment="1">
      <alignment vertical="top" wrapText="1"/>
    </xf>
    <xf numFmtId="0" fontId="37" fillId="0" borderId="13" xfId="0" applyFont="1" applyBorder="1" applyAlignment="1">
      <alignment vertical="top" wrapText="1"/>
    </xf>
    <xf numFmtId="0" fontId="37" fillId="0" borderId="11" xfId="0" applyFont="1" applyBorder="1" applyAlignment="1">
      <alignment horizontal="right" vertical="top" wrapText="1"/>
    </xf>
    <xf numFmtId="0" fontId="37" fillId="0" borderId="3" xfId="0" applyFont="1" applyBorder="1" applyAlignment="1">
      <alignment vertical="top" wrapText="1"/>
    </xf>
    <xf numFmtId="0" fontId="37" fillId="0" borderId="7" xfId="0" applyFont="1" applyBorder="1" applyAlignment="1">
      <alignment vertical="top" wrapText="1"/>
    </xf>
    <xf numFmtId="0" fontId="37" fillId="0" borderId="11" xfId="0" applyFont="1" applyBorder="1" applyAlignment="1">
      <alignment vertical="top"/>
    </xf>
    <xf numFmtId="0" fontId="37" fillId="0" borderId="11" xfId="0" applyFont="1" applyBorder="1" applyAlignment="1">
      <alignment vertical="top" wrapText="1"/>
    </xf>
    <xf numFmtId="0" fontId="37" fillId="0" borderId="1" xfId="0" applyFont="1" applyBorder="1" applyAlignment="1">
      <alignment horizontal="right"/>
    </xf>
    <xf numFmtId="0" fontId="37" fillId="0" borderId="3" xfId="0" applyFont="1" applyBorder="1"/>
    <xf numFmtId="0" fontId="37" fillId="0" borderId="0" xfId="0" applyFont="1" applyFill="1"/>
    <xf numFmtId="0" fontId="37" fillId="0" borderId="3" xfId="0" applyFont="1" applyFill="1" applyBorder="1" applyAlignment="1">
      <alignment vertical="top"/>
    </xf>
    <xf numFmtId="0" fontId="37" fillId="0" borderId="0" xfId="0" applyFont="1" applyFill="1" applyBorder="1"/>
    <xf numFmtId="0" fontId="37" fillId="0" borderId="0" xfId="0" applyFont="1" applyBorder="1" applyAlignment="1">
      <alignment wrapText="1"/>
    </xf>
    <xf numFmtId="0" fontId="37" fillId="0" borderId="1" xfId="0" applyFont="1" applyFill="1" applyBorder="1" applyAlignment="1">
      <alignment vertical="top"/>
    </xf>
    <xf numFmtId="0" fontId="37" fillId="0" borderId="7" xfId="0" applyFont="1" applyFill="1" applyBorder="1" applyAlignment="1">
      <alignment vertical="top"/>
    </xf>
    <xf numFmtId="0" fontId="11" fillId="8" borderId="0" xfId="0" applyFont="1" applyFill="1" applyBorder="1" applyProtection="1">
      <protection locked="0"/>
    </xf>
    <xf numFmtId="3" fontId="7" fillId="0" borderId="0" xfId="0" applyNumberFormat="1" applyFont="1" applyBorder="1"/>
    <xf numFmtId="165" fontId="7" fillId="0" borderId="0" xfId="0" applyNumberFormat="1" applyFont="1" applyAlignment="1">
      <alignment horizontal="right" vertical="center"/>
    </xf>
    <xf numFmtId="165" fontId="7" fillId="0" borderId="14" xfId="0" applyNumberFormat="1" applyFont="1" applyBorder="1" applyAlignment="1">
      <alignment horizontal="right" vertical="center"/>
    </xf>
    <xf numFmtId="165" fontId="7" fillId="0" borderId="0" xfId="0" applyNumberFormat="1" applyFont="1" applyBorder="1" applyAlignment="1">
      <alignment horizontal="right"/>
    </xf>
    <xf numFmtId="0" fontId="9" fillId="0" borderId="0" xfId="0" applyFont="1" applyBorder="1"/>
    <xf numFmtId="164" fontId="7" fillId="3" borderId="0" xfId="0" applyNumberFormat="1" applyFont="1" applyFill="1" applyBorder="1" applyProtection="1">
      <protection locked="0" hidden="1"/>
    </xf>
    <xf numFmtId="0" fontId="10" fillId="0" borderId="13" xfId="0" applyFont="1" applyBorder="1" applyAlignment="1">
      <alignment wrapText="1"/>
    </xf>
    <xf numFmtId="0" fontId="7" fillId="0" borderId="0" xfId="0" applyFont="1" applyBorder="1" applyAlignment="1"/>
    <xf numFmtId="164" fontId="20" fillId="3" borderId="0" xfId="13" applyNumberFormat="1" applyFont="1" applyFill="1" applyProtection="1">
      <protection hidden="1"/>
    </xf>
    <xf numFmtId="164" fontId="39" fillId="3" borderId="0" xfId="13" applyNumberFormat="1" applyFont="1" applyFill="1" applyAlignment="1" applyProtection="1">
      <alignment horizontal="right"/>
      <protection hidden="1"/>
    </xf>
    <xf numFmtId="49" fontId="39" fillId="3" borderId="0" xfId="13" applyNumberFormat="1" applyFont="1" applyFill="1" applyProtection="1">
      <protection hidden="1"/>
    </xf>
    <xf numFmtId="164" fontId="39" fillId="3" borderId="0" xfId="13" applyNumberFormat="1" applyFont="1" applyFill="1" applyProtection="1">
      <protection hidden="1"/>
    </xf>
    <xf numFmtId="164" fontId="21" fillId="3" borderId="0" xfId="13" applyNumberFormat="1" applyFont="1" applyFill="1" applyProtection="1">
      <protection hidden="1"/>
    </xf>
    <xf numFmtId="164" fontId="18" fillId="3" borderId="0" xfId="13" applyNumberFormat="1" applyFont="1" applyFill="1" applyProtection="1">
      <protection hidden="1"/>
    </xf>
    <xf numFmtId="49" fontId="15" fillId="2" borderId="0" xfId="13" applyNumberFormat="1" applyFont="1" applyFill="1" applyAlignment="1" applyProtection="1">
      <alignment horizontal="right"/>
      <protection locked="0" hidden="1"/>
    </xf>
    <xf numFmtId="49" fontId="39" fillId="3" borderId="0" xfId="13" applyNumberFormat="1" applyFont="1" applyFill="1" applyAlignment="1" applyProtection="1">
      <protection hidden="1"/>
    </xf>
    <xf numFmtId="49" fontId="21" fillId="3" borderId="0" xfId="13" applyNumberFormat="1" applyFont="1" applyFill="1" applyAlignment="1" applyProtection="1">
      <alignment horizontal="left"/>
      <protection hidden="1"/>
    </xf>
    <xf numFmtId="164" fontId="15" fillId="2" borderId="0" xfId="13" applyNumberFormat="1" applyFont="1" applyFill="1" applyAlignment="1" applyProtection="1">
      <alignment horizontal="right"/>
      <protection locked="0" hidden="1"/>
    </xf>
    <xf numFmtId="164" fontId="18" fillId="10" borderId="0" xfId="13" applyNumberFormat="1" applyFont="1" applyFill="1" applyProtection="1">
      <protection locked="0" hidden="1"/>
    </xf>
    <xf numFmtId="164" fontId="20" fillId="10" borderId="0" xfId="13" applyNumberFormat="1" applyFont="1" applyFill="1" applyProtection="1">
      <protection locked="0" hidden="1"/>
    </xf>
    <xf numFmtId="164" fontId="20" fillId="10" borderId="0" xfId="13" applyNumberFormat="1" applyFont="1" applyFill="1" applyBorder="1" applyProtection="1">
      <protection locked="0" hidden="1"/>
    </xf>
    <xf numFmtId="164" fontId="22" fillId="5" borderId="0" xfId="13" applyNumberFormat="1" applyFont="1" applyFill="1" applyBorder="1" applyAlignment="1" applyProtection="1">
      <alignment vertical="top" wrapText="1"/>
      <protection locked="0" hidden="1"/>
    </xf>
    <xf numFmtId="164" fontId="19" fillId="5" borderId="0" xfId="13" applyNumberFormat="1" applyFont="1" applyFill="1" applyBorder="1" applyAlignment="1" applyProtection="1">
      <alignment horizontal="center" vertical="center" wrapText="1"/>
      <protection locked="0" hidden="1"/>
    </xf>
    <xf numFmtId="164" fontId="19" fillId="5" borderId="0" xfId="13" applyNumberFormat="1" applyFont="1" applyFill="1" applyBorder="1" applyAlignment="1" applyProtection="1">
      <alignment horizontal="center" vertical="center"/>
      <protection locked="0" hidden="1"/>
    </xf>
    <xf numFmtId="164" fontId="19" fillId="5" borderId="0" xfId="13" applyNumberFormat="1" applyFont="1" applyFill="1" applyBorder="1" applyAlignment="1" applyProtection="1">
      <alignment vertical="top" wrapText="1"/>
      <protection locked="0" hidden="1"/>
    </xf>
    <xf numFmtId="164" fontId="22" fillId="5" borderId="0" xfId="13" applyNumberFormat="1" applyFont="1" applyFill="1" applyBorder="1" applyAlignment="1" applyProtection="1">
      <alignment vertical="center" wrapText="1"/>
      <protection locked="0" hidden="1"/>
    </xf>
    <xf numFmtId="164" fontId="19" fillId="5" borderId="0" xfId="13" applyNumberFormat="1" applyFont="1" applyFill="1" applyBorder="1" applyAlignment="1" applyProtection="1">
      <alignment horizontal="center" vertical="top" wrapText="1"/>
      <protection locked="0" hidden="1"/>
    </xf>
    <xf numFmtId="49" fontId="21" fillId="3" borderId="0" xfId="13" applyNumberFormat="1" applyFont="1" applyFill="1" applyProtection="1">
      <protection hidden="1"/>
    </xf>
    <xf numFmtId="164" fontId="19" fillId="6" borderId="0" xfId="13" applyNumberFormat="1" applyFont="1" applyFill="1" applyProtection="1">
      <protection locked="0" hidden="1"/>
    </xf>
    <xf numFmtId="164" fontId="20" fillId="6" borderId="0" xfId="13" applyNumberFormat="1" applyFont="1" applyFill="1" applyProtection="1">
      <protection locked="0" hidden="1"/>
    </xf>
    <xf numFmtId="164" fontId="20" fillId="6" borderId="0" xfId="13" applyNumberFormat="1" applyFont="1" applyFill="1" applyAlignment="1" applyProtection="1">
      <alignment horizontal="right"/>
      <protection locked="0" hidden="1"/>
    </xf>
    <xf numFmtId="2" fontId="21" fillId="3" borderId="0" xfId="13" applyNumberFormat="1" applyFont="1" applyFill="1" applyAlignment="1" applyProtection="1">
      <alignment horizontal="left"/>
      <protection hidden="1"/>
    </xf>
    <xf numFmtId="164" fontId="19" fillId="7" borderId="0" xfId="13" applyNumberFormat="1" applyFont="1" applyFill="1" applyProtection="1">
      <protection locked="0" hidden="1"/>
    </xf>
    <xf numFmtId="164" fontId="20" fillId="7" borderId="0" xfId="13" applyNumberFormat="1" applyFont="1" applyFill="1" applyProtection="1">
      <protection locked="0" hidden="1"/>
    </xf>
    <xf numFmtId="164" fontId="20" fillId="7" borderId="0" xfId="13" applyNumberFormat="1" applyFont="1" applyFill="1" applyAlignment="1" applyProtection="1">
      <alignment horizontal="right"/>
      <protection locked="0" hidden="1"/>
    </xf>
    <xf numFmtId="164" fontId="19" fillId="4" borderId="0" xfId="13" applyNumberFormat="1" applyFont="1" applyFill="1" applyProtection="1">
      <protection locked="0" hidden="1"/>
    </xf>
    <xf numFmtId="164" fontId="20" fillId="4" borderId="0" xfId="13" applyNumberFormat="1" applyFont="1" applyFill="1" applyProtection="1">
      <protection locked="0" hidden="1"/>
    </xf>
    <xf numFmtId="164" fontId="20" fillId="4" borderId="0" xfId="13" applyNumberFormat="1" applyFont="1" applyFill="1" applyAlignment="1" applyProtection="1">
      <alignment horizontal="right"/>
      <protection locked="0" hidden="1"/>
    </xf>
    <xf numFmtId="164" fontId="20" fillId="3" borderId="0" xfId="13" applyNumberFormat="1" applyFont="1" applyFill="1" applyProtection="1">
      <protection locked="0" hidden="1"/>
    </xf>
    <xf numFmtId="164" fontId="34" fillId="3" borderId="0" xfId="13" applyNumberFormat="1" applyFont="1" applyFill="1" applyProtection="1">
      <protection locked="0" hidden="1"/>
    </xf>
    <xf numFmtId="164" fontId="19" fillId="3" borderId="0" xfId="13" applyNumberFormat="1" applyFont="1" applyFill="1" applyProtection="1">
      <protection locked="0" hidden="1"/>
    </xf>
    <xf numFmtId="164" fontId="19" fillId="3" borderId="0" xfId="13" applyNumberFormat="1" applyFont="1" applyFill="1" applyProtection="1">
      <protection hidden="1"/>
    </xf>
    <xf numFmtId="164" fontId="23" fillId="3" borderId="0" xfId="13" applyNumberFormat="1" applyFont="1" applyFill="1" applyProtection="1">
      <protection hidden="1"/>
    </xf>
    <xf numFmtId="164" fontId="33" fillId="3" borderId="0" xfId="13" applyNumberFormat="1" applyFont="1" applyFill="1" applyProtection="1">
      <protection locked="0" hidden="1"/>
    </xf>
    <xf numFmtId="164" fontId="33" fillId="3" borderId="0" xfId="13" applyNumberFormat="1" applyFont="1" applyFill="1" applyAlignment="1" applyProtection="1">
      <alignment horizontal="left"/>
      <protection locked="0" hidden="1"/>
    </xf>
    <xf numFmtId="164" fontId="33" fillId="3" borderId="0" xfId="13" applyNumberFormat="1" applyFont="1" applyFill="1" applyProtection="1">
      <protection hidden="1"/>
    </xf>
    <xf numFmtId="0" fontId="10" fillId="0" borderId="3" xfId="0" applyFont="1" applyBorder="1" applyAlignment="1">
      <alignment horizontal="left" wrapText="1"/>
    </xf>
    <xf numFmtId="1" fontId="7" fillId="0" borderId="0" xfId="0" applyNumberFormat="1" applyFont="1" applyBorder="1" applyAlignment="1">
      <alignment horizontal="center" vertical="top"/>
    </xf>
    <xf numFmtId="1" fontId="7" fillId="0" borderId="0" xfId="0" applyNumberFormat="1" applyFont="1" applyBorder="1" applyAlignment="1">
      <alignment horizontal="center" vertical="top" wrapText="1"/>
    </xf>
    <xf numFmtId="0" fontId="7" fillId="0" borderId="15" xfId="0" applyFont="1" applyBorder="1"/>
    <xf numFmtId="164" fontId="7" fillId="0" borderId="15" xfId="0" applyNumberFormat="1" applyFont="1" applyBorder="1"/>
    <xf numFmtId="164" fontId="7" fillId="0" borderId="6" xfId="0" applyNumberFormat="1" applyFont="1" applyBorder="1"/>
    <xf numFmtId="166" fontId="7" fillId="0" borderId="42" xfId="5" applyNumberFormat="1" applyFont="1" applyBorder="1" applyAlignment="1">
      <alignment horizontal="right" vertical="center" wrapText="1"/>
    </xf>
    <xf numFmtId="1" fontId="7" fillId="0" borderId="13" xfId="0" applyNumberFormat="1" applyFont="1" applyBorder="1" applyAlignment="1">
      <alignment horizontal="center" vertical="top"/>
    </xf>
    <xf numFmtId="1" fontId="7" fillId="0" borderId="13" xfId="0" applyNumberFormat="1" applyFont="1" applyBorder="1" applyAlignment="1">
      <alignment horizontal="center" vertical="top" wrapText="1"/>
    </xf>
    <xf numFmtId="0" fontId="10" fillId="0" borderId="15" xfId="0" applyFont="1" applyFill="1" applyBorder="1" applyAlignment="1">
      <alignment wrapText="1"/>
    </xf>
    <xf numFmtId="1" fontId="7" fillId="0" borderId="0" xfId="0" applyNumberFormat="1" applyFont="1" applyFill="1" applyBorder="1" applyAlignment="1">
      <alignment horizontal="center" wrapText="1"/>
    </xf>
    <xf numFmtId="0" fontId="13" fillId="8" borderId="0" xfId="6" applyFill="1" applyBorder="1" applyAlignment="1" applyProtection="1">
      <protection hidden="1"/>
    </xf>
    <xf numFmtId="164" fontId="7" fillId="0" borderId="14" xfId="1" applyNumberFormat="1" applyFont="1" applyBorder="1" applyAlignment="1">
      <alignment horizontal="right"/>
    </xf>
    <xf numFmtId="164" fontId="7" fillId="0" borderId="0" xfId="1" applyNumberFormat="1" applyFont="1" applyBorder="1"/>
    <xf numFmtId="164" fontId="7" fillId="0" borderId="6" xfId="1" applyNumberFormat="1" applyFont="1" applyBorder="1"/>
    <xf numFmtId="164" fontId="7" fillId="0" borderId="0" xfId="0" applyNumberFormat="1" applyFont="1" applyBorder="1"/>
    <xf numFmtId="0" fontId="7" fillId="0" borderId="0" xfId="0" applyFont="1" applyAlignment="1">
      <alignment wrapText="1"/>
    </xf>
    <xf numFmtId="0" fontId="7" fillId="0" borderId="0" xfId="0" applyFont="1" applyAlignment="1">
      <alignment wrapText="1"/>
    </xf>
    <xf numFmtId="0" fontId="7" fillId="0" borderId="0" xfId="0" applyNumberFormat="1" applyFont="1"/>
    <xf numFmtId="0" fontId="7" fillId="0" borderId="0" xfId="0" applyFont="1" applyAlignment="1">
      <alignment wrapText="1"/>
    </xf>
    <xf numFmtId="0" fontId="8" fillId="3" borderId="13" xfId="0" applyFont="1" applyFill="1" applyBorder="1" applyAlignment="1">
      <alignment vertical="top" wrapText="1"/>
    </xf>
    <xf numFmtId="0" fontId="10" fillId="3" borderId="14" xfId="0" applyFont="1" applyFill="1" applyBorder="1" applyAlignment="1">
      <alignment horizontal="right" vertical="top" wrapText="1"/>
    </xf>
    <xf numFmtId="0" fontId="7" fillId="3" borderId="0" xfId="0" applyFont="1" applyFill="1" applyAlignment="1">
      <alignment horizontal="right" vertical="top" wrapText="1"/>
    </xf>
    <xf numFmtId="0" fontId="10" fillId="3" borderId="15" xfId="0" applyFont="1" applyFill="1" applyBorder="1" applyAlignment="1">
      <alignment horizontal="right" vertical="top" wrapText="1"/>
    </xf>
    <xf numFmtId="0" fontId="10" fillId="3" borderId="6" xfId="0" applyFont="1" applyFill="1" applyBorder="1" applyAlignment="1">
      <alignment horizontal="right" vertical="top" wrapText="1"/>
    </xf>
    <xf numFmtId="0" fontId="10" fillId="3" borderId="0" xfId="0" applyFont="1" applyFill="1" applyBorder="1" applyAlignment="1">
      <alignment vertical="top" wrapText="1"/>
    </xf>
    <xf numFmtId="0" fontId="7" fillId="3" borderId="0" xfId="0" applyFont="1" applyFill="1"/>
    <xf numFmtId="0" fontId="10" fillId="3" borderId="3" xfId="0" applyFont="1" applyFill="1" applyBorder="1" applyAlignment="1">
      <alignment wrapText="1"/>
    </xf>
    <xf numFmtId="3" fontId="7" fillId="3" borderId="0" xfId="0" applyNumberFormat="1" applyFont="1" applyFill="1" applyBorder="1" applyAlignment="1">
      <alignment horizontal="right" wrapText="1"/>
    </xf>
    <xf numFmtId="3" fontId="7" fillId="3" borderId="0" xfId="0" applyNumberFormat="1" applyFont="1" applyFill="1" applyAlignment="1">
      <alignment horizontal="right" wrapText="1"/>
    </xf>
    <xf numFmtId="3" fontId="7" fillId="3" borderId="14" xfId="0" applyNumberFormat="1" applyFont="1" applyFill="1" applyBorder="1" applyAlignment="1">
      <alignment horizontal="right" wrapText="1"/>
    </xf>
    <xf numFmtId="164" fontId="7" fillId="3" borderId="15" xfId="0" applyNumberFormat="1" applyFont="1" applyFill="1" applyBorder="1" applyAlignment="1">
      <alignment horizontal="right" wrapText="1"/>
    </xf>
    <xf numFmtId="164" fontId="7" fillId="3" borderId="0" xfId="0" applyNumberFormat="1" applyFont="1" applyFill="1" applyAlignment="1">
      <alignment horizontal="right" wrapText="1"/>
    </xf>
    <xf numFmtId="164" fontId="7" fillId="3" borderId="6" xfId="0" applyNumberFormat="1" applyFont="1" applyFill="1" applyBorder="1" applyAlignment="1">
      <alignment horizontal="right" wrapText="1"/>
    </xf>
    <xf numFmtId="3" fontId="7" fillId="3" borderId="0" xfId="0" applyNumberFormat="1" applyFont="1" applyFill="1" applyBorder="1" applyAlignment="1">
      <alignment horizontal="center" wrapText="1"/>
    </xf>
    <xf numFmtId="164" fontId="7" fillId="3" borderId="0" xfId="0" applyNumberFormat="1" applyFont="1" applyFill="1" applyBorder="1" applyAlignment="1">
      <alignment horizontal="center" wrapText="1"/>
    </xf>
    <xf numFmtId="3" fontId="7" fillId="3" borderId="14" xfId="0" applyNumberFormat="1" applyFont="1" applyFill="1" applyBorder="1" applyAlignment="1">
      <alignment horizontal="right" vertical="top"/>
    </xf>
    <xf numFmtId="3" fontId="7" fillId="3" borderId="0" xfId="0" applyNumberFormat="1" applyFont="1" applyFill="1" applyBorder="1" applyAlignment="1">
      <alignment horizontal="right" vertical="top"/>
    </xf>
    <xf numFmtId="3" fontId="7" fillId="3" borderId="0" xfId="0" applyNumberFormat="1" applyFont="1" applyFill="1" applyAlignment="1">
      <alignment horizontal="right" vertical="top"/>
    </xf>
    <xf numFmtId="164" fontId="7" fillId="3" borderId="15" xfId="0" applyNumberFormat="1" applyFont="1" applyFill="1" applyBorder="1" applyAlignment="1">
      <alignment horizontal="right" vertical="top"/>
    </xf>
    <xf numFmtId="164" fontId="7" fillId="3" borderId="0" xfId="0" applyNumberFormat="1" applyFont="1" applyFill="1" applyBorder="1" applyAlignment="1">
      <alignment horizontal="right" vertical="top"/>
    </xf>
    <xf numFmtId="164" fontId="7" fillId="3" borderId="6" xfId="0" applyNumberFormat="1" applyFont="1" applyFill="1" applyBorder="1" applyAlignment="1">
      <alignment horizontal="right" vertical="top"/>
    </xf>
    <xf numFmtId="164" fontId="7" fillId="3" borderId="0" xfId="0" applyNumberFormat="1" applyFont="1" applyFill="1" applyBorder="1" applyAlignment="1">
      <alignment horizontal="center" vertical="top"/>
    </xf>
    <xf numFmtId="3" fontId="7" fillId="3" borderId="15" xfId="0" applyNumberFormat="1" applyFont="1" applyFill="1" applyBorder="1" applyAlignment="1">
      <alignment horizontal="right" wrapText="1"/>
    </xf>
    <xf numFmtId="164" fontId="7" fillId="3" borderId="0" xfId="0" applyNumberFormat="1" applyFont="1" applyFill="1" applyBorder="1" applyAlignment="1">
      <alignment horizontal="right" wrapText="1"/>
    </xf>
    <xf numFmtId="3" fontId="7" fillId="3" borderId="0" xfId="0" applyNumberFormat="1" applyFont="1" applyFill="1" applyBorder="1" applyAlignment="1">
      <alignment horizontal="right" vertical="top" wrapText="1"/>
    </xf>
    <xf numFmtId="3" fontId="7" fillId="3" borderId="6" xfId="0" applyNumberFormat="1" applyFont="1" applyFill="1" applyBorder="1" applyAlignment="1">
      <alignment horizontal="right" vertical="top" wrapText="1"/>
    </xf>
    <xf numFmtId="0" fontId="7" fillId="3" borderId="0" xfId="0" applyFont="1" applyFill="1" applyBorder="1" applyAlignment="1">
      <alignment horizontal="center" vertical="top" wrapText="1"/>
    </xf>
    <xf numFmtId="3" fontId="7" fillId="3" borderId="14" xfId="0" applyNumberFormat="1" applyFont="1" applyFill="1" applyBorder="1" applyAlignment="1">
      <alignment horizontal="right" vertical="top" wrapText="1"/>
    </xf>
    <xf numFmtId="164" fontId="7" fillId="3" borderId="0" xfId="0" applyNumberFormat="1" applyFont="1" applyFill="1" applyBorder="1" applyAlignment="1">
      <alignment horizontal="right" vertical="top" wrapText="1"/>
    </xf>
    <xf numFmtId="164" fontId="7" fillId="3" borderId="6" xfId="0" applyNumberFormat="1" applyFont="1" applyFill="1" applyBorder="1" applyAlignment="1">
      <alignment horizontal="right" vertical="top" wrapText="1"/>
    </xf>
    <xf numFmtId="164" fontId="7" fillId="3" borderId="0" xfId="0" applyNumberFormat="1" applyFont="1" applyFill="1" applyBorder="1" applyAlignment="1">
      <alignment horizontal="center" vertical="top" wrapText="1"/>
    </xf>
    <xf numFmtId="164" fontId="7" fillId="3" borderId="14" xfId="0" applyNumberFormat="1" applyFont="1" applyFill="1" applyBorder="1" applyAlignment="1">
      <alignment horizontal="right" vertical="top" wrapText="1"/>
    </xf>
    <xf numFmtId="3" fontId="7" fillId="3" borderId="0" xfId="0" applyNumberFormat="1" applyFont="1" applyFill="1" applyBorder="1" applyAlignment="1">
      <alignment horizontal="right" vertical="center" wrapText="1"/>
    </xf>
    <xf numFmtId="3" fontId="7" fillId="3" borderId="15" xfId="0" applyNumberFormat="1" applyFont="1" applyFill="1" applyBorder="1" applyAlignment="1">
      <alignment horizontal="right" vertical="center" wrapText="1"/>
    </xf>
    <xf numFmtId="3" fontId="7" fillId="3" borderId="24" xfId="0" applyNumberFormat="1" applyFont="1" applyFill="1" applyBorder="1" applyAlignment="1">
      <alignment horizontal="right" vertical="center" wrapText="1"/>
    </xf>
    <xf numFmtId="3" fontId="7" fillId="3" borderId="6" xfId="0" applyNumberFormat="1" applyFont="1" applyFill="1" applyBorder="1" applyAlignment="1">
      <alignment horizontal="right" vertical="center" wrapText="1"/>
    </xf>
    <xf numFmtId="3" fontId="7" fillId="3" borderId="24" xfId="0" applyNumberFormat="1" applyFont="1" applyFill="1" applyBorder="1" applyAlignment="1">
      <alignment horizontal="right" vertical="top" wrapText="1"/>
    </xf>
    <xf numFmtId="166" fontId="7" fillId="3" borderId="0" xfId="5" applyNumberFormat="1" applyFont="1" applyFill="1" applyBorder="1" applyAlignment="1">
      <alignment horizontal="right" wrapText="1"/>
    </xf>
    <xf numFmtId="166" fontId="7" fillId="3" borderId="14" xfId="5" applyNumberFormat="1" applyFont="1" applyFill="1" applyBorder="1" applyAlignment="1">
      <alignment horizontal="right" wrapText="1"/>
    </xf>
    <xf numFmtId="166" fontId="7" fillId="3" borderId="24" xfId="5" applyNumberFormat="1" applyFont="1" applyFill="1" applyBorder="1" applyAlignment="1">
      <alignment horizontal="right" wrapText="1"/>
    </xf>
    <xf numFmtId="166" fontId="7" fillId="3" borderId="6" xfId="5" applyNumberFormat="1" applyFont="1" applyFill="1" applyBorder="1" applyAlignment="1">
      <alignment horizontal="right" wrapText="1"/>
    </xf>
    <xf numFmtId="3" fontId="7" fillId="3" borderId="15" xfId="0" applyNumberFormat="1" applyFont="1" applyFill="1" applyBorder="1" applyAlignment="1">
      <alignment horizontal="right" vertical="top" wrapText="1"/>
    </xf>
    <xf numFmtId="3" fontId="7" fillId="3" borderId="6" xfId="0" applyNumberFormat="1" applyFont="1" applyFill="1" applyBorder="1" applyAlignment="1">
      <alignment horizontal="right" wrapText="1"/>
    </xf>
    <xf numFmtId="0" fontId="7" fillId="3" borderId="0" xfId="0" applyFont="1" applyFill="1" applyBorder="1"/>
    <xf numFmtId="166" fontId="7" fillId="3" borderId="0" xfId="5" applyNumberFormat="1" applyFont="1" applyFill="1" applyBorder="1" applyAlignment="1">
      <alignment horizontal="right" vertical="top" wrapText="1"/>
    </xf>
    <xf numFmtId="166" fontId="7" fillId="3" borderId="0" xfId="5" applyNumberFormat="1" applyFont="1" applyFill="1" applyAlignment="1">
      <alignment horizontal="right" vertical="top" wrapText="1"/>
    </xf>
    <xf numFmtId="166" fontId="7" fillId="3" borderId="14" xfId="5" applyNumberFormat="1" applyFont="1" applyFill="1" applyBorder="1" applyAlignment="1">
      <alignment horizontal="right" vertical="top" wrapText="1"/>
    </xf>
    <xf numFmtId="166" fontId="7" fillId="3" borderId="15" xfId="5" applyNumberFormat="1" applyFont="1" applyFill="1" applyBorder="1" applyAlignment="1">
      <alignment horizontal="right" wrapText="1"/>
    </xf>
    <xf numFmtId="166" fontId="7" fillId="3" borderId="0" xfId="5" applyNumberFormat="1" applyFont="1" applyFill="1" applyAlignment="1">
      <alignment horizontal="right" wrapText="1"/>
    </xf>
    <xf numFmtId="166" fontId="7" fillId="3" borderId="0" xfId="5" applyNumberFormat="1" applyFont="1" applyFill="1" applyBorder="1" applyAlignment="1">
      <alignment horizontal="center" vertical="top" wrapText="1"/>
    </xf>
    <xf numFmtId="166" fontId="7" fillId="3" borderId="6" xfId="5" applyNumberFormat="1" applyFont="1" applyFill="1" applyBorder="1" applyAlignment="1">
      <alignment horizontal="center" vertical="top" wrapText="1"/>
    </xf>
    <xf numFmtId="166" fontId="7" fillId="3" borderId="6" xfId="5" applyNumberFormat="1" applyFont="1" applyFill="1" applyBorder="1" applyAlignment="1">
      <alignment horizontal="right" vertical="top" wrapText="1"/>
    </xf>
    <xf numFmtId="165" fontId="7" fillId="3" borderId="0" xfId="0" applyNumberFormat="1" applyFont="1" applyFill="1" applyBorder="1" applyAlignment="1">
      <alignment horizontal="right" vertical="top" wrapText="1"/>
    </xf>
    <xf numFmtId="0" fontId="7" fillId="3" borderId="0" xfId="0" applyFont="1" applyFill="1" applyBorder="1" applyAlignment="1">
      <alignment horizontal="right" vertical="top" wrapText="1"/>
    </xf>
    <xf numFmtId="165" fontId="7" fillId="3" borderId="6" xfId="0" applyNumberFormat="1" applyFont="1" applyFill="1" applyBorder="1" applyAlignment="1">
      <alignment horizontal="right" vertical="top" wrapText="1"/>
    </xf>
    <xf numFmtId="165" fontId="7" fillId="3" borderId="14" xfId="0" applyNumberFormat="1" applyFont="1" applyFill="1" applyBorder="1" applyAlignment="1">
      <alignment horizontal="right" vertical="top" wrapText="1"/>
    </xf>
    <xf numFmtId="165" fontId="7" fillId="3" borderId="0" xfId="0" applyNumberFormat="1" applyFont="1" applyFill="1" applyAlignment="1">
      <alignment horizontal="right" vertical="top" wrapText="1"/>
    </xf>
    <xf numFmtId="165" fontId="7" fillId="3" borderId="0" xfId="0" applyNumberFormat="1" applyFont="1" applyFill="1" applyBorder="1" applyAlignment="1">
      <alignment horizontal="center" vertical="top" wrapText="1"/>
    </xf>
    <xf numFmtId="166" fontId="7" fillId="3" borderId="0" xfId="5" applyNumberFormat="1" applyFont="1" applyFill="1" applyBorder="1" applyAlignment="1">
      <alignment horizontal="right" vertical="center" wrapText="1"/>
    </xf>
    <xf numFmtId="166" fontId="7" fillId="3" borderId="6" xfId="5" applyNumberFormat="1" applyFont="1" applyFill="1" applyBorder="1" applyAlignment="1">
      <alignment horizontal="right" vertical="center" wrapText="1"/>
    </xf>
    <xf numFmtId="0" fontId="10" fillId="3" borderId="3" xfId="0" applyFont="1" applyFill="1" applyBorder="1" applyAlignment="1">
      <alignment horizontal="left" wrapText="1"/>
    </xf>
    <xf numFmtId="0" fontId="9" fillId="0" borderId="22" xfId="0" applyFont="1" applyFill="1" applyBorder="1" applyAlignment="1">
      <alignment vertical="top"/>
    </xf>
    <xf numFmtId="0" fontId="9" fillId="0" borderId="2" xfId="0" applyFont="1" applyFill="1" applyBorder="1" applyAlignment="1">
      <alignment vertical="top"/>
    </xf>
    <xf numFmtId="0" fontId="9" fillId="0" borderId="23" xfId="0" applyFont="1" applyFill="1" applyBorder="1" applyAlignment="1">
      <alignment vertical="top"/>
    </xf>
    <xf numFmtId="0" fontId="9" fillId="0" borderId="14" xfId="0" applyFont="1" applyFill="1" applyBorder="1" applyAlignment="1">
      <alignment vertical="top"/>
    </xf>
    <xf numFmtId="0" fontId="9" fillId="0" borderId="0" xfId="0" applyFont="1" applyFill="1" applyAlignment="1">
      <alignment vertical="top"/>
    </xf>
    <xf numFmtId="0" fontId="9" fillId="0" borderId="6" xfId="0" applyFont="1" applyFill="1" applyBorder="1" applyAlignment="1">
      <alignment vertical="top"/>
    </xf>
    <xf numFmtId="0" fontId="9" fillId="0" borderId="8" xfId="0" applyFont="1" applyFill="1" applyBorder="1" applyAlignment="1">
      <alignment vertical="top"/>
    </xf>
    <xf numFmtId="0" fontId="7" fillId="0" borderId="9" xfId="0" applyFont="1" applyFill="1" applyBorder="1" applyAlignment="1">
      <alignment horizontal="center" vertical="top"/>
    </xf>
    <xf numFmtId="0" fontId="9" fillId="0" borderId="9" xfId="0" applyFont="1" applyFill="1" applyBorder="1" applyAlignment="1">
      <alignment horizontal="center" vertical="top"/>
    </xf>
    <xf numFmtId="0" fontId="7" fillId="0" borderId="10" xfId="0" applyFont="1" applyFill="1" applyBorder="1" applyAlignment="1">
      <alignment horizontal="center" vertical="top"/>
    </xf>
    <xf numFmtId="0" fontId="9" fillId="0" borderId="26" xfId="0" applyFont="1" applyFill="1" applyBorder="1" applyAlignment="1">
      <alignment vertical="top" wrapText="1"/>
    </xf>
    <xf numFmtId="0" fontId="7" fillId="0" borderId="14" xfId="0" applyFont="1" applyFill="1" applyBorder="1" applyAlignment="1">
      <alignment vertical="top" wrapText="1"/>
    </xf>
    <xf numFmtId="0" fontId="7" fillId="0" borderId="0" xfId="0" applyFont="1" applyFill="1" applyAlignment="1">
      <alignment horizontal="center" vertical="top" wrapText="1"/>
    </xf>
    <xf numFmtId="0" fontId="7" fillId="0" borderId="6" xfId="0" applyFont="1" applyFill="1" applyBorder="1" applyAlignment="1">
      <alignment horizontal="center" vertical="top" wrapText="1"/>
    </xf>
    <xf numFmtId="0" fontId="7" fillId="0" borderId="3" xfId="0" applyFont="1" applyFill="1" applyBorder="1" applyAlignment="1">
      <alignment wrapText="1"/>
    </xf>
    <xf numFmtId="0" fontId="7" fillId="0" borderId="3" xfId="0" applyFont="1" applyBorder="1" applyAlignment="1">
      <alignment wrapText="1"/>
    </xf>
    <xf numFmtId="0" fontId="7" fillId="3" borderId="3" xfId="0" applyFont="1" applyFill="1" applyBorder="1" applyAlignment="1">
      <alignment wrapText="1"/>
    </xf>
    <xf numFmtId="164" fontId="7" fillId="3" borderId="0" xfId="1" applyNumberFormat="1" applyFont="1" applyFill="1" applyBorder="1" applyAlignment="1">
      <alignment horizontal="right" vertical="top" wrapText="1"/>
    </xf>
    <xf numFmtId="164" fontId="7" fillId="3" borderId="6" xfId="0" applyNumberFormat="1" applyFont="1" applyFill="1" applyBorder="1" applyAlignment="1">
      <alignment horizontal="right" vertical="center" wrapText="1"/>
    </xf>
    <xf numFmtId="0" fontId="37" fillId="3" borderId="0" xfId="0" applyFont="1" applyFill="1" applyBorder="1" applyAlignment="1">
      <alignment wrapText="1"/>
    </xf>
    <xf numFmtId="0" fontId="37" fillId="3" borderId="0" xfId="0" applyFont="1" applyFill="1" applyBorder="1"/>
    <xf numFmtId="0" fontId="15" fillId="9" borderId="0" xfId="0" applyFont="1" applyFill="1" applyAlignment="1" applyProtection="1">
      <alignment wrapText="1"/>
      <protection hidden="1"/>
    </xf>
    <xf numFmtId="0" fontId="7" fillId="0" borderId="0" xfId="0" applyNumberFormat="1" applyFont="1" applyBorder="1" applyAlignment="1">
      <alignment horizontal="center" vertical="top"/>
    </xf>
    <xf numFmtId="3" fontId="7" fillId="3" borderId="15" xfId="0" applyNumberFormat="1" applyFont="1" applyFill="1" applyBorder="1" applyAlignment="1">
      <alignment horizontal="right" vertical="top"/>
    </xf>
    <xf numFmtId="164" fontId="7" fillId="0" borderId="15" xfId="0" applyNumberFormat="1" applyFont="1" applyBorder="1" applyAlignment="1">
      <alignment horizontal="right"/>
    </xf>
    <xf numFmtId="0" fontId="42" fillId="9" borderId="0" xfId="0" applyFont="1" applyFill="1" applyAlignment="1" applyProtection="1">
      <alignment wrapText="1"/>
      <protection hidden="1"/>
    </xf>
    <xf numFmtId="0" fontId="37" fillId="0" borderId="21" xfId="0" applyFont="1" applyFill="1" applyBorder="1" applyAlignment="1">
      <alignment vertical="top"/>
    </xf>
    <xf numFmtId="0" fontId="37" fillId="0" borderId="11" xfId="0" applyFont="1" applyFill="1" applyBorder="1" applyAlignment="1">
      <alignment vertical="top"/>
    </xf>
    <xf numFmtId="0" fontId="13" fillId="8" borderId="0" xfId="6" applyFill="1" applyBorder="1" applyAlignment="1" applyProtection="1">
      <alignment horizontal="center"/>
      <protection hidden="1"/>
    </xf>
    <xf numFmtId="0" fontId="42" fillId="9" borderId="0" xfId="0" applyFont="1" applyFill="1" applyAlignment="1" applyProtection="1">
      <alignment horizontal="center" wrapText="1"/>
      <protection hidden="1"/>
    </xf>
    <xf numFmtId="0" fontId="16" fillId="9" borderId="0" xfId="0" applyFont="1" applyFill="1" applyAlignment="1" applyProtection="1">
      <alignment wrapText="1"/>
      <protection hidden="1"/>
    </xf>
    <xf numFmtId="0" fontId="15" fillId="9" borderId="0" xfId="0" applyFont="1" applyFill="1" applyAlignment="1" applyProtection="1">
      <alignment wrapText="1"/>
      <protection hidden="1"/>
    </xf>
    <xf numFmtId="0" fontId="10" fillId="0" borderId="0" xfId="0" applyNumberFormat="1" applyFont="1" applyAlignment="1">
      <alignment wrapText="1"/>
    </xf>
    <xf numFmtId="0" fontId="7" fillId="0" borderId="0" xfId="0" applyFont="1" applyAlignment="1">
      <alignment wrapText="1"/>
    </xf>
  </cellXfs>
  <cellStyles count="26">
    <cellStyle name="Comma" xfId="5" builtinId="3"/>
    <cellStyle name="Comma 2" xfId="9"/>
    <cellStyle name="Comma 2 2" xfId="21"/>
    <cellStyle name="Comma 3" xfId="8"/>
    <cellStyle name="Comma 3 2" xfId="20"/>
    <cellStyle name="Comma 4" xfId="19"/>
    <cellStyle name="Currency 2" xfId="24"/>
    <cellStyle name="Hyperlink" xfId="6" builtinId="8"/>
    <cellStyle name="Hyperlink 2" xfId="7"/>
    <cellStyle name="Normal" xfId="0" builtinId="0"/>
    <cellStyle name="Normal 2" xfId="2"/>
    <cellStyle name="Normal 2 2" xfId="10"/>
    <cellStyle name="Normal 2 2 2" xfId="22"/>
    <cellStyle name="Normal 2 3" xfId="13"/>
    <cellStyle name="Normal 3" xfId="12"/>
    <cellStyle name="Normal 3 2" xfId="25"/>
    <cellStyle name="Normal 4" xfId="16"/>
    <cellStyle name="Normal 5" xfId="15"/>
    <cellStyle name="Percent" xfId="1" builtinId="5"/>
    <cellStyle name="Percent 2" xfId="4"/>
    <cellStyle name="Percent 2 2" xfId="11"/>
    <cellStyle name="Percent 2 2 2" xfId="23"/>
    <cellStyle name="Percent 2 3" xfId="14"/>
    <cellStyle name="Percent 3" xfId="3"/>
    <cellStyle name="Percent 3 2" xfId="18"/>
    <cellStyle name="Percent 4" xfId="17"/>
  </cellStyles>
  <dxfs count="3">
    <dxf>
      <numFmt numFmtId="3" formatCode="#,##0"/>
    </dxf>
    <dxf>
      <numFmt numFmtId="164" formatCode="0.0%"/>
    </dxf>
    <dxf>
      <numFmt numFmtId="165"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416983</xdr:colOff>
      <xdr:row>0</xdr:row>
      <xdr:rowOff>76199</xdr:rowOff>
    </xdr:from>
    <xdr:to>
      <xdr:col>11</xdr:col>
      <xdr:colOff>425449</xdr:colOff>
      <xdr:row>2</xdr:row>
      <xdr:rowOff>359390</xdr:rowOff>
    </xdr:to>
    <xdr:pic>
      <xdr:nvPicPr>
        <xdr:cNvPr id="3" name="Picture 2" descr="NISRA-acronym-bilingual-281.jpg"/>
        <xdr:cNvPicPr>
          <a:picLocks noChangeAspect="1"/>
        </xdr:cNvPicPr>
      </xdr:nvPicPr>
      <xdr:blipFill>
        <a:blip xmlns:r="http://schemas.openxmlformats.org/officeDocument/2006/relationships" r:embed="rId1" cstate="print"/>
        <a:stretch>
          <a:fillRect/>
        </a:stretch>
      </xdr:blipFill>
      <xdr:spPr>
        <a:xfrm>
          <a:off x="5592233" y="76199"/>
          <a:ext cx="1786466" cy="727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133350</xdr:colOff>
          <xdr:row>4</xdr:row>
          <xdr:rowOff>152400</xdr:rowOff>
        </xdr:from>
        <xdr:to>
          <xdr:col>0</xdr:col>
          <xdr:colOff>1076325</xdr:colOff>
          <xdr:row>6</xdr:row>
          <xdr:rowOff>66675</xdr:rowOff>
        </xdr:to>
        <xdr:sp macro="" textlink="">
          <xdr:nvSpPr>
            <xdr:cNvPr id="74753" name="Button 1" hidden="1">
              <a:extLst>
                <a:ext uri="{63B3BB69-23CF-44E3-9099-C40C66FF867C}">
                  <a14:compatExt spid="_x0000_s747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200" b="1" i="0" u="none" strike="noStrike" baseline="0">
                  <a:solidFill>
                    <a:srgbClr val="000000"/>
                  </a:solidFill>
                  <a:latin typeface="Calibri"/>
                  <a:cs typeface="Calibri"/>
                </a:rPr>
                <a:t>UPDATE FORMAT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48155\AppData\Local\Microsoft\Windows\Temporary%20Internet%20Files\Content.Outlook\0XZX3CQN\LFS%20Historical%20key%20data%20series%20-%20JA14%20for%20w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Output"/>
      <sheetName val="Notes"/>
      <sheetName val="2.1a"/>
      <sheetName val="2.1b"/>
      <sheetName val="2.2"/>
      <sheetName val="2.3"/>
      <sheetName val="2.4a"/>
      <sheetName val="2.4b"/>
      <sheetName val="2.5"/>
      <sheetName val="2.6"/>
      <sheetName val="2.7"/>
      <sheetName val="2.8"/>
      <sheetName val="2.9"/>
      <sheetName val="2.10"/>
    </sheetNames>
    <sheetDataSet>
      <sheetData sheetId="0">
        <row r="10">
          <cell r="A10" t="str">
            <v>2.1a</v>
          </cell>
          <cell r="B10" t="str">
            <v>Northern Ireland Labour Market Structure: Seasonally Adjusted</v>
          </cell>
        </row>
        <row r="11">
          <cell r="A11" t="str">
            <v>2.1b</v>
          </cell>
          <cell r="B11" t="str">
            <v>Northern Ireland Labour Market Structure: Not Seasonally Adjusted</v>
          </cell>
        </row>
        <row r="12">
          <cell r="A12">
            <v>2.2000000000000002</v>
          </cell>
          <cell r="B12" t="str">
            <v>Economic Activity by Age</v>
          </cell>
        </row>
        <row r="13">
          <cell r="A13">
            <v>2.2999999999999998</v>
          </cell>
          <cell r="B13" t="str">
            <v>Economic Activity By Age Rates</v>
          </cell>
        </row>
        <row r="14">
          <cell r="A14" t="str">
            <v>2.4a</v>
          </cell>
          <cell r="B14" t="str">
            <v>Economically inactive who want work: Reasons (16+)</v>
          </cell>
        </row>
        <row r="15">
          <cell r="A15" t="str">
            <v>2.4b</v>
          </cell>
          <cell r="B15" t="str">
            <v>Economically inactive who do not want work: Reasons (16-64)</v>
          </cell>
        </row>
        <row r="16">
          <cell r="A16">
            <v>2.5</v>
          </cell>
          <cell r="B16" t="str">
            <v>Economic inactivity by age</v>
          </cell>
        </row>
        <row r="17">
          <cell r="A17">
            <v>2.6</v>
          </cell>
          <cell r="B17" t="str">
            <v>Employment by category</v>
          </cell>
        </row>
        <row r="18">
          <cell r="A18">
            <v>2.7</v>
          </cell>
          <cell r="B18" t="str">
            <v>Actual weekly hours of work</v>
          </cell>
        </row>
        <row r="19">
          <cell r="A19">
            <v>2.8</v>
          </cell>
          <cell r="B19" t="str">
            <v>Employment by age</v>
          </cell>
        </row>
        <row r="20">
          <cell r="A20">
            <v>2.9</v>
          </cell>
          <cell r="B20" t="str">
            <v>Unemployment by age (Totals Only)</v>
          </cell>
        </row>
        <row r="21">
          <cell r="A21" t="str">
            <v>2.10</v>
          </cell>
          <cell r="B21" t="str">
            <v>Unemployment by duration (Totals Only)</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arly.gordon@nisra.gov.uk" TargetMode="External"/><Relationship Id="rId2" Type="http://schemas.openxmlformats.org/officeDocument/2006/relationships/hyperlink" Target="https://www.economy-ni.gov.uk/articles/labour-force-survey" TargetMode="External"/><Relationship Id="rId1" Type="http://schemas.openxmlformats.org/officeDocument/2006/relationships/hyperlink" Target="http://www.detini.gov.uk/deti-stats-index/labour_market_statistics/labour_force_survey.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T35"/>
  <sheetViews>
    <sheetView zoomScale="90" zoomScaleNormal="90" workbookViewId="0"/>
  </sheetViews>
  <sheetFormatPr defaultColWidth="8.85546875" defaultRowHeight="21"/>
  <cols>
    <col min="1" max="1" width="14.140625" style="237" customWidth="1"/>
    <col min="2" max="2" width="10.140625" style="237" customWidth="1"/>
    <col min="3" max="17" width="8.85546875" style="237"/>
    <col min="18" max="18" width="28.140625" style="237" customWidth="1"/>
    <col min="19" max="16384" width="8.85546875" style="237"/>
  </cols>
  <sheetData>
    <row r="1" spans="1:20" ht="8.4499999999999993" customHeight="1"/>
    <row r="2" spans="1:20" ht="27.6" customHeight="1">
      <c r="A2" s="238" t="s">
        <v>396</v>
      </c>
      <c r="K2" s="260"/>
      <c r="S2" s="239"/>
      <c r="T2" s="239"/>
    </row>
    <row r="3" spans="1:20" ht="32.450000000000003" customHeight="1">
      <c r="A3" s="236"/>
      <c r="K3" s="259"/>
      <c r="L3" s="239"/>
    </row>
    <row r="4" spans="1:20" ht="14.25" customHeight="1">
      <c r="A4" s="242" t="s">
        <v>483</v>
      </c>
    </row>
    <row r="5" spans="1:20" ht="14.25" customHeight="1">
      <c r="A5" s="528" t="s">
        <v>479</v>
      </c>
      <c r="B5" s="528"/>
      <c r="C5" s="242"/>
      <c r="D5" s="242"/>
      <c r="E5" s="242"/>
    </row>
    <row r="6" spans="1:20" ht="14.25" customHeight="1">
      <c r="A6" s="242" t="s">
        <v>434</v>
      </c>
    </row>
    <row r="7" spans="1:20" ht="14.25" customHeight="1">
      <c r="A7" s="242" t="s">
        <v>406</v>
      </c>
    </row>
    <row r="8" spans="1:20" ht="13.15" customHeight="1" thickBot="1">
      <c r="A8" s="255"/>
      <c r="B8" s="255"/>
      <c r="C8" s="255"/>
    </row>
    <row r="9" spans="1:20" ht="14.45" customHeight="1" thickBot="1">
      <c r="A9" s="243" t="s">
        <v>390</v>
      </c>
      <c r="B9" s="244" t="s">
        <v>391</v>
      </c>
      <c r="C9" s="245"/>
      <c r="D9" s="245"/>
      <c r="E9" s="245"/>
      <c r="F9" s="245"/>
      <c r="G9" s="245"/>
      <c r="H9" s="245"/>
      <c r="I9" s="245"/>
      <c r="J9" s="245"/>
      <c r="K9" s="256"/>
    </row>
    <row r="10" spans="1:20" ht="14.45" customHeight="1">
      <c r="A10" s="246" t="s">
        <v>336</v>
      </c>
      <c r="B10" s="247" t="s">
        <v>397</v>
      </c>
      <c r="C10" s="242"/>
      <c r="D10" s="242"/>
      <c r="E10" s="242"/>
      <c r="F10" s="242"/>
      <c r="G10" s="242"/>
      <c r="H10" s="242"/>
      <c r="I10" s="242"/>
      <c r="J10" s="242"/>
      <c r="K10" s="257"/>
    </row>
    <row r="11" spans="1:20" ht="14.45" customHeight="1">
      <c r="A11" s="246" t="s">
        <v>337</v>
      </c>
      <c r="B11" s="248" t="s">
        <v>398</v>
      </c>
      <c r="C11" s="242"/>
      <c r="D11" s="242"/>
      <c r="E11" s="242"/>
      <c r="F11" s="242"/>
      <c r="G11" s="242"/>
      <c r="H11" s="242"/>
      <c r="I11" s="242"/>
      <c r="J11" s="242"/>
      <c r="K11" s="257"/>
    </row>
    <row r="12" spans="1:20" ht="14.45" customHeight="1">
      <c r="A12" s="246">
        <v>2.2000000000000002</v>
      </c>
      <c r="B12" s="248" t="s">
        <v>399</v>
      </c>
      <c r="C12" s="242"/>
      <c r="D12" s="242"/>
      <c r="E12" s="242"/>
      <c r="F12" s="242"/>
      <c r="G12" s="242"/>
      <c r="H12" s="242"/>
      <c r="I12" s="242"/>
      <c r="J12" s="242"/>
      <c r="K12" s="257"/>
    </row>
    <row r="13" spans="1:20" ht="14.45" customHeight="1">
      <c r="A13" s="246">
        <v>2.2999999999999998</v>
      </c>
      <c r="B13" s="248" t="s">
        <v>432</v>
      </c>
      <c r="C13" s="242"/>
      <c r="D13" s="242"/>
      <c r="E13" s="242"/>
      <c r="F13" s="242"/>
      <c r="G13" s="242"/>
      <c r="H13" s="242"/>
      <c r="I13" s="242"/>
      <c r="J13" s="242"/>
      <c r="K13" s="257"/>
    </row>
    <row r="14" spans="1:20" ht="14.45" customHeight="1">
      <c r="A14" s="249" t="s">
        <v>338</v>
      </c>
      <c r="B14" s="250" t="s">
        <v>404</v>
      </c>
      <c r="C14" s="242"/>
      <c r="D14" s="242"/>
      <c r="E14" s="242"/>
      <c r="F14" s="242"/>
      <c r="G14" s="242"/>
      <c r="H14" s="242"/>
      <c r="I14" s="242"/>
      <c r="J14" s="242"/>
      <c r="K14" s="257"/>
    </row>
    <row r="15" spans="1:20" ht="14.45" customHeight="1">
      <c r="A15" s="246" t="s">
        <v>339</v>
      </c>
      <c r="B15" s="250" t="s">
        <v>405</v>
      </c>
      <c r="C15" s="242"/>
      <c r="D15" s="242"/>
      <c r="E15" s="242"/>
      <c r="F15" s="242"/>
      <c r="G15" s="242"/>
      <c r="H15" s="242"/>
      <c r="I15" s="242"/>
      <c r="J15" s="242"/>
      <c r="K15" s="257"/>
    </row>
    <row r="16" spans="1:20" ht="14.45" customHeight="1">
      <c r="A16" s="246">
        <v>2.5</v>
      </c>
      <c r="B16" s="251" t="s">
        <v>400</v>
      </c>
      <c r="C16" s="242"/>
      <c r="D16" s="242"/>
      <c r="E16" s="242"/>
      <c r="F16" s="242"/>
      <c r="G16" s="242"/>
      <c r="H16" s="242"/>
      <c r="I16" s="242"/>
      <c r="J16" s="242"/>
      <c r="K16" s="257"/>
    </row>
    <row r="17" spans="1:11" ht="14.45" customHeight="1">
      <c r="A17" s="246">
        <v>2.6</v>
      </c>
      <c r="B17" s="250" t="s">
        <v>401</v>
      </c>
      <c r="C17" s="242"/>
      <c r="D17" s="242"/>
      <c r="E17" s="242"/>
      <c r="F17" s="242"/>
      <c r="G17" s="242"/>
      <c r="H17" s="242"/>
      <c r="I17" s="242"/>
      <c r="J17" s="242"/>
      <c r="K17" s="257"/>
    </row>
    <row r="18" spans="1:11" ht="14.45" customHeight="1">
      <c r="A18" s="246">
        <v>2.7</v>
      </c>
      <c r="B18" s="251" t="s">
        <v>402</v>
      </c>
      <c r="C18" s="242"/>
      <c r="D18" s="242"/>
      <c r="E18" s="242"/>
      <c r="F18" s="242"/>
      <c r="G18" s="242"/>
      <c r="H18" s="242"/>
      <c r="I18" s="242"/>
      <c r="J18" s="242"/>
      <c r="K18" s="257"/>
    </row>
    <row r="19" spans="1:11" ht="14.45" customHeight="1">
      <c r="A19" s="246">
        <v>2.8</v>
      </c>
      <c r="B19" s="251" t="s">
        <v>403</v>
      </c>
      <c r="C19" s="242"/>
      <c r="D19" s="242"/>
      <c r="E19" s="242"/>
      <c r="F19" s="242"/>
      <c r="G19" s="242"/>
      <c r="H19" s="242"/>
      <c r="I19" s="242"/>
      <c r="J19" s="242"/>
      <c r="K19" s="257"/>
    </row>
    <row r="20" spans="1:11" ht="14.45" customHeight="1">
      <c r="A20" s="246">
        <v>2.9</v>
      </c>
      <c r="B20" s="250" t="s">
        <v>430</v>
      </c>
      <c r="C20" s="242"/>
      <c r="D20" s="242"/>
      <c r="E20" s="242"/>
      <c r="F20" s="242"/>
      <c r="G20" s="242"/>
      <c r="H20" s="242"/>
      <c r="I20" s="242"/>
      <c r="J20" s="242"/>
      <c r="K20" s="257"/>
    </row>
    <row r="21" spans="1:11" ht="14.45" customHeight="1" thickBot="1">
      <c r="A21" s="252" t="s">
        <v>340</v>
      </c>
      <c r="B21" s="253" t="s">
        <v>431</v>
      </c>
      <c r="C21" s="254"/>
      <c r="D21" s="254"/>
      <c r="E21" s="254"/>
      <c r="F21" s="254"/>
      <c r="G21" s="254"/>
      <c r="H21" s="254"/>
      <c r="I21" s="254"/>
      <c r="J21" s="254"/>
      <c r="K21" s="258"/>
    </row>
    <row r="22" spans="1:11" ht="13.9" customHeight="1">
      <c r="A22" s="255"/>
      <c r="B22" s="255"/>
      <c r="C22" s="255"/>
    </row>
    <row r="23" spans="1:11" s="240" customFormat="1" ht="13.15" customHeight="1">
      <c r="A23" s="240" t="s">
        <v>433</v>
      </c>
    </row>
    <row r="24" spans="1:11" s="240" customFormat="1" ht="13.15" customHeight="1">
      <c r="A24" s="241" t="s">
        <v>635</v>
      </c>
    </row>
    <row r="25" spans="1:11" s="240" customFormat="1" ht="13.15" customHeight="1">
      <c r="A25" s="241" t="s">
        <v>485</v>
      </c>
    </row>
    <row r="26" spans="1:11" s="240" customFormat="1" ht="13.15" customHeight="1">
      <c r="A26" s="241" t="s">
        <v>486</v>
      </c>
    </row>
    <row r="27" spans="1:11" s="240" customFormat="1" ht="13.15" customHeight="1">
      <c r="A27" s="241" t="s">
        <v>487</v>
      </c>
    </row>
    <row r="28" spans="1:11" s="240" customFormat="1" ht="13.15" customHeight="1">
      <c r="A28" s="241" t="s">
        <v>636</v>
      </c>
    </row>
    <row r="29" spans="1:11" s="240" customFormat="1" ht="13.15" customHeight="1">
      <c r="A29" s="429" t="s">
        <v>637</v>
      </c>
    </row>
    <row r="35" spans="1:1">
      <c r="A35" s="371"/>
    </row>
  </sheetData>
  <sheetProtection selectLockedCells="1"/>
  <mergeCells count="1">
    <mergeCell ref="A5:B5"/>
  </mergeCells>
  <hyperlinks>
    <hyperlink ref="A5" r:id="rId1"/>
    <hyperlink ref="A5:B5" r:id="rId2" display="Labour Force Survey Tables"/>
    <hyperlink ref="A29" r:id="rId3"/>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pageSetUpPr fitToPage="1"/>
  </sheetPr>
  <dimension ref="A1:AI481"/>
  <sheetViews>
    <sheetView showGridLines="0" topLeftCell="A293" zoomScale="60" zoomScaleNormal="60" workbookViewId="0"/>
  </sheetViews>
  <sheetFormatPr defaultColWidth="8.85546875" defaultRowHeight="18.75"/>
  <cols>
    <col min="1" max="1" width="21.42578125" style="19" customWidth="1"/>
    <col min="2" max="2" width="22.7109375" style="19" customWidth="1"/>
    <col min="3" max="9" width="15.5703125" style="19" customWidth="1"/>
    <col min="10" max="10" width="21.28515625" style="19" customWidth="1"/>
    <col min="11" max="11" width="15.28515625" style="3" customWidth="1"/>
    <col min="12" max="12" width="9.140625" style="3" customWidth="1"/>
    <col min="13" max="13" width="21.42578125" style="19" customWidth="1"/>
    <col min="14" max="14" width="22.7109375" style="19" customWidth="1"/>
    <col min="15" max="21" width="15.5703125" style="19" customWidth="1"/>
    <col min="22" max="23" width="14.28515625" style="19" customWidth="1"/>
    <col min="24" max="24" width="8.85546875" style="19"/>
    <col min="25" max="25" width="21.42578125" style="19" customWidth="1"/>
    <col min="26" max="26" width="22.7109375" style="19" customWidth="1"/>
    <col min="27" max="33" width="15.5703125" style="19" customWidth="1"/>
    <col min="34" max="16384" width="8.85546875" style="19"/>
  </cols>
  <sheetData>
    <row r="1" spans="1:35" ht="15" customHeight="1"/>
    <row r="2" spans="1:35" ht="15" customHeight="1">
      <c r="A2" s="20" t="s">
        <v>34</v>
      </c>
      <c r="M2" s="20" t="s">
        <v>34</v>
      </c>
      <c r="Y2" s="20" t="s">
        <v>34</v>
      </c>
      <c r="AI2" s="3"/>
    </row>
    <row r="3" spans="1:35" ht="15" customHeight="1" thickBot="1">
      <c r="A3" s="220" t="s">
        <v>304</v>
      </c>
      <c r="B3" s="124"/>
      <c r="C3" s="124"/>
      <c r="D3" s="124"/>
      <c r="E3" s="124"/>
      <c r="F3" s="124"/>
      <c r="G3" s="124"/>
      <c r="H3" s="124"/>
      <c r="I3" s="2" t="s">
        <v>13</v>
      </c>
      <c r="M3" s="220" t="s">
        <v>305</v>
      </c>
      <c r="N3" s="124"/>
      <c r="O3" s="124"/>
      <c r="P3" s="124"/>
      <c r="Q3" s="124"/>
      <c r="R3" s="124"/>
      <c r="S3" s="124"/>
      <c r="T3" s="124"/>
      <c r="U3" s="2" t="s">
        <v>13</v>
      </c>
      <c r="V3" s="222"/>
      <c r="W3" s="222"/>
      <c r="Y3" s="220" t="s">
        <v>306</v>
      </c>
      <c r="Z3" s="124"/>
      <c r="AA3" s="124"/>
      <c r="AB3" s="124"/>
      <c r="AC3" s="124"/>
      <c r="AD3" s="124"/>
      <c r="AE3" s="124"/>
      <c r="AF3" s="124"/>
      <c r="AG3" s="2" t="s">
        <v>13</v>
      </c>
      <c r="AI3" s="3"/>
    </row>
    <row r="4" spans="1:35" ht="25.9" customHeight="1" thickTop="1">
      <c r="A4" s="346">
        <v>1</v>
      </c>
      <c r="B4" s="202"/>
      <c r="C4" s="197"/>
      <c r="D4" s="94"/>
      <c r="E4" s="94"/>
      <c r="F4" s="94"/>
      <c r="G4" s="94"/>
      <c r="H4" s="94"/>
      <c r="I4" s="95"/>
      <c r="L4" s="221"/>
      <c r="M4" s="346">
        <v>1</v>
      </c>
      <c r="N4" s="206"/>
      <c r="O4" s="263"/>
      <c r="P4" s="94"/>
      <c r="Q4" s="94"/>
      <c r="R4" s="94"/>
      <c r="S4" s="94"/>
      <c r="T4" s="94"/>
      <c r="U4" s="95"/>
      <c r="V4" s="199"/>
      <c r="W4" s="199"/>
      <c r="Y4" s="346">
        <v>1</v>
      </c>
      <c r="Z4" s="206"/>
      <c r="AA4" s="263"/>
      <c r="AB4" s="94"/>
      <c r="AC4" s="94"/>
      <c r="AD4" s="94"/>
      <c r="AE4" s="94"/>
      <c r="AF4" s="94"/>
      <c r="AG4" s="95"/>
      <c r="AI4" s="3"/>
    </row>
    <row r="5" spans="1:35" ht="21" customHeight="1">
      <c r="A5" s="355">
        <v>2</v>
      </c>
      <c r="B5" s="137" t="s">
        <v>42</v>
      </c>
      <c r="C5" s="55" t="s">
        <v>267</v>
      </c>
      <c r="D5" s="199" t="s">
        <v>14</v>
      </c>
      <c r="E5" s="199" t="s">
        <v>15</v>
      </c>
      <c r="F5" s="199" t="s">
        <v>16</v>
      </c>
      <c r="G5" s="199" t="s">
        <v>17</v>
      </c>
      <c r="H5" s="199" t="s">
        <v>268</v>
      </c>
      <c r="I5" s="200" t="s">
        <v>269</v>
      </c>
      <c r="M5" s="355">
        <v>2</v>
      </c>
      <c r="N5" s="267" t="s">
        <v>42</v>
      </c>
      <c r="O5" s="55" t="s">
        <v>267</v>
      </c>
      <c r="P5" s="268" t="s">
        <v>14</v>
      </c>
      <c r="Q5" s="268" t="s">
        <v>15</v>
      </c>
      <c r="R5" s="268" t="s">
        <v>16</v>
      </c>
      <c r="S5" s="268" t="s">
        <v>17</v>
      </c>
      <c r="T5" s="268" t="s">
        <v>268</v>
      </c>
      <c r="U5" s="269" t="s">
        <v>269</v>
      </c>
      <c r="V5" s="223"/>
      <c r="W5" s="223"/>
      <c r="Y5" s="355">
        <v>2</v>
      </c>
      <c r="Z5" s="267" t="s">
        <v>42</v>
      </c>
      <c r="AA5" s="55" t="s">
        <v>267</v>
      </c>
      <c r="AB5" s="268" t="s">
        <v>14</v>
      </c>
      <c r="AC5" s="268" t="s">
        <v>15</v>
      </c>
      <c r="AD5" s="268" t="s">
        <v>16</v>
      </c>
      <c r="AE5" s="268" t="s">
        <v>17</v>
      </c>
      <c r="AF5" s="268" t="s">
        <v>268</v>
      </c>
      <c r="AG5" s="269" t="s">
        <v>269</v>
      </c>
      <c r="AI5" s="3"/>
    </row>
    <row r="6" spans="1:35" ht="21" customHeight="1">
      <c r="A6" s="361">
        <v>3</v>
      </c>
      <c r="B6" s="57" t="s">
        <v>3</v>
      </c>
      <c r="C6" s="58" t="s">
        <v>4</v>
      </c>
      <c r="D6" s="58" t="s">
        <v>5</v>
      </c>
      <c r="E6" s="58" t="s">
        <v>6</v>
      </c>
      <c r="F6" s="58" t="s">
        <v>7</v>
      </c>
      <c r="G6" s="58" t="s">
        <v>8</v>
      </c>
      <c r="H6" s="58" t="s">
        <v>9</v>
      </c>
      <c r="I6" s="198" t="s">
        <v>10</v>
      </c>
      <c r="M6" s="361">
        <v>3</v>
      </c>
      <c r="N6" s="57" t="s">
        <v>3</v>
      </c>
      <c r="O6" s="264" t="s">
        <v>4</v>
      </c>
      <c r="P6" s="264" t="s">
        <v>5</v>
      </c>
      <c r="Q6" s="264" t="s">
        <v>6</v>
      </c>
      <c r="R6" s="264" t="s">
        <v>7</v>
      </c>
      <c r="S6" s="264" t="s">
        <v>8</v>
      </c>
      <c r="T6" s="264" t="s">
        <v>9</v>
      </c>
      <c r="U6" s="266" t="s">
        <v>10</v>
      </c>
      <c r="V6" s="199"/>
      <c r="W6" s="199"/>
      <c r="Y6" s="361">
        <v>3</v>
      </c>
      <c r="Z6" s="57" t="s">
        <v>3</v>
      </c>
      <c r="AA6" s="264" t="s">
        <v>4</v>
      </c>
      <c r="AB6" s="264" t="s">
        <v>5</v>
      </c>
      <c r="AC6" s="264" t="s">
        <v>6</v>
      </c>
      <c r="AD6" s="264" t="s">
        <v>7</v>
      </c>
      <c r="AE6" s="264" t="s">
        <v>8</v>
      </c>
      <c r="AF6" s="264" t="s">
        <v>9</v>
      </c>
      <c r="AG6" s="266" t="s">
        <v>10</v>
      </c>
      <c r="AI6" s="3"/>
    </row>
    <row r="7" spans="1:35" ht="21" hidden="1" customHeight="1">
      <c r="A7" s="48" t="s">
        <v>21</v>
      </c>
      <c r="B7" s="49"/>
      <c r="C7" s="50"/>
      <c r="D7" s="50"/>
      <c r="E7" s="50"/>
      <c r="F7" s="50"/>
      <c r="G7" s="50"/>
      <c r="H7" s="50"/>
      <c r="I7" s="51"/>
      <c r="M7" s="48" t="s">
        <v>22</v>
      </c>
      <c r="N7" s="49"/>
      <c r="O7" s="50"/>
      <c r="P7" s="50"/>
      <c r="Q7" s="50"/>
      <c r="R7" s="50"/>
      <c r="S7" s="50"/>
      <c r="T7" s="50"/>
      <c r="U7" s="51"/>
      <c r="V7" s="44"/>
      <c r="W7" s="44"/>
      <c r="Y7" s="48" t="s">
        <v>19</v>
      </c>
      <c r="Z7" s="49"/>
      <c r="AA7" s="50"/>
      <c r="AB7" s="50"/>
      <c r="AC7" s="50"/>
      <c r="AD7" s="50"/>
      <c r="AE7" s="50"/>
      <c r="AF7" s="50"/>
      <c r="AG7" s="51"/>
      <c r="AI7" s="3"/>
    </row>
    <row r="8" spans="1:35" ht="21" hidden="1" customHeight="1">
      <c r="A8" s="28" t="s">
        <v>47</v>
      </c>
      <c r="B8" s="213">
        <v>475000</v>
      </c>
      <c r="C8" s="188">
        <v>289000</v>
      </c>
      <c r="D8" s="188">
        <v>31000</v>
      </c>
      <c r="E8" s="188">
        <v>51000</v>
      </c>
      <c r="F8" s="188">
        <v>112000</v>
      </c>
      <c r="G8" s="188">
        <v>281000</v>
      </c>
      <c r="H8" s="188">
        <v>95000</v>
      </c>
      <c r="I8" s="215">
        <v>186000</v>
      </c>
      <c r="M8" s="28" t="s">
        <v>47</v>
      </c>
      <c r="N8" s="213">
        <v>160000</v>
      </c>
      <c r="O8" s="188">
        <v>88000</v>
      </c>
      <c r="P8" s="188">
        <v>15000</v>
      </c>
      <c r="Q8" s="188">
        <v>22000</v>
      </c>
      <c r="R8" s="188">
        <v>20000</v>
      </c>
      <c r="S8" s="188">
        <v>103000</v>
      </c>
      <c r="T8" s="188">
        <v>31000</v>
      </c>
      <c r="U8" s="215">
        <v>72000</v>
      </c>
      <c r="V8" s="188"/>
      <c r="W8" s="188"/>
      <c r="Y8" s="28" t="s">
        <v>47</v>
      </c>
      <c r="Z8" s="213">
        <v>315000</v>
      </c>
      <c r="AA8" s="188">
        <v>201000</v>
      </c>
      <c r="AB8" s="188">
        <v>16000</v>
      </c>
      <c r="AC8" s="188">
        <v>29000</v>
      </c>
      <c r="AD8" s="188">
        <v>92000</v>
      </c>
      <c r="AE8" s="188">
        <v>178000</v>
      </c>
      <c r="AF8" s="188">
        <v>64000</v>
      </c>
      <c r="AG8" s="215">
        <v>114000</v>
      </c>
      <c r="AI8" s="3"/>
    </row>
    <row r="9" spans="1:35" ht="21" hidden="1" customHeight="1">
      <c r="A9" s="28" t="s">
        <v>48</v>
      </c>
      <c r="B9" s="213">
        <v>497000</v>
      </c>
      <c r="C9" s="188">
        <v>308000</v>
      </c>
      <c r="D9" s="188">
        <v>33000</v>
      </c>
      <c r="E9" s="188">
        <v>55000</v>
      </c>
      <c r="F9" s="188">
        <v>120000</v>
      </c>
      <c r="G9" s="188">
        <v>289000</v>
      </c>
      <c r="H9" s="188">
        <v>100000</v>
      </c>
      <c r="I9" s="215">
        <v>189000</v>
      </c>
      <c r="M9" s="28" t="s">
        <v>48</v>
      </c>
      <c r="N9" s="213">
        <v>162000</v>
      </c>
      <c r="O9" s="188">
        <v>89000</v>
      </c>
      <c r="P9" s="188">
        <v>14000</v>
      </c>
      <c r="Q9" s="188">
        <v>21000</v>
      </c>
      <c r="R9" s="188">
        <v>21000</v>
      </c>
      <c r="S9" s="188">
        <v>106000</v>
      </c>
      <c r="T9" s="188">
        <v>33000</v>
      </c>
      <c r="U9" s="215">
        <v>73000</v>
      </c>
      <c r="V9" s="188"/>
      <c r="W9" s="188"/>
      <c r="Y9" s="28" t="s">
        <v>48</v>
      </c>
      <c r="Z9" s="213">
        <v>335000</v>
      </c>
      <c r="AA9" s="188">
        <v>219000</v>
      </c>
      <c r="AB9" s="188">
        <v>18000</v>
      </c>
      <c r="AC9" s="188">
        <v>34000</v>
      </c>
      <c r="AD9" s="188">
        <v>99000</v>
      </c>
      <c r="AE9" s="188">
        <v>183000</v>
      </c>
      <c r="AF9" s="188">
        <v>67000</v>
      </c>
      <c r="AG9" s="215">
        <v>115000</v>
      </c>
      <c r="AI9" s="3"/>
    </row>
    <row r="10" spans="1:35" ht="21" hidden="1" customHeight="1">
      <c r="A10" s="28" t="s">
        <v>49</v>
      </c>
      <c r="B10" s="213">
        <v>511000</v>
      </c>
      <c r="C10" s="188">
        <v>321000</v>
      </c>
      <c r="D10" s="188">
        <v>34000</v>
      </c>
      <c r="E10" s="188">
        <v>61000</v>
      </c>
      <c r="F10" s="188">
        <v>119000</v>
      </c>
      <c r="G10" s="188">
        <v>296000</v>
      </c>
      <c r="H10" s="188">
        <v>107000</v>
      </c>
      <c r="I10" s="215">
        <v>190000</v>
      </c>
      <c r="M10" s="28" t="s">
        <v>49</v>
      </c>
      <c r="N10" s="213">
        <v>174000</v>
      </c>
      <c r="O10" s="188">
        <v>101000</v>
      </c>
      <c r="P10" s="188">
        <v>17000</v>
      </c>
      <c r="Q10" s="188">
        <v>23000</v>
      </c>
      <c r="R10" s="188">
        <v>25000</v>
      </c>
      <c r="S10" s="188">
        <v>110000</v>
      </c>
      <c r="T10" s="188">
        <v>36000</v>
      </c>
      <c r="U10" s="215">
        <v>73000</v>
      </c>
      <c r="V10" s="188"/>
      <c r="W10" s="188"/>
      <c r="Y10" s="28" t="s">
        <v>49</v>
      </c>
      <c r="Z10" s="213">
        <v>336000</v>
      </c>
      <c r="AA10" s="188">
        <v>220000</v>
      </c>
      <c r="AB10" s="188">
        <v>18000</v>
      </c>
      <c r="AC10" s="188">
        <v>37000</v>
      </c>
      <c r="AD10" s="188">
        <v>94000</v>
      </c>
      <c r="AE10" s="188">
        <v>187000</v>
      </c>
      <c r="AF10" s="188">
        <v>71000</v>
      </c>
      <c r="AG10" s="215">
        <v>116000</v>
      </c>
      <c r="AI10" s="3"/>
    </row>
    <row r="11" spans="1:35" ht="21" hidden="1" customHeight="1">
      <c r="A11" s="28" t="s">
        <v>265</v>
      </c>
      <c r="B11" s="213" t="s">
        <v>46</v>
      </c>
      <c r="C11" s="188" t="s">
        <v>46</v>
      </c>
      <c r="D11" s="188" t="s">
        <v>46</v>
      </c>
      <c r="E11" s="188" t="s">
        <v>46</v>
      </c>
      <c r="F11" s="188" t="s">
        <v>46</v>
      </c>
      <c r="G11" s="188" t="s">
        <v>46</v>
      </c>
      <c r="H11" s="188" t="s">
        <v>46</v>
      </c>
      <c r="I11" s="215" t="s">
        <v>46</v>
      </c>
      <c r="M11" s="28" t="s">
        <v>265</v>
      </c>
      <c r="N11" s="213" t="s">
        <v>46</v>
      </c>
      <c r="O11" s="188" t="s">
        <v>46</v>
      </c>
      <c r="P11" s="188" t="s">
        <v>46</v>
      </c>
      <c r="Q11" s="188" t="s">
        <v>46</v>
      </c>
      <c r="R11" s="188" t="s">
        <v>46</v>
      </c>
      <c r="S11" s="188" t="s">
        <v>46</v>
      </c>
      <c r="T11" s="188" t="s">
        <v>46</v>
      </c>
      <c r="U11" s="215" t="s">
        <v>46</v>
      </c>
      <c r="V11" s="188"/>
      <c r="W11" s="188"/>
      <c r="Y11" s="28" t="s">
        <v>265</v>
      </c>
      <c r="Z11" s="213" t="s">
        <v>46</v>
      </c>
      <c r="AA11" s="188" t="s">
        <v>46</v>
      </c>
      <c r="AB11" s="188" t="s">
        <v>46</v>
      </c>
      <c r="AC11" s="188" t="s">
        <v>46</v>
      </c>
      <c r="AD11" s="188" t="s">
        <v>46</v>
      </c>
      <c r="AE11" s="188" t="s">
        <v>46</v>
      </c>
      <c r="AF11" s="188" t="s">
        <v>46</v>
      </c>
      <c r="AG11" s="215" t="s">
        <v>46</v>
      </c>
      <c r="AI11" s="3"/>
    </row>
    <row r="12" spans="1:35" ht="21" hidden="1" customHeight="1">
      <c r="A12" s="28" t="s">
        <v>198</v>
      </c>
      <c r="B12" s="213">
        <v>512000</v>
      </c>
      <c r="C12" s="188">
        <v>323000</v>
      </c>
      <c r="D12" s="188">
        <v>34000</v>
      </c>
      <c r="E12" s="188">
        <v>53000</v>
      </c>
      <c r="F12" s="188">
        <v>123000</v>
      </c>
      <c r="G12" s="188">
        <v>302000</v>
      </c>
      <c r="H12" s="188">
        <v>113000</v>
      </c>
      <c r="I12" s="215">
        <v>189000</v>
      </c>
      <c r="M12" s="28" t="s">
        <v>198</v>
      </c>
      <c r="N12" s="213">
        <v>175000</v>
      </c>
      <c r="O12" s="188">
        <v>103000</v>
      </c>
      <c r="P12" s="188">
        <v>16000</v>
      </c>
      <c r="Q12" s="188">
        <v>20000</v>
      </c>
      <c r="R12" s="188">
        <v>29000</v>
      </c>
      <c r="S12" s="188">
        <v>111000</v>
      </c>
      <c r="T12" s="188">
        <v>39000</v>
      </c>
      <c r="U12" s="215">
        <v>73000</v>
      </c>
      <c r="V12" s="188"/>
      <c r="W12" s="188"/>
      <c r="Y12" s="28" t="s">
        <v>198</v>
      </c>
      <c r="Z12" s="213">
        <v>337000</v>
      </c>
      <c r="AA12" s="188">
        <v>221000</v>
      </c>
      <c r="AB12" s="188">
        <v>18000</v>
      </c>
      <c r="AC12" s="188">
        <v>33000</v>
      </c>
      <c r="AD12" s="188">
        <v>95000</v>
      </c>
      <c r="AE12" s="188">
        <v>191000</v>
      </c>
      <c r="AF12" s="188">
        <v>75000</v>
      </c>
      <c r="AG12" s="215">
        <v>116000</v>
      </c>
      <c r="AI12" s="3"/>
    </row>
    <row r="13" spans="1:35" ht="21" hidden="1" customHeight="1">
      <c r="A13" s="28" t="s">
        <v>50</v>
      </c>
      <c r="B13" s="213">
        <v>509000</v>
      </c>
      <c r="C13" s="188">
        <v>320000</v>
      </c>
      <c r="D13" s="188">
        <v>35000</v>
      </c>
      <c r="E13" s="188">
        <v>53000</v>
      </c>
      <c r="F13" s="188">
        <v>120000</v>
      </c>
      <c r="G13" s="188">
        <v>300000</v>
      </c>
      <c r="H13" s="188">
        <v>111000</v>
      </c>
      <c r="I13" s="215">
        <v>189000</v>
      </c>
      <c r="M13" s="28" t="s">
        <v>50</v>
      </c>
      <c r="N13" s="213">
        <v>175000</v>
      </c>
      <c r="O13" s="188">
        <v>102000</v>
      </c>
      <c r="P13" s="188">
        <v>15000</v>
      </c>
      <c r="Q13" s="188">
        <v>20000</v>
      </c>
      <c r="R13" s="188">
        <v>29000</v>
      </c>
      <c r="S13" s="188">
        <v>111000</v>
      </c>
      <c r="T13" s="188">
        <v>38000</v>
      </c>
      <c r="U13" s="215">
        <v>73000</v>
      </c>
      <c r="V13" s="188"/>
      <c r="W13" s="188"/>
      <c r="Y13" s="28" t="s">
        <v>50</v>
      </c>
      <c r="Z13" s="213">
        <v>334000</v>
      </c>
      <c r="AA13" s="188">
        <v>218000</v>
      </c>
      <c r="AB13" s="188">
        <v>20000</v>
      </c>
      <c r="AC13" s="188">
        <v>33000</v>
      </c>
      <c r="AD13" s="188">
        <v>91000</v>
      </c>
      <c r="AE13" s="188">
        <v>189000</v>
      </c>
      <c r="AF13" s="188">
        <v>74000</v>
      </c>
      <c r="AG13" s="215">
        <v>115000</v>
      </c>
      <c r="AI13" s="3"/>
    </row>
    <row r="14" spans="1:35" ht="21" hidden="1" customHeight="1">
      <c r="A14" s="28" t="s">
        <v>51</v>
      </c>
      <c r="B14" s="213">
        <v>501000</v>
      </c>
      <c r="C14" s="188">
        <v>313000</v>
      </c>
      <c r="D14" s="188">
        <v>34000</v>
      </c>
      <c r="E14" s="188">
        <v>54000</v>
      </c>
      <c r="F14" s="188">
        <v>118000</v>
      </c>
      <c r="G14" s="188">
        <v>294000</v>
      </c>
      <c r="H14" s="188">
        <v>106000</v>
      </c>
      <c r="I14" s="215">
        <v>188000</v>
      </c>
      <c r="M14" s="28" t="s">
        <v>51</v>
      </c>
      <c r="N14" s="213">
        <v>172000</v>
      </c>
      <c r="O14" s="188">
        <v>99000</v>
      </c>
      <c r="P14" s="188">
        <v>15000</v>
      </c>
      <c r="Q14" s="188">
        <v>20000</v>
      </c>
      <c r="R14" s="188">
        <v>29000</v>
      </c>
      <c r="S14" s="188">
        <v>108000</v>
      </c>
      <c r="T14" s="188">
        <v>36000</v>
      </c>
      <c r="U14" s="215">
        <v>72000</v>
      </c>
      <c r="V14" s="188"/>
      <c r="W14" s="188"/>
      <c r="Y14" s="28" t="s">
        <v>51</v>
      </c>
      <c r="Z14" s="213">
        <v>329000</v>
      </c>
      <c r="AA14" s="188">
        <v>214000</v>
      </c>
      <c r="AB14" s="188">
        <v>19000</v>
      </c>
      <c r="AC14" s="188">
        <v>34000</v>
      </c>
      <c r="AD14" s="188">
        <v>90000</v>
      </c>
      <c r="AE14" s="188">
        <v>186000</v>
      </c>
      <c r="AF14" s="188">
        <v>71000</v>
      </c>
      <c r="AG14" s="215">
        <v>115000</v>
      </c>
      <c r="AI14" s="3"/>
    </row>
    <row r="15" spans="1:35" ht="21" hidden="1" customHeight="1">
      <c r="A15" s="28" t="s">
        <v>52</v>
      </c>
      <c r="B15" s="213">
        <v>501000</v>
      </c>
      <c r="C15" s="188">
        <v>313000</v>
      </c>
      <c r="D15" s="188">
        <v>34000</v>
      </c>
      <c r="E15" s="188">
        <v>55000</v>
      </c>
      <c r="F15" s="188">
        <v>117000</v>
      </c>
      <c r="G15" s="188">
        <v>294000</v>
      </c>
      <c r="H15" s="188">
        <v>107000</v>
      </c>
      <c r="I15" s="215">
        <v>187000</v>
      </c>
      <c r="M15" s="28" t="s">
        <v>52</v>
      </c>
      <c r="N15" s="213">
        <v>173000</v>
      </c>
      <c r="O15" s="188">
        <v>101000</v>
      </c>
      <c r="P15" s="188">
        <v>16000</v>
      </c>
      <c r="Q15" s="188">
        <v>20000</v>
      </c>
      <c r="R15" s="188">
        <v>28000</v>
      </c>
      <c r="S15" s="188">
        <v>109000</v>
      </c>
      <c r="T15" s="188">
        <v>37000</v>
      </c>
      <c r="U15" s="215">
        <v>72000</v>
      </c>
      <c r="V15" s="188"/>
      <c r="W15" s="188"/>
      <c r="Y15" s="28" t="s">
        <v>52</v>
      </c>
      <c r="Z15" s="213">
        <v>327000</v>
      </c>
      <c r="AA15" s="188">
        <v>212000</v>
      </c>
      <c r="AB15" s="188">
        <v>18000</v>
      </c>
      <c r="AC15" s="188">
        <v>35000</v>
      </c>
      <c r="AD15" s="188">
        <v>89000</v>
      </c>
      <c r="AE15" s="188">
        <v>185000</v>
      </c>
      <c r="AF15" s="188">
        <v>70000</v>
      </c>
      <c r="AG15" s="215">
        <v>115000</v>
      </c>
      <c r="AI15" s="3"/>
    </row>
    <row r="16" spans="1:35" ht="21" hidden="1" customHeight="1">
      <c r="A16" s="28" t="s">
        <v>53</v>
      </c>
      <c r="B16" s="213">
        <v>503000</v>
      </c>
      <c r="C16" s="188">
        <v>315000</v>
      </c>
      <c r="D16" s="188">
        <v>32000</v>
      </c>
      <c r="E16" s="188">
        <v>57000</v>
      </c>
      <c r="F16" s="188">
        <v>118000</v>
      </c>
      <c r="G16" s="188">
        <v>295000</v>
      </c>
      <c r="H16" s="188">
        <v>107000</v>
      </c>
      <c r="I16" s="215">
        <v>188000</v>
      </c>
      <c r="M16" s="28" t="s">
        <v>53</v>
      </c>
      <c r="N16" s="213">
        <v>173000</v>
      </c>
      <c r="O16" s="188">
        <v>101000</v>
      </c>
      <c r="P16" s="188">
        <v>15000</v>
      </c>
      <c r="Q16" s="188">
        <v>21000</v>
      </c>
      <c r="R16" s="188">
        <v>28000</v>
      </c>
      <c r="S16" s="188">
        <v>109000</v>
      </c>
      <c r="T16" s="188">
        <v>37000</v>
      </c>
      <c r="U16" s="215">
        <v>72000</v>
      </c>
      <c r="V16" s="188"/>
      <c r="W16" s="188"/>
      <c r="Y16" s="28" t="s">
        <v>53</v>
      </c>
      <c r="Z16" s="213">
        <v>330000</v>
      </c>
      <c r="AA16" s="188">
        <v>214000</v>
      </c>
      <c r="AB16" s="188">
        <v>17000</v>
      </c>
      <c r="AC16" s="188">
        <v>36000</v>
      </c>
      <c r="AD16" s="188">
        <v>90000</v>
      </c>
      <c r="AE16" s="188">
        <v>186000</v>
      </c>
      <c r="AF16" s="188">
        <v>70000</v>
      </c>
      <c r="AG16" s="215">
        <v>116000</v>
      </c>
      <c r="AI16" s="3"/>
    </row>
    <row r="17" spans="1:35" ht="21" hidden="1" customHeight="1">
      <c r="A17" s="28" t="s">
        <v>54</v>
      </c>
      <c r="B17" s="213">
        <v>500000</v>
      </c>
      <c r="C17" s="188">
        <v>310000</v>
      </c>
      <c r="D17" s="188">
        <v>32000</v>
      </c>
      <c r="E17" s="188">
        <v>51000</v>
      </c>
      <c r="F17" s="188">
        <v>119000</v>
      </c>
      <c r="G17" s="188">
        <v>298000</v>
      </c>
      <c r="H17" s="188">
        <v>108000</v>
      </c>
      <c r="I17" s="215">
        <v>189000</v>
      </c>
      <c r="M17" s="28" t="s">
        <v>54</v>
      </c>
      <c r="N17" s="213">
        <v>174000</v>
      </c>
      <c r="O17" s="188">
        <v>100000</v>
      </c>
      <c r="P17" s="188">
        <v>15000</v>
      </c>
      <c r="Q17" s="188">
        <v>20000</v>
      </c>
      <c r="R17" s="188">
        <v>27000</v>
      </c>
      <c r="S17" s="188">
        <v>112000</v>
      </c>
      <c r="T17" s="188">
        <v>38000</v>
      </c>
      <c r="U17" s="215">
        <v>74000</v>
      </c>
      <c r="V17" s="188"/>
      <c r="W17" s="188"/>
      <c r="Y17" s="28" t="s">
        <v>54</v>
      </c>
      <c r="Z17" s="213">
        <v>326000</v>
      </c>
      <c r="AA17" s="188">
        <v>210000</v>
      </c>
      <c r="AB17" s="188">
        <v>17000</v>
      </c>
      <c r="AC17" s="188">
        <v>31000</v>
      </c>
      <c r="AD17" s="188">
        <v>92000</v>
      </c>
      <c r="AE17" s="188">
        <v>186000</v>
      </c>
      <c r="AF17" s="188">
        <v>70000</v>
      </c>
      <c r="AG17" s="215">
        <v>116000</v>
      </c>
      <c r="AI17" s="3"/>
    </row>
    <row r="18" spans="1:35" ht="21" hidden="1" customHeight="1">
      <c r="A18" s="28" t="s">
        <v>55</v>
      </c>
      <c r="B18" s="213">
        <v>495000</v>
      </c>
      <c r="C18" s="188">
        <v>305000</v>
      </c>
      <c r="D18" s="188">
        <v>31000</v>
      </c>
      <c r="E18" s="188">
        <v>48000</v>
      </c>
      <c r="F18" s="188">
        <v>120000</v>
      </c>
      <c r="G18" s="188">
        <v>296000</v>
      </c>
      <c r="H18" s="188">
        <v>106000</v>
      </c>
      <c r="I18" s="215">
        <v>190000</v>
      </c>
      <c r="M18" s="28" t="s">
        <v>55</v>
      </c>
      <c r="N18" s="213">
        <v>171000</v>
      </c>
      <c r="O18" s="188">
        <v>96000</v>
      </c>
      <c r="P18" s="188">
        <v>15000</v>
      </c>
      <c r="Q18" s="188">
        <v>18000</v>
      </c>
      <c r="R18" s="188">
        <v>27000</v>
      </c>
      <c r="S18" s="188">
        <v>111000</v>
      </c>
      <c r="T18" s="188">
        <v>37000</v>
      </c>
      <c r="U18" s="215">
        <v>75000</v>
      </c>
      <c r="V18" s="188"/>
      <c r="W18" s="188"/>
      <c r="Y18" s="28" t="s">
        <v>55</v>
      </c>
      <c r="Z18" s="213">
        <v>324000</v>
      </c>
      <c r="AA18" s="188">
        <v>209000</v>
      </c>
      <c r="AB18" s="188">
        <v>17000</v>
      </c>
      <c r="AC18" s="188">
        <v>30000</v>
      </c>
      <c r="AD18" s="188">
        <v>93000</v>
      </c>
      <c r="AE18" s="188">
        <v>184000</v>
      </c>
      <c r="AF18" s="188">
        <v>69000</v>
      </c>
      <c r="AG18" s="215">
        <v>115000</v>
      </c>
      <c r="AI18" s="3"/>
    </row>
    <row r="19" spans="1:35" ht="21" hidden="1" customHeight="1">
      <c r="A19" s="28" t="s">
        <v>56</v>
      </c>
      <c r="B19" s="213">
        <v>497000</v>
      </c>
      <c r="C19" s="188">
        <v>306000</v>
      </c>
      <c r="D19" s="188">
        <v>32000</v>
      </c>
      <c r="E19" s="188">
        <v>49000</v>
      </c>
      <c r="F19" s="188">
        <v>122000</v>
      </c>
      <c r="G19" s="188">
        <v>294000</v>
      </c>
      <c r="H19" s="188">
        <v>103000</v>
      </c>
      <c r="I19" s="215">
        <v>191000</v>
      </c>
      <c r="M19" s="28" t="s">
        <v>56</v>
      </c>
      <c r="N19" s="213">
        <v>175000</v>
      </c>
      <c r="O19" s="188">
        <v>100000</v>
      </c>
      <c r="P19" s="188">
        <v>15000</v>
      </c>
      <c r="Q19" s="188">
        <v>19000</v>
      </c>
      <c r="R19" s="188">
        <v>29000</v>
      </c>
      <c r="S19" s="188">
        <v>112000</v>
      </c>
      <c r="T19" s="188">
        <v>38000</v>
      </c>
      <c r="U19" s="215">
        <v>75000</v>
      </c>
      <c r="V19" s="188"/>
      <c r="W19" s="188"/>
      <c r="Y19" s="28" t="s">
        <v>56</v>
      </c>
      <c r="Z19" s="213">
        <v>322000</v>
      </c>
      <c r="AA19" s="188">
        <v>206000</v>
      </c>
      <c r="AB19" s="188">
        <v>17000</v>
      </c>
      <c r="AC19" s="188">
        <v>30000</v>
      </c>
      <c r="AD19" s="188">
        <v>93000</v>
      </c>
      <c r="AE19" s="188">
        <v>182000</v>
      </c>
      <c r="AF19" s="188">
        <v>66000</v>
      </c>
      <c r="AG19" s="215">
        <v>116000</v>
      </c>
      <c r="AI19" s="3"/>
    </row>
    <row r="20" spans="1:35" ht="21" hidden="1" customHeight="1">
      <c r="A20" s="28" t="s">
        <v>57</v>
      </c>
      <c r="B20" s="213">
        <v>489000</v>
      </c>
      <c r="C20" s="188">
        <v>299000</v>
      </c>
      <c r="D20" s="188">
        <v>32000</v>
      </c>
      <c r="E20" s="188">
        <v>45000</v>
      </c>
      <c r="F20" s="188">
        <v>118000</v>
      </c>
      <c r="G20" s="188">
        <v>294000</v>
      </c>
      <c r="H20" s="188">
        <v>104000</v>
      </c>
      <c r="I20" s="215">
        <v>190000</v>
      </c>
      <c r="M20" s="28" t="s">
        <v>57</v>
      </c>
      <c r="N20" s="213">
        <v>171000</v>
      </c>
      <c r="O20" s="188">
        <v>97000</v>
      </c>
      <c r="P20" s="188">
        <v>15000</v>
      </c>
      <c r="Q20" s="188">
        <v>16000</v>
      </c>
      <c r="R20" s="188">
        <v>29000</v>
      </c>
      <c r="S20" s="188">
        <v>111000</v>
      </c>
      <c r="T20" s="188">
        <v>37000</v>
      </c>
      <c r="U20" s="215">
        <v>74000</v>
      </c>
      <c r="V20" s="188"/>
      <c r="W20" s="188"/>
      <c r="Y20" s="28" t="s">
        <v>57</v>
      </c>
      <c r="Z20" s="213">
        <v>318000</v>
      </c>
      <c r="AA20" s="188">
        <v>202000</v>
      </c>
      <c r="AB20" s="188">
        <v>17000</v>
      </c>
      <c r="AC20" s="188">
        <v>29000</v>
      </c>
      <c r="AD20" s="188">
        <v>89000</v>
      </c>
      <c r="AE20" s="188">
        <v>183000</v>
      </c>
      <c r="AF20" s="188">
        <v>68000</v>
      </c>
      <c r="AG20" s="215">
        <v>116000</v>
      </c>
      <c r="AI20" s="3"/>
    </row>
    <row r="21" spans="1:35" ht="21" hidden="1" customHeight="1">
      <c r="A21" s="28" t="s">
        <v>58</v>
      </c>
      <c r="B21" s="213">
        <v>487000</v>
      </c>
      <c r="C21" s="188">
        <v>298000</v>
      </c>
      <c r="D21" s="188">
        <v>34000</v>
      </c>
      <c r="E21" s="188">
        <v>43000</v>
      </c>
      <c r="F21" s="188">
        <v>117000</v>
      </c>
      <c r="G21" s="188">
        <v>293000</v>
      </c>
      <c r="H21" s="188">
        <v>103000</v>
      </c>
      <c r="I21" s="215">
        <v>189000</v>
      </c>
      <c r="M21" s="28" t="s">
        <v>58</v>
      </c>
      <c r="N21" s="213">
        <v>170000</v>
      </c>
      <c r="O21" s="188">
        <v>96000</v>
      </c>
      <c r="P21" s="188">
        <v>15000</v>
      </c>
      <c r="Q21" s="188">
        <v>15000</v>
      </c>
      <c r="R21" s="188">
        <v>29000</v>
      </c>
      <c r="S21" s="188">
        <v>111000</v>
      </c>
      <c r="T21" s="188">
        <v>37000</v>
      </c>
      <c r="U21" s="215">
        <v>74000</v>
      </c>
      <c r="V21" s="188"/>
      <c r="W21" s="188"/>
      <c r="Y21" s="28" t="s">
        <v>58</v>
      </c>
      <c r="Z21" s="213">
        <v>317000</v>
      </c>
      <c r="AA21" s="188">
        <v>201000</v>
      </c>
      <c r="AB21" s="188">
        <v>19000</v>
      </c>
      <c r="AC21" s="188">
        <v>28000</v>
      </c>
      <c r="AD21" s="188">
        <v>88000</v>
      </c>
      <c r="AE21" s="188">
        <v>182000</v>
      </c>
      <c r="AF21" s="188">
        <v>66000</v>
      </c>
      <c r="AG21" s="215">
        <v>115000</v>
      </c>
      <c r="AI21" s="3"/>
    </row>
    <row r="22" spans="1:35" ht="21" hidden="1" customHeight="1">
      <c r="A22" s="28" t="s">
        <v>59</v>
      </c>
      <c r="B22" s="213">
        <v>484000</v>
      </c>
      <c r="C22" s="188">
        <v>295000</v>
      </c>
      <c r="D22" s="188">
        <v>35000</v>
      </c>
      <c r="E22" s="188">
        <v>43000</v>
      </c>
      <c r="F22" s="188">
        <v>114000</v>
      </c>
      <c r="G22" s="188">
        <v>292000</v>
      </c>
      <c r="H22" s="188">
        <v>103000</v>
      </c>
      <c r="I22" s="215">
        <v>189000</v>
      </c>
      <c r="M22" s="28" t="s">
        <v>59</v>
      </c>
      <c r="N22" s="213">
        <v>169000</v>
      </c>
      <c r="O22" s="188">
        <v>95000</v>
      </c>
      <c r="P22" s="188">
        <v>16000</v>
      </c>
      <c r="Q22" s="188">
        <v>16000</v>
      </c>
      <c r="R22" s="188">
        <v>28000</v>
      </c>
      <c r="S22" s="188">
        <v>109000</v>
      </c>
      <c r="T22" s="188">
        <v>35000</v>
      </c>
      <c r="U22" s="215">
        <v>74000</v>
      </c>
      <c r="V22" s="188"/>
      <c r="W22" s="188"/>
      <c r="Y22" s="28" t="s">
        <v>59</v>
      </c>
      <c r="Z22" s="213">
        <v>315000</v>
      </c>
      <c r="AA22" s="188">
        <v>200000</v>
      </c>
      <c r="AB22" s="188">
        <v>18000</v>
      </c>
      <c r="AC22" s="188">
        <v>27000</v>
      </c>
      <c r="AD22" s="188">
        <v>86000</v>
      </c>
      <c r="AE22" s="188">
        <v>183000</v>
      </c>
      <c r="AF22" s="188">
        <v>68000</v>
      </c>
      <c r="AG22" s="215">
        <v>115000</v>
      </c>
      <c r="AI22" s="3"/>
    </row>
    <row r="23" spans="1:35" ht="21" hidden="1" customHeight="1">
      <c r="A23" s="28" t="s">
        <v>199</v>
      </c>
      <c r="B23" s="213">
        <v>481000</v>
      </c>
      <c r="C23" s="188">
        <v>292000</v>
      </c>
      <c r="D23" s="188">
        <v>35000</v>
      </c>
      <c r="E23" s="188">
        <v>42000</v>
      </c>
      <c r="F23" s="188">
        <v>113000</v>
      </c>
      <c r="G23" s="188">
        <v>291000</v>
      </c>
      <c r="H23" s="188">
        <v>103000</v>
      </c>
      <c r="I23" s="215">
        <v>189000</v>
      </c>
      <c r="M23" s="28" t="s">
        <v>199</v>
      </c>
      <c r="N23" s="213">
        <v>169000</v>
      </c>
      <c r="O23" s="188">
        <v>95000</v>
      </c>
      <c r="P23" s="188">
        <v>16000</v>
      </c>
      <c r="Q23" s="188">
        <v>17000</v>
      </c>
      <c r="R23" s="188">
        <v>28000</v>
      </c>
      <c r="S23" s="188">
        <v>108000</v>
      </c>
      <c r="T23" s="188">
        <v>35000</v>
      </c>
      <c r="U23" s="215">
        <v>74000</v>
      </c>
      <c r="V23" s="188"/>
      <c r="W23" s="188"/>
      <c r="Y23" s="28" t="s">
        <v>199</v>
      </c>
      <c r="Z23" s="213">
        <v>312000</v>
      </c>
      <c r="AA23" s="188">
        <v>197000</v>
      </c>
      <c r="AB23" s="188">
        <v>18000</v>
      </c>
      <c r="AC23" s="188">
        <v>26000</v>
      </c>
      <c r="AD23" s="188">
        <v>85000</v>
      </c>
      <c r="AE23" s="188">
        <v>183000</v>
      </c>
      <c r="AF23" s="188">
        <v>68000</v>
      </c>
      <c r="AG23" s="215">
        <v>115000</v>
      </c>
      <c r="AI23" s="3"/>
    </row>
    <row r="24" spans="1:35" ht="21" hidden="1" customHeight="1">
      <c r="A24" s="28" t="s">
        <v>200</v>
      </c>
      <c r="B24" s="213">
        <v>486000</v>
      </c>
      <c r="C24" s="188">
        <v>298000</v>
      </c>
      <c r="D24" s="188">
        <v>35000</v>
      </c>
      <c r="E24" s="188">
        <v>44000</v>
      </c>
      <c r="F24" s="188">
        <v>113000</v>
      </c>
      <c r="G24" s="188">
        <v>295000</v>
      </c>
      <c r="H24" s="188">
        <v>107000</v>
      </c>
      <c r="I24" s="215">
        <v>188000</v>
      </c>
      <c r="M24" s="28" t="s">
        <v>200</v>
      </c>
      <c r="N24" s="213">
        <v>170000</v>
      </c>
      <c r="O24" s="188">
        <v>97000</v>
      </c>
      <c r="P24" s="188">
        <v>16000</v>
      </c>
      <c r="Q24" s="188">
        <v>18000</v>
      </c>
      <c r="R24" s="188">
        <v>27000</v>
      </c>
      <c r="S24" s="188">
        <v>110000</v>
      </c>
      <c r="T24" s="188">
        <v>37000</v>
      </c>
      <c r="U24" s="215">
        <v>73000</v>
      </c>
      <c r="V24" s="188"/>
      <c r="W24" s="188"/>
      <c r="Y24" s="28" t="s">
        <v>200</v>
      </c>
      <c r="Z24" s="213">
        <v>316000</v>
      </c>
      <c r="AA24" s="188">
        <v>201000</v>
      </c>
      <c r="AB24" s="188">
        <v>18000</v>
      </c>
      <c r="AC24" s="188">
        <v>26000</v>
      </c>
      <c r="AD24" s="188">
        <v>86000</v>
      </c>
      <c r="AE24" s="188">
        <v>185000</v>
      </c>
      <c r="AF24" s="188">
        <v>70000</v>
      </c>
      <c r="AG24" s="215">
        <v>115000</v>
      </c>
      <c r="AI24" s="3"/>
    </row>
    <row r="25" spans="1:35" ht="21" hidden="1" customHeight="1">
      <c r="A25" s="28" t="s">
        <v>60</v>
      </c>
      <c r="B25" s="213">
        <v>488000</v>
      </c>
      <c r="C25" s="188">
        <v>300000</v>
      </c>
      <c r="D25" s="188">
        <v>34000</v>
      </c>
      <c r="E25" s="188">
        <v>47000</v>
      </c>
      <c r="F25" s="188">
        <v>112000</v>
      </c>
      <c r="G25" s="188">
        <v>295000</v>
      </c>
      <c r="H25" s="188">
        <v>107000</v>
      </c>
      <c r="I25" s="215">
        <v>188000</v>
      </c>
      <c r="M25" s="28" t="s">
        <v>60</v>
      </c>
      <c r="N25" s="213">
        <v>167000</v>
      </c>
      <c r="O25" s="188">
        <v>95000</v>
      </c>
      <c r="P25" s="188">
        <v>16000</v>
      </c>
      <c r="Q25" s="188">
        <v>17000</v>
      </c>
      <c r="R25" s="188">
        <v>25000</v>
      </c>
      <c r="S25" s="188">
        <v>109000</v>
      </c>
      <c r="T25" s="188">
        <v>36000</v>
      </c>
      <c r="U25" s="215">
        <v>72000</v>
      </c>
      <c r="V25" s="188"/>
      <c r="W25" s="188"/>
      <c r="Y25" s="28" t="s">
        <v>60</v>
      </c>
      <c r="Z25" s="213">
        <v>321000</v>
      </c>
      <c r="AA25" s="188">
        <v>205000</v>
      </c>
      <c r="AB25" s="188">
        <v>18000</v>
      </c>
      <c r="AC25" s="188">
        <v>30000</v>
      </c>
      <c r="AD25" s="188">
        <v>87000</v>
      </c>
      <c r="AE25" s="188">
        <v>186000</v>
      </c>
      <c r="AF25" s="188">
        <v>71000</v>
      </c>
      <c r="AG25" s="215">
        <v>116000</v>
      </c>
      <c r="AI25" s="3"/>
    </row>
    <row r="26" spans="1:35" ht="21" hidden="1" customHeight="1">
      <c r="A26" s="28" t="s">
        <v>61</v>
      </c>
      <c r="B26" s="213">
        <v>495000</v>
      </c>
      <c r="C26" s="188">
        <v>306000</v>
      </c>
      <c r="D26" s="188">
        <v>36000</v>
      </c>
      <c r="E26" s="188">
        <v>47000</v>
      </c>
      <c r="F26" s="188">
        <v>114000</v>
      </c>
      <c r="G26" s="188">
        <v>298000</v>
      </c>
      <c r="H26" s="188">
        <v>109000</v>
      </c>
      <c r="I26" s="215">
        <v>190000</v>
      </c>
      <c r="M26" s="28" t="s">
        <v>61</v>
      </c>
      <c r="N26" s="213">
        <v>170000</v>
      </c>
      <c r="O26" s="188">
        <v>96000</v>
      </c>
      <c r="P26" s="188">
        <v>17000</v>
      </c>
      <c r="Q26" s="188">
        <v>16000</v>
      </c>
      <c r="R26" s="188">
        <v>25000</v>
      </c>
      <c r="S26" s="188">
        <v>111000</v>
      </c>
      <c r="T26" s="188">
        <v>37000</v>
      </c>
      <c r="U26" s="215">
        <v>73000</v>
      </c>
      <c r="V26" s="188"/>
      <c r="W26" s="188"/>
      <c r="Y26" s="28" t="s">
        <v>61</v>
      </c>
      <c r="Z26" s="213">
        <v>326000</v>
      </c>
      <c r="AA26" s="188">
        <v>209000</v>
      </c>
      <c r="AB26" s="188">
        <v>19000</v>
      </c>
      <c r="AC26" s="188">
        <v>31000</v>
      </c>
      <c r="AD26" s="188">
        <v>88000</v>
      </c>
      <c r="AE26" s="188">
        <v>188000</v>
      </c>
      <c r="AF26" s="188">
        <v>71000</v>
      </c>
      <c r="AG26" s="215">
        <v>117000</v>
      </c>
      <c r="AI26" s="3"/>
    </row>
    <row r="27" spans="1:35" ht="21" hidden="1" customHeight="1">
      <c r="A27" s="28" t="s">
        <v>62</v>
      </c>
      <c r="B27" s="213">
        <v>500000</v>
      </c>
      <c r="C27" s="188">
        <v>308000</v>
      </c>
      <c r="D27" s="188">
        <v>35000</v>
      </c>
      <c r="E27" s="188">
        <v>46000</v>
      </c>
      <c r="F27" s="188">
        <v>117000</v>
      </c>
      <c r="G27" s="188">
        <v>301000</v>
      </c>
      <c r="H27" s="188">
        <v>110000</v>
      </c>
      <c r="I27" s="215">
        <v>192000</v>
      </c>
      <c r="M27" s="28" t="s">
        <v>62</v>
      </c>
      <c r="N27" s="213">
        <v>173000</v>
      </c>
      <c r="O27" s="188">
        <v>99000</v>
      </c>
      <c r="P27" s="188">
        <v>17000</v>
      </c>
      <c r="Q27" s="188">
        <v>18000</v>
      </c>
      <c r="R27" s="188">
        <v>26000</v>
      </c>
      <c r="S27" s="188">
        <v>112000</v>
      </c>
      <c r="T27" s="188">
        <v>38000</v>
      </c>
      <c r="U27" s="215">
        <v>74000</v>
      </c>
      <c r="V27" s="188"/>
      <c r="W27" s="188"/>
      <c r="Y27" s="28" t="s">
        <v>62</v>
      </c>
      <c r="Z27" s="213">
        <v>326000</v>
      </c>
      <c r="AA27" s="188">
        <v>209000</v>
      </c>
      <c r="AB27" s="188">
        <v>18000</v>
      </c>
      <c r="AC27" s="188">
        <v>28000</v>
      </c>
      <c r="AD27" s="188">
        <v>91000</v>
      </c>
      <c r="AE27" s="188">
        <v>190000</v>
      </c>
      <c r="AF27" s="188">
        <v>72000</v>
      </c>
      <c r="AG27" s="215">
        <v>117000</v>
      </c>
      <c r="AI27" s="3"/>
    </row>
    <row r="28" spans="1:35" ht="21" hidden="1" customHeight="1">
      <c r="A28" s="28" t="s">
        <v>63</v>
      </c>
      <c r="B28" s="213">
        <v>501000</v>
      </c>
      <c r="C28" s="188">
        <v>309000</v>
      </c>
      <c r="D28" s="188">
        <v>36000</v>
      </c>
      <c r="E28" s="188">
        <v>45000</v>
      </c>
      <c r="F28" s="188">
        <v>116000</v>
      </c>
      <c r="G28" s="188">
        <v>304000</v>
      </c>
      <c r="H28" s="188">
        <v>112000</v>
      </c>
      <c r="I28" s="215">
        <v>192000</v>
      </c>
      <c r="M28" s="28" t="s">
        <v>63</v>
      </c>
      <c r="N28" s="213">
        <v>174000</v>
      </c>
      <c r="O28" s="188">
        <v>99000</v>
      </c>
      <c r="P28" s="188">
        <v>18000</v>
      </c>
      <c r="Q28" s="188">
        <v>17000</v>
      </c>
      <c r="R28" s="188">
        <v>25000</v>
      </c>
      <c r="S28" s="188">
        <v>114000</v>
      </c>
      <c r="T28" s="188">
        <v>39000</v>
      </c>
      <c r="U28" s="215">
        <v>75000</v>
      </c>
      <c r="V28" s="188"/>
      <c r="W28" s="188"/>
      <c r="Y28" s="28" t="s">
        <v>63</v>
      </c>
      <c r="Z28" s="213">
        <v>327000</v>
      </c>
      <c r="AA28" s="188">
        <v>209000</v>
      </c>
      <c r="AB28" s="188">
        <v>18000</v>
      </c>
      <c r="AC28" s="188">
        <v>28000</v>
      </c>
      <c r="AD28" s="188">
        <v>91000</v>
      </c>
      <c r="AE28" s="188">
        <v>190000</v>
      </c>
      <c r="AF28" s="188">
        <v>73000</v>
      </c>
      <c r="AG28" s="215">
        <v>117000</v>
      </c>
      <c r="AI28" s="3"/>
    </row>
    <row r="29" spans="1:35" ht="21" hidden="1" customHeight="1">
      <c r="A29" s="28" t="s">
        <v>64</v>
      </c>
      <c r="B29" s="213">
        <v>497000</v>
      </c>
      <c r="C29" s="188">
        <v>306000</v>
      </c>
      <c r="D29" s="188">
        <v>34000</v>
      </c>
      <c r="E29" s="188">
        <v>47000</v>
      </c>
      <c r="F29" s="188">
        <v>116000</v>
      </c>
      <c r="G29" s="188">
        <v>300000</v>
      </c>
      <c r="H29" s="188">
        <v>108000</v>
      </c>
      <c r="I29" s="215">
        <v>192000</v>
      </c>
      <c r="M29" s="28" t="s">
        <v>64</v>
      </c>
      <c r="N29" s="213">
        <v>173000</v>
      </c>
      <c r="O29" s="188">
        <v>99000</v>
      </c>
      <c r="P29" s="188">
        <v>17000</v>
      </c>
      <c r="Q29" s="188">
        <v>18000</v>
      </c>
      <c r="R29" s="188">
        <v>25000</v>
      </c>
      <c r="S29" s="188">
        <v>113000</v>
      </c>
      <c r="T29" s="188">
        <v>39000</v>
      </c>
      <c r="U29" s="215">
        <v>75000</v>
      </c>
      <c r="V29" s="188"/>
      <c r="W29" s="188"/>
      <c r="Y29" s="28" t="s">
        <v>64</v>
      </c>
      <c r="Z29" s="213">
        <v>324000</v>
      </c>
      <c r="AA29" s="188">
        <v>207000</v>
      </c>
      <c r="AB29" s="188">
        <v>17000</v>
      </c>
      <c r="AC29" s="188">
        <v>29000</v>
      </c>
      <c r="AD29" s="188">
        <v>91000</v>
      </c>
      <c r="AE29" s="188">
        <v>187000</v>
      </c>
      <c r="AF29" s="188">
        <v>70000</v>
      </c>
      <c r="AG29" s="215">
        <v>117000</v>
      </c>
      <c r="AI29" s="3"/>
    </row>
    <row r="30" spans="1:35" ht="21" hidden="1" customHeight="1">
      <c r="A30" s="28" t="s">
        <v>65</v>
      </c>
      <c r="B30" s="213">
        <v>491000</v>
      </c>
      <c r="C30" s="188">
        <v>299000</v>
      </c>
      <c r="D30" s="188">
        <v>33000</v>
      </c>
      <c r="E30" s="188">
        <v>43000</v>
      </c>
      <c r="F30" s="188">
        <v>114000</v>
      </c>
      <c r="G30" s="188">
        <v>301000</v>
      </c>
      <c r="H30" s="188">
        <v>109000</v>
      </c>
      <c r="I30" s="215">
        <v>192000</v>
      </c>
      <c r="M30" s="28" t="s">
        <v>65</v>
      </c>
      <c r="N30" s="213">
        <v>171000</v>
      </c>
      <c r="O30" s="188">
        <v>96000</v>
      </c>
      <c r="P30" s="188">
        <v>17000</v>
      </c>
      <c r="Q30" s="188">
        <v>16000</v>
      </c>
      <c r="R30" s="188">
        <v>24000</v>
      </c>
      <c r="S30" s="188">
        <v>114000</v>
      </c>
      <c r="T30" s="188">
        <v>40000</v>
      </c>
      <c r="U30" s="215">
        <v>75000</v>
      </c>
      <c r="V30" s="188"/>
      <c r="W30" s="188"/>
      <c r="Y30" s="28" t="s">
        <v>65</v>
      </c>
      <c r="Z30" s="213">
        <v>321000</v>
      </c>
      <c r="AA30" s="188">
        <v>203000</v>
      </c>
      <c r="AB30" s="188">
        <v>17000</v>
      </c>
      <c r="AC30" s="188">
        <v>27000</v>
      </c>
      <c r="AD30" s="188">
        <v>90000</v>
      </c>
      <c r="AE30" s="188">
        <v>187000</v>
      </c>
      <c r="AF30" s="188">
        <v>70000</v>
      </c>
      <c r="AG30" s="215">
        <v>117000</v>
      </c>
      <c r="AI30" s="3"/>
    </row>
    <row r="31" spans="1:35" ht="21" hidden="1" customHeight="1">
      <c r="A31" s="28" t="s">
        <v>66</v>
      </c>
      <c r="B31" s="213">
        <v>490000</v>
      </c>
      <c r="C31" s="188">
        <v>299000</v>
      </c>
      <c r="D31" s="188">
        <v>33000</v>
      </c>
      <c r="E31" s="188">
        <v>45000</v>
      </c>
      <c r="F31" s="188">
        <v>115000</v>
      </c>
      <c r="G31" s="188">
        <v>299000</v>
      </c>
      <c r="H31" s="188">
        <v>107000</v>
      </c>
      <c r="I31" s="215">
        <v>191000</v>
      </c>
      <c r="M31" s="28" t="s">
        <v>66</v>
      </c>
      <c r="N31" s="213">
        <v>172000</v>
      </c>
      <c r="O31" s="188">
        <v>98000</v>
      </c>
      <c r="P31" s="188">
        <v>16000</v>
      </c>
      <c r="Q31" s="188">
        <v>17000</v>
      </c>
      <c r="R31" s="188">
        <v>25000</v>
      </c>
      <c r="S31" s="188">
        <v>114000</v>
      </c>
      <c r="T31" s="188">
        <v>40000</v>
      </c>
      <c r="U31" s="215">
        <v>74000</v>
      </c>
      <c r="V31" s="188"/>
      <c r="W31" s="188"/>
      <c r="Y31" s="28" t="s">
        <v>66</v>
      </c>
      <c r="Z31" s="213">
        <v>318000</v>
      </c>
      <c r="AA31" s="188">
        <v>201000</v>
      </c>
      <c r="AB31" s="188">
        <v>17000</v>
      </c>
      <c r="AC31" s="188">
        <v>27000</v>
      </c>
      <c r="AD31" s="188">
        <v>89000</v>
      </c>
      <c r="AE31" s="188">
        <v>185000</v>
      </c>
      <c r="AF31" s="188">
        <v>68000</v>
      </c>
      <c r="AG31" s="215">
        <v>117000</v>
      </c>
      <c r="AI31" s="3"/>
    </row>
    <row r="32" spans="1:35" ht="21" hidden="1" customHeight="1">
      <c r="A32" s="28" t="s">
        <v>67</v>
      </c>
      <c r="B32" s="213">
        <v>492000</v>
      </c>
      <c r="C32" s="188">
        <v>302000</v>
      </c>
      <c r="D32" s="188">
        <v>32000</v>
      </c>
      <c r="E32" s="188">
        <v>46000</v>
      </c>
      <c r="F32" s="188">
        <v>116000</v>
      </c>
      <c r="G32" s="188">
        <v>298000</v>
      </c>
      <c r="H32" s="188">
        <v>108000</v>
      </c>
      <c r="I32" s="215">
        <v>191000</v>
      </c>
      <c r="M32" s="28" t="s">
        <v>67</v>
      </c>
      <c r="N32" s="213">
        <v>173000</v>
      </c>
      <c r="O32" s="188">
        <v>99000</v>
      </c>
      <c r="P32" s="188">
        <v>15000</v>
      </c>
      <c r="Q32" s="188">
        <v>19000</v>
      </c>
      <c r="R32" s="188">
        <v>25000</v>
      </c>
      <c r="S32" s="188">
        <v>114000</v>
      </c>
      <c r="T32" s="188">
        <v>40000</v>
      </c>
      <c r="U32" s="215">
        <v>74000</v>
      </c>
      <c r="V32" s="188"/>
      <c r="W32" s="188"/>
      <c r="Y32" s="28" t="s">
        <v>67</v>
      </c>
      <c r="Z32" s="213">
        <v>320000</v>
      </c>
      <c r="AA32" s="188">
        <v>203000</v>
      </c>
      <c r="AB32" s="188">
        <v>17000</v>
      </c>
      <c r="AC32" s="188">
        <v>27000</v>
      </c>
      <c r="AD32" s="188">
        <v>92000</v>
      </c>
      <c r="AE32" s="188">
        <v>184000</v>
      </c>
      <c r="AF32" s="188">
        <v>68000</v>
      </c>
      <c r="AG32" s="215">
        <v>117000</v>
      </c>
      <c r="AI32" s="3"/>
    </row>
    <row r="33" spans="1:35" ht="21" hidden="1" customHeight="1">
      <c r="A33" s="28" t="s">
        <v>68</v>
      </c>
      <c r="B33" s="213">
        <v>496000</v>
      </c>
      <c r="C33" s="188">
        <v>306000</v>
      </c>
      <c r="D33" s="188">
        <v>32000</v>
      </c>
      <c r="E33" s="188">
        <v>50000</v>
      </c>
      <c r="F33" s="188">
        <v>114000</v>
      </c>
      <c r="G33" s="188">
        <v>299000</v>
      </c>
      <c r="H33" s="188">
        <v>109000</v>
      </c>
      <c r="I33" s="215">
        <v>190000</v>
      </c>
      <c r="M33" s="28" t="s">
        <v>68</v>
      </c>
      <c r="N33" s="213">
        <v>171000</v>
      </c>
      <c r="O33" s="188">
        <v>98000</v>
      </c>
      <c r="P33" s="188">
        <v>15000</v>
      </c>
      <c r="Q33" s="188">
        <v>19000</v>
      </c>
      <c r="R33" s="188">
        <v>24000</v>
      </c>
      <c r="S33" s="188">
        <v>113000</v>
      </c>
      <c r="T33" s="188">
        <v>40000</v>
      </c>
      <c r="U33" s="215">
        <v>73000</v>
      </c>
      <c r="V33" s="188"/>
      <c r="W33" s="188"/>
      <c r="Y33" s="28" t="s">
        <v>68</v>
      </c>
      <c r="Z33" s="213">
        <v>325000</v>
      </c>
      <c r="AA33" s="188">
        <v>208000</v>
      </c>
      <c r="AB33" s="188">
        <v>17000</v>
      </c>
      <c r="AC33" s="188">
        <v>31000</v>
      </c>
      <c r="AD33" s="188">
        <v>90000</v>
      </c>
      <c r="AE33" s="188">
        <v>186000</v>
      </c>
      <c r="AF33" s="188">
        <v>69000</v>
      </c>
      <c r="AG33" s="215">
        <v>117000</v>
      </c>
      <c r="AI33" s="3"/>
    </row>
    <row r="34" spans="1:35" ht="21" hidden="1" customHeight="1">
      <c r="A34" s="28" t="s">
        <v>69</v>
      </c>
      <c r="B34" s="213">
        <v>496000</v>
      </c>
      <c r="C34" s="188">
        <v>307000</v>
      </c>
      <c r="D34" s="188">
        <v>31000</v>
      </c>
      <c r="E34" s="188">
        <v>50000</v>
      </c>
      <c r="F34" s="188">
        <v>115000</v>
      </c>
      <c r="G34" s="188">
        <v>300000</v>
      </c>
      <c r="H34" s="188">
        <v>110000</v>
      </c>
      <c r="I34" s="215">
        <v>189000</v>
      </c>
      <c r="M34" s="28" t="s">
        <v>69</v>
      </c>
      <c r="N34" s="213">
        <v>170000</v>
      </c>
      <c r="O34" s="188">
        <v>97000</v>
      </c>
      <c r="P34" s="188">
        <v>15000</v>
      </c>
      <c r="Q34" s="188">
        <v>19000</v>
      </c>
      <c r="R34" s="188">
        <v>23000</v>
      </c>
      <c r="S34" s="188">
        <v>113000</v>
      </c>
      <c r="T34" s="188">
        <v>40000</v>
      </c>
      <c r="U34" s="215">
        <v>72000</v>
      </c>
      <c r="V34" s="188"/>
      <c r="W34" s="188"/>
      <c r="Y34" s="28" t="s">
        <v>69</v>
      </c>
      <c r="Z34" s="213">
        <v>326000</v>
      </c>
      <c r="AA34" s="188">
        <v>209000</v>
      </c>
      <c r="AB34" s="188">
        <v>16000</v>
      </c>
      <c r="AC34" s="188">
        <v>31000</v>
      </c>
      <c r="AD34" s="188">
        <v>92000</v>
      </c>
      <c r="AE34" s="188">
        <v>187000</v>
      </c>
      <c r="AF34" s="188">
        <v>70000</v>
      </c>
      <c r="AG34" s="215">
        <v>117000</v>
      </c>
      <c r="AI34" s="3"/>
    </row>
    <row r="35" spans="1:35" ht="21" hidden="1" customHeight="1">
      <c r="A35" s="28" t="s">
        <v>201</v>
      </c>
      <c r="B35" s="213">
        <v>493000</v>
      </c>
      <c r="C35" s="188">
        <v>303000</v>
      </c>
      <c r="D35" s="188">
        <v>30000</v>
      </c>
      <c r="E35" s="188">
        <v>50000</v>
      </c>
      <c r="F35" s="188">
        <v>115000</v>
      </c>
      <c r="G35" s="188">
        <v>298000</v>
      </c>
      <c r="H35" s="188">
        <v>108000</v>
      </c>
      <c r="I35" s="215">
        <v>191000</v>
      </c>
      <c r="M35" s="28" t="s">
        <v>201</v>
      </c>
      <c r="N35" s="213">
        <v>168000</v>
      </c>
      <c r="O35" s="188">
        <v>95000</v>
      </c>
      <c r="P35" s="188">
        <v>15000</v>
      </c>
      <c r="Q35" s="188">
        <v>20000</v>
      </c>
      <c r="R35" s="188">
        <v>22000</v>
      </c>
      <c r="S35" s="188">
        <v>111000</v>
      </c>
      <c r="T35" s="188">
        <v>38000</v>
      </c>
      <c r="U35" s="215">
        <v>73000</v>
      </c>
      <c r="V35" s="188"/>
      <c r="W35" s="188"/>
      <c r="Y35" s="28" t="s">
        <v>201</v>
      </c>
      <c r="Z35" s="213">
        <v>325000</v>
      </c>
      <c r="AA35" s="188">
        <v>208000</v>
      </c>
      <c r="AB35" s="188">
        <v>15000</v>
      </c>
      <c r="AC35" s="188">
        <v>31000</v>
      </c>
      <c r="AD35" s="188">
        <v>93000</v>
      </c>
      <c r="AE35" s="188">
        <v>187000</v>
      </c>
      <c r="AF35" s="188">
        <v>70000</v>
      </c>
      <c r="AG35" s="215">
        <v>117000</v>
      </c>
      <c r="AI35" s="3"/>
    </row>
    <row r="36" spans="1:35" ht="21" hidden="1" customHeight="1">
      <c r="A36" s="28" t="s">
        <v>202</v>
      </c>
      <c r="B36" s="213">
        <v>494000</v>
      </c>
      <c r="C36" s="188">
        <v>302000</v>
      </c>
      <c r="D36" s="188">
        <v>31000</v>
      </c>
      <c r="E36" s="188">
        <v>49000</v>
      </c>
      <c r="F36" s="188">
        <v>113000</v>
      </c>
      <c r="G36" s="188">
        <v>300000</v>
      </c>
      <c r="H36" s="188">
        <v>108000</v>
      </c>
      <c r="I36" s="215">
        <v>192000</v>
      </c>
      <c r="M36" s="28" t="s">
        <v>202</v>
      </c>
      <c r="N36" s="213">
        <v>173000</v>
      </c>
      <c r="O36" s="188">
        <v>99000</v>
      </c>
      <c r="P36" s="188">
        <v>16000</v>
      </c>
      <c r="Q36" s="188">
        <v>20000</v>
      </c>
      <c r="R36" s="188">
        <v>24000</v>
      </c>
      <c r="S36" s="188">
        <v>113000</v>
      </c>
      <c r="T36" s="188">
        <v>38000</v>
      </c>
      <c r="U36" s="215">
        <v>74000</v>
      </c>
      <c r="V36" s="188"/>
      <c r="W36" s="188"/>
      <c r="Y36" s="28" t="s">
        <v>202</v>
      </c>
      <c r="Z36" s="213">
        <v>320000</v>
      </c>
      <c r="AA36" s="188">
        <v>203000</v>
      </c>
      <c r="AB36" s="188">
        <v>16000</v>
      </c>
      <c r="AC36" s="188">
        <v>29000</v>
      </c>
      <c r="AD36" s="188">
        <v>89000</v>
      </c>
      <c r="AE36" s="188">
        <v>187000</v>
      </c>
      <c r="AF36" s="188">
        <v>70000</v>
      </c>
      <c r="AG36" s="215">
        <v>117000</v>
      </c>
      <c r="AI36" s="3"/>
    </row>
    <row r="37" spans="1:35" ht="21" hidden="1" customHeight="1">
      <c r="A37" s="28" t="s">
        <v>70</v>
      </c>
      <c r="B37" s="213">
        <v>495000</v>
      </c>
      <c r="C37" s="188">
        <v>303000</v>
      </c>
      <c r="D37" s="188">
        <v>33000</v>
      </c>
      <c r="E37" s="188">
        <v>49000</v>
      </c>
      <c r="F37" s="188">
        <v>113000</v>
      </c>
      <c r="G37" s="188">
        <v>300000</v>
      </c>
      <c r="H37" s="188">
        <v>108000</v>
      </c>
      <c r="I37" s="215">
        <v>192000</v>
      </c>
      <c r="M37" s="28" t="s">
        <v>70</v>
      </c>
      <c r="N37" s="213">
        <v>176000</v>
      </c>
      <c r="O37" s="188">
        <v>101000</v>
      </c>
      <c r="P37" s="188">
        <v>17000</v>
      </c>
      <c r="Q37" s="188">
        <v>21000</v>
      </c>
      <c r="R37" s="188">
        <v>24000</v>
      </c>
      <c r="S37" s="188">
        <v>114000</v>
      </c>
      <c r="T37" s="188">
        <v>39000</v>
      </c>
      <c r="U37" s="215">
        <v>75000</v>
      </c>
      <c r="V37" s="188"/>
      <c r="W37" s="188"/>
      <c r="Y37" s="28" t="s">
        <v>70</v>
      </c>
      <c r="Z37" s="213">
        <v>319000</v>
      </c>
      <c r="AA37" s="188">
        <v>202000</v>
      </c>
      <c r="AB37" s="188">
        <v>16000</v>
      </c>
      <c r="AC37" s="188">
        <v>28000</v>
      </c>
      <c r="AD37" s="188">
        <v>89000</v>
      </c>
      <c r="AE37" s="188">
        <v>186000</v>
      </c>
      <c r="AF37" s="188">
        <v>69000</v>
      </c>
      <c r="AG37" s="215">
        <v>117000</v>
      </c>
      <c r="AI37" s="3"/>
    </row>
    <row r="38" spans="1:35" ht="21" hidden="1" customHeight="1">
      <c r="A38" s="28" t="s">
        <v>71</v>
      </c>
      <c r="B38" s="213">
        <v>497000</v>
      </c>
      <c r="C38" s="188">
        <v>304000</v>
      </c>
      <c r="D38" s="188">
        <v>34000</v>
      </c>
      <c r="E38" s="188">
        <v>49000</v>
      </c>
      <c r="F38" s="188">
        <v>111000</v>
      </c>
      <c r="G38" s="188">
        <v>302000</v>
      </c>
      <c r="H38" s="188">
        <v>109000</v>
      </c>
      <c r="I38" s="215">
        <v>193000</v>
      </c>
      <c r="M38" s="28" t="s">
        <v>71</v>
      </c>
      <c r="N38" s="213">
        <v>178000</v>
      </c>
      <c r="O38" s="188">
        <v>102000</v>
      </c>
      <c r="P38" s="188">
        <v>18000</v>
      </c>
      <c r="Q38" s="188">
        <v>20000</v>
      </c>
      <c r="R38" s="188">
        <v>25000</v>
      </c>
      <c r="S38" s="188">
        <v>115000</v>
      </c>
      <c r="T38" s="188">
        <v>39000</v>
      </c>
      <c r="U38" s="215">
        <v>76000</v>
      </c>
      <c r="V38" s="188"/>
      <c r="W38" s="188"/>
      <c r="Y38" s="28" t="s">
        <v>71</v>
      </c>
      <c r="Z38" s="213">
        <v>319000</v>
      </c>
      <c r="AA38" s="188">
        <v>202000</v>
      </c>
      <c r="AB38" s="188">
        <v>17000</v>
      </c>
      <c r="AC38" s="188">
        <v>29000</v>
      </c>
      <c r="AD38" s="188">
        <v>86000</v>
      </c>
      <c r="AE38" s="188">
        <v>187000</v>
      </c>
      <c r="AF38" s="188">
        <v>70000</v>
      </c>
      <c r="AG38" s="215">
        <v>117000</v>
      </c>
      <c r="AI38" s="3"/>
    </row>
    <row r="39" spans="1:35" ht="21" hidden="1" customHeight="1">
      <c r="A39" s="28" t="s">
        <v>72</v>
      </c>
      <c r="B39" s="213">
        <v>500000</v>
      </c>
      <c r="C39" s="188">
        <v>307000</v>
      </c>
      <c r="D39" s="188">
        <v>34000</v>
      </c>
      <c r="E39" s="188">
        <v>52000</v>
      </c>
      <c r="F39" s="188">
        <v>112000</v>
      </c>
      <c r="G39" s="188">
        <v>301000</v>
      </c>
      <c r="H39" s="188">
        <v>108000</v>
      </c>
      <c r="I39" s="215">
        <v>193000</v>
      </c>
      <c r="M39" s="28" t="s">
        <v>72</v>
      </c>
      <c r="N39" s="213">
        <v>178000</v>
      </c>
      <c r="O39" s="188">
        <v>103000</v>
      </c>
      <c r="P39" s="188">
        <v>18000</v>
      </c>
      <c r="Q39" s="188">
        <v>22000</v>
      </c>
      <c r="R39" s="188">
        <v>26000</v>
      </c>
      <c r="S39" s="188">
        <v>112000</v>
      </c>
      <c r="T39" s="188">
        <v>37000</v>
      </c>
      <c r="U39" s="215">
        <v>75000</v>
      </c>
      <c r="V39" s="188"/>
      <c r="W39" s="188"/>
      <c r="Y39" s="28" t="s">
        <v>72</v>
      </c>
      <c r="Z39" s="213">
        <v>321000</v>
      </c>
      <c r="AA39" s="188">
        <v>204000</v>
      </c>
      <c r="AB39" s="188">
        <v>17000</v>
      </c>
      <c r="AC39" s="188">
        <v>30000</v>
      </c>
      <c r="AD39" s="188">
        <v>86000</v>
      </c>
      <c r="AE39" s="188">
        <v>188000</v>
      </c>
      <c r="AF39" s="188">
        <v>70000</v>
      </c>
      <c r="AG39" s="215">
        <v>118000</v>
      </c>
      <c r="AI39" s="3"/>
    </row>
    <row r="40" spans="1:35" ht="21" hidden="1" customHeight="1">
      <c r="A40" s="28" t="s">
        <v>73</v>
      </c>
      <c r="B40" s="213">
        <v>491000</v>
      </c>
      <c r="C40" s="188">
        <v>298000</v>
      </c>
      <c r="D40" s="188">
        <v>33000</v>
      </c>
      <c r="E40" s="188">
        <v>49000</v>
      </c>
      <c r="F40" s="188">
        <v>112000</v>
      </c>
      <c r="G40" s="188">
        <v>297000</v>
      </c>
      <c r="H40" s="188">
        <v>104000</v>
      </c>
      <c r="I40" s="215">
        <v>193000</v>
      </c>
      <c r="M40" s="28" t="s">
        <v>73</v>
      </c>
      <c r="N40" s="213">
        <v>171000</v>
      </c>
      <c r="O40" s="188">
        <v>96000</v>
      </c>
      <c r="P40" s="188">
        <v>17000</v>
      </c>
      <c r="Q40" s="188">
        <v>20000</v>
      </c>
      <c r="R40" s="188">
        <v>25000</v>
      </c>
      <c r="S40" s="188">
        <v>110000</v>
      </c>
      <c r="T40" s="188">
        <v>35000</v>
      </c>
      <c r="U40" s="215">
        <v>75000</v>
      </c>
      <c r="V40" s="188"/>
      <c r="W40" s="188"/>
      <c r="Y40" s="28" t="s">
        <v>73</v>
      </c>
      <c r="Z40" s="213">
        <v>320000</v>
      </c>
      <c r="AA40" s="188">
        <v>202000</v>
      </c>
      <c r="AB40" s="188">
        <v>17000</v>
      </c>
      <c r="AC40" s="188">
        <v>29000</v>
      </c>
      <c r="AD40" s="188">
        <v>87000</v>
      </c>
      <c r="AE40" s="188">
        <v>187000</v>
      </c>
      <c r="AF40" s="188">
        <v>69000</v>
      </c>
      <c r="AG40" s="215">
        <v>118000</v>
      </c>
      <c r="AI40" s="3"/>
    </row>
    <row r="41" spans="1:35" ht="21" hidden="1" customHeight="1">
      <c r="A41" s="28" t="s">
        <v>74</v>
      </c>
      <c r="B41" s="213">
        <v>489000</v>
      </c>
      <c r="C41" s="188">
        <v>295000</v>
      </c>
      <c r="D41" s="188">
        <v>32000</v>
      </c>
      <c r="E41" s="188">
        <v>45000</v>
      </c>
      <c r="F41" s="188">
        <v>113000</v>
      </c>
      <c r="G41" s="188">
        <v>299000</v>
      </c>
      <c r="H41" s="188">
        <v>105000</v>
      </c>
      <c r="I41" s="215">
        <v>193000</v>
      </c>
      <c r="M41" s="28" t="s">
        <v>74</v>
      </c>
      <c r="N41" s="213">
        <v>169000</v>
      </c>
      <c r="O41" s="188">
        <v>95000</v>
      </c>
      <c r="P41" s="188">
        <v>15000</v>
      </c>
      <c r="Q41" s="188">
        <v>18000</v>
      </c>
      <c r="R41" s="188">
        <v>26000</v>
      </c>
      <c r="S41" s="188">
        <v>110000</v>
      </c>
      <c r="T41" s="188">
        <v>35000</v>
      </c>
      <c r="U41" s="215">
        <v>75000</v>
      </c>
      <c r="V41" s="188"/>
      <c r="W41" s="188"/>
      <c r="Y41" s="28" t="s">
        <v>74</v>
      </c>
      <c r="Z41" s="213">
        <v>319000</v>
      </c>
      <c r="AA41" s="188">
        <v>201000</v>
      </c>
      <c r="AB41" s="188">
        <v>17000</v>
      </c>
      <c r="AC41" s="188">
        <v>27000</v>
      </c>
      <c r="AD41" s="188">
        <v>86000</v>
      </c>
      <c r="AE41" s="188">
        <v>189000</v>
      </c>
      <c r="AF41" s="188">
        <v>70000</v>
      </c>
      <c r="AG41" s="215">
        <v>118000</v>
      </c>
      <c r="AI41" s="3"/>
    </row>
    <row r="42" spans="1:35" ht="21" hidden="1" customHeight="1">
      <c r="A42" s="28" t="s">
        <v>75</v>
      </c>
      <c r="B42" s="213">
        <v>480000</v>
      </c>
      <c r="C42" s="188">
        <v>288000</v>
      </c>
      <c r="D42" s="188">
        <v>31000</v>
      </c>
      <c r="E42" s="188">
        <v>40000</v>
      </c>
      <c r="F42" s="188">
        <v>112000</v>
      </c>
      <c r="G42" s="188">
        <v>297000</v>
      </c>
      <c r="H42" s="188">
        <v>105000</v>
      </c>
      <c r="I42" s="215">
        <v>192000</v>
      </c>
      <c r="M42" s="28" t="s">
        <v>75</v>
      </c>
      <c r="N42" s="213">
        <v>164000</v>
      </c>
      <c r="O42" s="188">
        <v>90000</v>
      </c>
      <c r="P42" s="188">
        <v>14000</v>
      </c>
      <c r="Q42" s="188">
        <v>16000</v>
      </c>
      <c r="R42" s="188">
        <v>27000</v>
      </c>
      <c r="S42" s="188">
        <v>108000</v>
      </c>
      <c r="T42" s="188">
        <v>34000</v>
      </c>
      <c r="U42" s="215">
        <v>74000</v>
      </c>
      <c r="V42" s="188"/>
      <c r="W42" s="188"/>
      <c r="Y42" s="28" t="s">
        <v>75</v>
      </c>
      <c r="Z42" s="213">
        <v>316000</v>
      </c>
      <c r="AA42" s="188">
        <v>198000</v>
      </c>
      <c r="AB42" s="188">
        <v>17000</v>
      </c>
      <c r="AC42" s="188">
        <v>25000</v>
      </c>
      <c r="AD42" s="188">
        <v>85000</v>
      </c>
      <c r="AE42" s="188">
        <v>189000</v>
      </c>
      <c r="AF42" s="188">
        <v>71000</v>
      </c>
      <c r="AG42" s="215">
        <v>118000</v>
      </c>
      <c r="AI42" s="3"/>
    </row>
    <row r="43" spans="1:35" ht="21" hidden="1" customHeight="1">
      <c r="A43" s="28" t="s">
        <v>76</v>
      </c>
      <c r="B43" s="213">
        <v>478000</v>
      </c>
      <c r="C43" s="188">
        <v>285000</v>
      </c>
      <c r="D43" s="188">
        <v>32000</v>
      </c>
      <c r="E43" s="188">
        <v>36000</v>
      </c>
      <c r="F43" s="188">
        <v>112000</v>
      </c>
      <c r="G43" s="188">
        <v>299000</v>
      </c>
      <c r="H43" s="188">
        <v>106000</v>
      </c>
      <c r="I43" s="215">
        <v>193000</v>
      </c>
      <c r="M43" s="28" t="s">
        <v>76</v>
      </c>
      <c r="N43" s="213">
        <v>163000</v>
      </c>
      <c r="O43" s="188">
        <v>88000</v>
      </c>
      <c r="P43" s="188">
        <v>15000</v>
      </c>
      <c r="Q43" s="188">
        <v>13000</v>
      </c>
      <c r="R43" s="188">
        <v>27000</v>
      </c>
      <c r="S43" s="188">
        <v>109000</v>
      </c>
      <c r="T43" s="188">
        <v>34000</v>
      </c>
      <c r="U43" s="215">
        <v>75000</v>
      </c>
      <c r="V43" s="188"/>
      <c r="W43" s="188"/>
      <c r="Y43" s="28" t="s">
        <v>76</v>
      </c>
      <c r="Z43" s="213">
        <v>315000</v>
      </c>
      <c r="AA43" s="188">
        <v>197000</v>
      </c>
      <c r="AB43" s="188">
        <v>17000</v>
      </c>
      <c r="AC43" s="188">
        <v>23000</v>
      </c>
      <c r="AD43" s="188">
        <v>85000</v>
      </c>
      <c r="AE43" s="188">
        <v>190000</v>
      </c>
      <c r="AF43" s="188">
        <v>72000</v>
      </c>
      <c r="AG43" s="215">
        <v>118000</v>
      </c>
      <c r="AI43" s="3"/>
    </row>
    <row r="44" spans="1:35" ht="21" hidden="1" customHeight="1">
      <c r="A44" s="28" t="s">
        <v>77</v>
      </c>
      <c r="B44" s="213">
        <v>476000</v>
      </c>
      <c r="C44" s="188">
        <v>284000</v>
      </c>
      <c r="D44" s="188">
        <v>30000</v>
      </c>
      <c r="E44" s="188">
        <v>35000</v>
      </c>
      <c r="F44" s="188">
        <v>113000</v>
      </c>
      <c r="G44" s="188">
        <v>298000</v>
      </c>
      <c r="H44" s="188">
        <v>106000</v>
      </c>
      <c r="I44" s="215">
        <v>192000</v>
      </c>
      <c r="M44" s="28" t="s">
        <v>77</v>
      </c>
      <c r="N44" s="213">
        <v>159000</v>
      </c>
      <c r="O44" s="188">
        <v>84000</v>
      </c>
      <c r="P44" s="188">
        <v>14000</v>
      </c>
      <c r="Q44" s="188">
        <v>11000</v>
      </c>
      <c r="R44" s="188">
        <v>25000</v>
      </c>
      <c r="S44" s="188">
        <v>109000</v>
      </c>
      <c r="T44" s="188">
        <v>34000</v>
      </c>
      <c r="U44" s="215">
        <v>75000</v>
      </c>
      <c r="V44" s="188"/>
      <c r="W44" s="188"/>
      <c r="Y44" s="28" t="s">
        <v>77</v>
      </c>
      <c r="Z44" s="213">
        <v>317000</v>
      </c>
      <c r="AA44" s="188">
        <v>200000</v>
      </c>
      <c r="AB44" s="188">
        <v>16000</v>
      </c>
      <c r="AC44" s="188">
        <v>24000</v>
      </c>
      <c r="AD44" s="188">
        <v>88000</v>
      </c>
      <c r="AE44" s="188">
        <v>189000</v>
      </c>
      <c r="AF44" s="188">
        <v>72000</v>
      </c>
      <c r="AG44" s="215">
        <v>118000</v>
      </c>
      <c r="AI44" s="3"/>
    </row>
    <row r="45" spans="1:35" ht="21" hidden="1" customHeight="1">
      <c r="A45" s="28" t="s">
        <v>78</v>
      </c>
      <c r="B45" s="213">
        <v>476000</v>
      </c>
      <c r="C45" s="188">
        <v>283000</v>
      </c>
      <c r="D45" s="188">
        <v>29000</v>
      </c>
      <c r="E45" s="188">
        <v>34000</v>
      </c>
      <c r="F45" s="188">
        <v>112000</v>
      </c>
      <c r="G45" s="188">
        <v>301000</v>
      </c>
      <c r="H45" s="188">
        <v>107000</v>
      </c>
      <c r="I45" s="215">
        <v>193000</v>
      </c>
      <c r="M45" s="28" t="s">
        <v>78</v>
      </c>
      <c r="N45" s="213">
        <v>159000</v>
      </c>
      <c r="O45" s="188">
        <v>84000</v>
      </c>
      <c r="P45" s="188">
        <v>13000</v>
      </c>
      <c r="Q45" s="188">
        <v>10000</v>
      </c>
      <c r="R45" s="188">
        <v>24000</v>
      </c>
      <c r="S45" s="188">
        <v>111000</v>
      </c>
      <c r="T45" s="188">
        <v>36000</v>
      </c>
      <c r="U45" s="215">
        <v>75000</v>
      </c>
      <c r="V45" s="188"/>
      <c r="W45" s="188"/>
      <c r="Y45" s="28" t="s">
        <v>78</v>
      </c>
      <c r="Z45" s="213">
        <v>317000</v>
      </c>
      <c r="AA45" s="188">
        <v>199000</v>
      </c>
      <c r="AB45" s="188">
        <v>15000</v>
      </c>
      <c r="AC45" s="188">
        <v>24000</v>
      </c>
      <c r="AD45" s="188">
        <v>88000</v>
      </c>
      <c r="AE45" s="188">
        <v>189000</v>
      </c>
      <c r="AF45" s="188">
        <v>71000</v>
      </c>
      <c r="AG45" s="215">
        <v>118000</v>
      </c>
      <c r="AI45" s="3"/>
    </row>
    <row r="46" spans="1:35" ht="21" hidden="1" customHeight="1">
      <c r="A46" s="28" t="s">
        <v>79</v>
      </c>
      <c r="B46" s="213">
        <v>478000</v>
      </c>
      <c r="C46" s="188">
        <v>285000</v>
      </c>
      <c r="D46" s="188">
        <v>29000</v>
      </c>
      <c r="E46" s="188">
        <v>34000</v>
      </c>
      <c r="F46" s="188">
        <v>113000</v>
      </c>
      <c r="G46" s="188">
        <v>302000</v>
      </c>
      <c r="H46" s="188">
        <v>109000</v>
      </c>
      <c r="I46" s="215">
        <v>193000</v>
      </c>
      <c r="M46" s="28" t="s">
        <v>79</v>
      </c>
      <c r="N46" s="213">
        <v>161000</v>
      </c>
      <c r="O46" s="188">
        <v>86000</v>
      </c>
      <c r="P46" s="188">
        <v>13000</v>
      </c>
      <c r="Q46" s="188">
        <v>10000</v>
      </c>
      <c r="R46" s="188">
        <v>26000</v>
      </c>
      <c r="S46" s="188">
        <v>112000</v>
      </c>
      <c r="T46" s="188">
        <v>37000</v>
      </c>
      <c r="U46" s="215">
        <v>75000</v>
      </c>
      <c r="V46" s="188"/>
      <c r="W46" s="188"/>
      <c r="Y46" s="28" t="s">
        <v>79</v>
      </c>
      <c r="Z46" s="213">
        <v>318000</v>
      </c>
      <c r="AA46" s="188">
        <v>199000</v>
      </c>
      <c r="AB46" s="188">
        <v>16000</v>
      </c>
      <c r="AC46" s="188">
        <v>24000</v>
      </c>
      <c r="AD46" s="188">
        <v>87000</v>
      </c>
      <c r="AE46" s="188">
        <v>190000</v>
      </c>
      <c r="AF46" s="188">
        <v>72000</v>
      </c>
      <c r="AG46" s="215">
        <v>118000</v>
      </c>
      <c r="AI46" s="3"/>
    </row>
    <row r="47" spans="1:35" ht="21" hidden="1" customHeight="1">
      <c r="A47" s="28" t="s">
        <v>203</v>
      </c>
      <c r="B47" s="213">
        <v>483000</v>
      </c>
      <c r="C47" s="188">
        <v>290000</v>
      </c>
      <c r="D47" s="188">
        <v>31000</v>
      </c>
      <c r="E47" s="188">
        <v>34000</v>
      </c>
      <c r="F47" s="188">
        <v>113000</v>
      </c>
      <c r="G47" s="188">
        <v>305000</v>
      </c>
      <c r="H47" s="188">
        <v>113000</v>
      </c>
      <c r="I47" s="215">
        <v>192000</v>
      </c>
      <c r="M47" s="28" t="s">
        <v>203</v>
      </c>
      <c r="N47" s="213">
        <v>162000</v>
      </c>
      <c r="O47" s="188">
        <v>89000</v>
      </c>
      <c r="P47" s="188">
        <v>14000</v>
      </c>
      <c r="Q47" s="188">
        <v>10000</v>
      </c>
      <c r="R47" s="188">
        <v>26000</v>
      </c>
      <c r="S47" s="188">
        <v>113000</v>
      </c>
      <c r="T47" s="188">
        <v>39000</v>
      </c>
      <c r="U47" s="215">
        <v>73000</v>
      </c>
      <c r="V47" s="188"/>
      <c r="W47" s="188"/>
      <c r="Y47" s="28" t="s">
        <v>203</v>
      </c>
      <c r="Z47" s="213">
        <v>320000</v>
      </c>
      <c r="AA47" s="188">
        <v>202000</v>
      </c>
      <c r="AB47" s="188">
        <v>17000</v>
      </c>
      <c r="AC47" s="188">
        <v>24000</v>
      </c>
      <c r="AD47" s="188">
        <v>87000</v>
      </c>
      <c r="AE47" s="188">
        <v>193000</v>
      </c>
      <c r="AF47" s="188">
        <v>74000</v>
      </c>
      <c r="AG47" s="215">
        <v>119000</v>
      </c>
      <c r="AI47" s="3"/>
    </row>
    <row r="48" spans="1:35" ht="21" hidden="1" customHeight="1">
      <c r="A48" s="28" t="s">
        <v>204</v>
      </c>
      <c r="B48" s="213">
        <v>490000</v>
      </c>
      <c r="C48" s="188">
        <v>297000</v>
      </c>
      <c r="D48" s="188">
        <v>32000</v>
      </c>
      <c r="E48" s="188">
        <v>35000</v>
      </c>
      <c r="F48" s="188">
        <v>116000</v>
      </c>
      <c r="G48" s="188">
        <v>306000</v>
      </c>
      <c r="H48" s="188">
        <v>114000</v>
      </c>
      <c r="I48" s="215">
        <v>193000</v>
      </c>
      <c r="M48" s="28" t="s">
        <v>204</v>
      </c>
      <c r="N48" s="213">
        <v>166000</v>
      </c>
      <c r="O48" s="188">
        <v>92000</v>
      </c>
      <c r="P48" s="188">
        <v>14000</v>
      </c>
      <c r="Q48" s="188">
        <v>12000</v>
      </c>
      <c r="R48" s="188">
        <v>27000</v>
      </c>
      <c r="S48" s="188">
        <v>113000</v>
      </c>
      <c r="T48" s="188">
        <v>39000</v>
      </c>
      <c r="U48" s="215">
        <v>74000</v>
      </c>
      <c r="V48" s="188"/>
      <c r="W48" s="188"/>
      <c r="Y48" s="28" t="s">
        <v>204</v>
      </c>
      <c r="Z48" s="213">
        <v>324000</v>
      </c>
      <c r="AA48" s="188">
        <v>205000</v>
      </c>
      <c r="AB48" s="188">
        <v>18000</v>
      </c>
      <c r="AC48" s="188">
        <v>24000</v>
      </c>
      <c r="AD48" s="188">
        <v>88000</v>
      </c>
      <c r="AE48" s="188">
        <v>193000</v>
      </c>
      <c r="AF48" s="188">
        <v>74000</v>
      </c>
      <c r="AG48" s="215">
        <v>119000</v>
      </c>
      <c r="AI48" s="3"/>
    </row>
    <row r="49" spans="1:35" ht="21" hidden="1" customHeight="1">
      <c r="A49" s="28" t="s">
        <v>80</v>
      </c>
      <c r="B49" s="213">
        <v>495000</v>
      </c>
      <c r="C49" s="188">
        <v>301000</v>
      </c>
      <c r="D49" s="188">
        <v>33000</v>
      </c>
      <c r="E49" s="188">
        <v>35000</v>
      </c>
      <c r="F49" s="188">
        <v>118000</v>
      </c>
      <c r="G49" s="188">
        <v>310000</v>
      </c>
      <c r="H49" s="188">
        <v>115000</v>
      </c>
      <c r="I49" s="215">
        <v>194000</v>
      </c>
      <c r="M49" s="28" t="s">
        <v>80</v>
      </c>
      <c r="N49" s="213">
        <v>168000</v>
      </c>
      <c r="O49" s="188">
        <v>93000</v>
      </c>
      <c r="P49" s="188">
        <v>14000</v>
      </c>
      <c r="Q49" s="188">
        <v>11000</v>
      </c>
      <c r="R49" s="188">
        <v>27000</v>
      </c>
      <c r="S49" s="188">
        <v>116000</v>
      </c>
      <c r="T49" s="188">
        <v>41000</v>
      </c>
      <c r="U49" s="215">
        <v>75000</v>
      </c>
      <c r="V49" s="188"/>
      <c r="W49" s="188"/>
      <c r="Y49" s="28" t="s">
        <v>80</v>
      </c>
      <c r="Z49" s="213">
        <v>327000</v>
      </c>
      <c r="AA49" s="188">
        <v>207000</v>
      </c>
      <c r="AB49" s="188">
        <v>18000</v>
      </c>
      <c r="AC49" s="188">
        <v>24000</v>
      </c>
      <c r="AD49" s="188">
        <v>90000</v>
      </c>
      <c r="AE49" s="188">
        <v>194000</v>
      </c>
      <c r="AF49" s="188">
        <v>74000</v>
      </c>
      <c r="AG49" s="215">
        <v>120000</v>
      </c>
      <c r="AI49" s="3"/>
    </row>
    <row r="50" spans="1:35" ht="21" hidden="1" customHeight="1">
      <c r="A50" s="28" t="s">
        <v>81</v>
      </c>
      <c r="B50" s="213">
        <v>502000</v>
      </c>
      <c r="C50" s="188">
        <v>306000</v>
      </c>
      <c r="D50" s="188">
        <v>34000</v>
      </c>
      <c r="E50" s="188">
        <v>37000</v>
      </c>
      <c r="F50" s="188">
        <v>119000</v>
      </c>
      <c r="G50" s="188">
        <v>313000</v>
      </c>
      <c r="H50" s="188">
        <v>117000</v>
      </c>
      <c r="I50" s="215">
        <v>196000</v>
      </c>
      <c r="M50" s="28" t="s">
        <v>81</v>
      </c>
      <c r="N50" s="213">
        <v>173000</v>
      </c>
      <c r="O50" s="188">
        <v>98000</v>
      </c>
      <c r="P50" s="188">
        <v>15000</v>
      </c>
      <c r="Q50" s="188">
        <v>12000</v>
      </c>
      <c r="R50" s="188">
        <v>28000</v>
      </c>
      <c r="S50" s="188">
        <v>118000</v>
      </c>
      <c r="T50" s="188">
        <v>42000</v>
      </c>
      <c r="U50" s="215">
        <v>76000</v>
      </c>
      <c r="V50" s="188"/>
      <c r="W50" s="188"/>
      <c r="Y50" s="28" t="s">
        <v>81</v>
      </c>
      <c r="Z50" s="213">
        <v>329000</v>
      </c>
      <c r="AA50" s="188">
        <v>209000</v>
      </c>
      <c r="AB50" s="188">
        <v>19000</v>
      </c>
      <c r="AC50" s="188">
        <v>25000</v>
      </c>
      <c r="AD50" s="188">
        <v>90000</v>
      </c>
      <c r="AE50" s="188">
        <v>195000</v>
      </c>
      <c r="AF50" s="188">
        <v>75000</v>
      </c>
      <c r="AG50" s="215">
        <v>120000</v>
      </c>
      <c r="AI50" s="3"/>
    </row>
    <row r="51" spans="1:35" ht="21" hidden="1" customHeight="1">
      <c r="A51" s="28" t="s">
        <v>82</v>
      </c>
      <c r="B51" s="213">
        <v>506000</v>
      </c>
      <c r="C51" s="188">
        <v>308000</v>
      </c>
      <c r="D51" s="188">
        <v>34000</v>
      </c>
      <c r="E51" s="188">
        <v>38000</v>
      </c>
      <c r="F51" s="188">
        <v>118000</v>
      </c>
      <c r="G51" s="188">
        <v>315000</v>
      </c>
      <c r="H51" s="188">
        <v>117000</v>
      </c>
      <c r="I51" s="215">
        <v>198000</v>
      </c>
      <c r="M51" s="28" t="s">
        <v>82</v>
      </c>
      <c r="N51" s="213">
        <v>176000</v>
      </c>
      <c r="O51" s="188">
        <v>99000</v>
      </c>
      <c r="P51" s="188">
        <v>16000</v>
      </c>
      <c r="Q51" s="188">
        <v>12000</v>
      </c>
      <c r="R51" s="188">
        <v>29000</v>
      </c>
      <c r="S51" s="188">
        <v>120000</v>
      </c>
      <c r="T51" s="188">
        <v>42000</v>
      </c>
      <c r="U51" s="215">
        <v>77000</v>
      </c>
      <c r="V51" s="188"/>
      <c r="W51" s="188"/>
      <c r="Y51" s="28" t="s">
        <v>82</v>
      </c>
      <c r="Z51" s="213">
        <v>330000</v>
      </c>
      <c r="AA51" s="188">
        <v>210000</v>
      </c>
      <c r="AB51" s="188">
        <v>19000</v>
      </c>
      <c r="AC51" s="188">
        <v>27000</v>
      </c>
      <c r="AD51" s="188">
        <v>89000</v>
      </c>
      <c r="AE51" s="188">
        <v>195000</v>
      </c>
      <c r="AF51" s="188">
        <v>75000</v>
      </c>
      <c r="AG51" s="215">
        <v>120000</v>
      </c>
      <c r="AI51" s="3"/>
    </row>
    <row r="52" spans="1:35" ht="21" hidden="1" customHeight="1">
      <c r="A52" s="28" t="s">
        <v>83</v>
      </c>
      <c r="B52" s="213">
        <v>506000</v>
      </c>
      <c r="C52" s="188">
        <v>309000</v>
      </c>
      <c r="D52" s="188">
        <v>33000</v>
      </c>
      <c r="E52" s="188">
        <v>38000</v>
      </c>
      <c r="F52" s="188">
        <v>119000</v>
      </c>
      <c r="G52" s="188">
        <v>316000</v>
      </c>
      <c r="H52" s="188">
        <v>119000</v>
      </c>
      <c r="I52" s="215">
        <v>197000</v>
      </c>
      <c r="M52" s="28" t="s">
        <v>83</v>
      </c>
      <c r="N52" s="213">
        <v>175000</v>
      </c>
      <c r="O52" s="188">
        <v>98000</v>
      </c>
      <c r="P52" s="188">
        <v>15000</v>
      </c>
      <c r="Q52" s="188">
        <v>12000</v>
      </c>
      <c r="R52" s="188">
        <v>29000</v>
      </c>
      <c r="S52" s="188">
        <v>120000</v>
      </c>
      <c r="T52" s="188">
        <v>43000</v>
      </c>
      <c r="U52" s="215">
        <v>77000</v>
      </c>
      <c r="V52" s="188"/>
      <c r="W52" s="188"/>
      <c r="Y52" s="28" t="s">
        <v>83</v>
      </c>
      <c r="Z52" s="213">
        <v>331000</v>
      </c>
      <c r="AA52" s="188">
        <v>210000</v>
      </c>
      <c r="AB52" s="188">
        <v>18000</v>
      </c>
      <c r="AC52" s="188">
        <v>26000</v>
      </c>
      <c r="AD52" s="188">
        <v>90000</v>
      </c>
      <c r="AE52" s="188">
        <v>197000</v>
      </c>
      <c r="AF52" s="188">
        <v>76000</v>
      </c>
      <c r="AG52" s="215">
        <v>120000</v>
      </c>
      <c r="AI52" s="3"/>
    </row>
    <row r="53" spans="1:35" ht="21" hidden="1" customHeight="1">
      <c r="A53" s="28" t="s">
        <v>84</v>
      </c>
      <c r="B53" s="213">
        <v>501000</v>
      </c>
      <c r="C53" s="188">
        <v>303000</v>
      </c>
      <c r="D53" s="188">
        <v>31000</v>
      </c>
      <c r="E53" s="188">
        <v>37000</v>
      </c>
      <c r="F53" s="188">
        <v>116000</v>
      </c>
      <c r="G53" s="188">
        <v>316000</v>
      </c>
      <c r="H53" s="188">
        <v>118000</v>
      </c>
      <c r="I53" s="215">
        <v>198000</v>
      </c>
      <c r="M53" s="28" t="s">
        <v>84</v>
      </c>
      <c r="N53" s="213">
        <v>176000</v>
      </c>
      <c r="O53" s="188">
        <v>99000</v>
      </c>
      <c r="P53" s="188">
        <v>14000</v>
      </c>
      <c r="Q53" s="188">
        <v>12000</v>
      </c>
      <c r="R53" s="188">
        <v>31000</v>
      </c>
      <c r="S53" s="188">
        <v>120000</v>
      </c>
      <c r="T53" s="188">
        <v>43000</v>
      </c>
      <c r="U53" s="215">
        <v>77000</v>
      </c>
      <c r="V53" s="188"/>
      <c r="W53" s="188"/>
      <c r="Y53" s="28" t="s">
        <v>84</v>
      </c>
      <c r="Z53" s="213">
        <v>324000</v>
      </c>
      <c r="AA53" s="188">
        <v>204000</v>
      </c>
      <c r="AB53" s="188">
        <v>18000</v>
      </c>
      <c r="AC53" s="188">
        <v>26000</v>
      </c>
      <c r="AD53" s="188">
        <v>85000</v>
      </c>
      <c r="AE53" s="188">
        <v>196000</v>
      </c>
      <c r="AF53" s="188">
        <v>76000</v>
      </c>
      <c r="AG53" s="215">
        <v>121000</v>
      </c>
      <c r="AI53" s="3"/>
    </row>
    <row r="54" spans="1:35" ht="21" hidden="1" customHeight="1">
      <c r="A54" s="28" t="s">
        <v>85</v>
      </c>
      <c r="B54" s="213">
        <v>500000</v>
      </c>
      <c r="C54" s="188">
        <v>302000</v>
      </c>
      <c r="D54" s="188">
        <v>29000</v>
      </c>
      <c r="E54" s="188">
        <v>34000</v>
      </c>
      <c r="F54" s="188">
        <v>120000</v>
      </c>
      <c r="G54" s="188">
        <v>317000</v>
      </c>
      <c r="H54" s="188">
        <v>119000</v>
      </c>
      <c r="I54" s="215">
        <v>198000</v>
      </c>
      <c r="M54" s="28" t="s">
        <v>85</v>
      </c>
      <c r="N54" s="213">
        <v>178000</v>
      </c>
      <c r="O54" s="188">
        <v>101000</v>
      </c>
      <c r="P54" s="188">
        <v>15000</v>
      </c>
      <c r="Q54" s="188">
        <v>11000</v>
      </c>
      <c r="R54" s="188">
        <v>31000</v>
      </c>
      <c r="S54" s="188">
        <v>122000</v>
      </c>
      <c r="T54" s="188">
        <v>44000</v>
      </c>
      <c r="U54" s="215">
        <v>78000</v>
      </c>
      <c r="V54" s="188"/>
      <c r="W54" s="188"/>
      <c r="Y54" s="28" t="s">
        <v>85</v>
      </c>
      <c r="Z54" s="213">
        <v>322000</v>
      </c>
      <c r="AA54" s="188">
        <v>202000</v>
      </c>
      <c r="AB54" s="188">
        <v>15000</v>
      </c>
      <c r="AC54" s="188">
        <v>23000</v>
      </c>
      <c r="AD54" s="188">
        <v>88000</v>
      </c>
      <c r="AE54" s="188">
        <v>195000</v>
      </c>
      <c r="AF54" s="188">
        <v>75000</v>
      </c>
      <c r="AG54" s="215">
        <v>120000</v>
      </c>
      <c r="AI54" s="3"/>
    </row>
    <row r="55" spans="1:35" ht="21" hidden="1" customHeight="1">
      <c r="A55" s="28" t="s">
        <v>86</v>
      </c>
      <c r="B55" s="213">
        <v>504000</v>
      </c>
      <c r="C55" s="188">
        <v>307000</v>
      </c>
      <c r="D55" s="188">
        <v>29000</v>
      </c>
      <c r="E55" s="188">
        <v>37000</v>
      </c>
      <c r="F55" s="188">
        <v>120000</v>
      </c>
      <c r="G55" s="188">
        <v>317000</v>
      </c>
      <c r="H55" s="188">
        <v>120000</v>
      </c>
      <c r="I55" s="215">
        <v>197000</v>
      </c>
      <c r="M55" s="28" t="s">
        <v>86</v>
      </c>
      <c r="N55" s="213">
        <v>181000</v>
      </c>
      <c r="O55" s="188">
        <v>103000</v>
      </c>
      <c r="P55" s="188">
        <v>15000</v>
      </c>
      <c r="Q55" s="188">
        <v>13000</v>
      </c>
      <c r="R55" s="188">
        <v>31000</v>
      </c>
      <c r="S55" s="188">
        <v>122000</v>
      </c>
      <c r="T55" s="188">
        <v>44000</v>
      </c>
      <c r="U55" s="215">
        <v>78000</v>
      </c>
      <c r="V55" s="188"/>
      <c r="W55" s="188"/>
      <c r="Y55" s="28" t="s">
        <v>86</v>
      </c>
      <c r="Z55" s="213">
        <v>323000</v>
      </c>
      <c r="AA55" s="188">
        <v>204000</v>
      </c>
      <c r="AB55" s="188">
        <v>14000</v>
      </c>
      <c r="AC55" s="188">
        <v>25000</v>
      </c>
      <c r="AD55" s="188">
        <v>89000</v>
      </c>
      <c r="AE55" s="188">
        <v>196000</v>
      </c>
      <c r="AF55" s="188">
        <v>76000</v>
      </c>
      <c r="AG55" s="215">
        <v>119000</v>
      </c>
      <c r="AI55" s="3"/>
    </row>
    <row r="56" spans="1:35" ht="21" hidden="1" customHeight="1">
      <c r="A56" s="28" t="s">
        <v>87</v>
      </c>
      <c r="B56" s="213">
        <v>506000</v>
      </c>
      <c r="C56" s="188">
        <v>309000</v>
      </c>
      <c r="D56" s="188">
        <v>32000</v>
      </c>
      <c r="E56" s="188">
        <v>39000</v>
      </c>
      <c r="F56" s="188">
        <v>118000</v>
      </c>
      <c r="G56" s="188">
        <v>317000</v>
      </c>
      <c r="H56" s="188">
        <v>120000</v>
      </c>
      <c r="I56" s="215">
        <v>197000</v>
      </c>
      <c r="M56" s="28" t="s">
        <v>87</v>
      </c>
      <c r="N56" s="213">
        <v>181000</v>
      </c>
      <c r="O56" s="188">
        <v>104000</v>
      </c>
      <c r="P56" s="188">
        <v>16000</v>
      </c>
      <c r="Q56" s="188">
        <v>14000</v>
      </c>
      <c r="R56" s="188">
        <v>30000</v>
      </c>
      <c r="S56" s="188">
        <v>121000</v>
      </c>
      <c r="T56" s="188">
        <v>44000</v>
      </c>
      <c r="U56" s="215">
        <v>77000</v>
      </c>
      <c r="V56" s="188"/>
      <c r="W56" s="188"/>
      <c r="Y56" s="28" t="s">
        <v>87</v>
      </c>
      <c r="Z56" s="213">
        <v>325000</v>
      </c>
      <c r="AA56" s="188">
        <v>205000</v>
      </c>
      <c r="AB56" s="188">
        <v>16000</v>
      </c>
      <c r="AC56" s="188">
        <v>25000</v>
      </c>
      <c r="AD56" s="188">
        <v>88000</v>
      </c>
      <c r="AE56" s="188">
        <v>196000</v>
      </c>
      <c r="AF56" s="188">
        <v>76000</v>
      </c>
      <c r="AG56" s="215">
        <v>120000</v>
      </c>
      <c r="AI56" s="3"/>
    </row>
    <row r="57" spans="1:35" ht="21" hidden="1" customHeight="1">
      <c r="A57" s="28" t="s">
        <v>88</v>
      </c>
      <c r="B57" s="213">
        <v>502000</v>
      </c>
      <c r="C57" s="188">
        <v>306000</v>
      </c>
      <c r="D57" s="188">
        <v>33000</v>
      </c>
      <c r="E57" s="188">
        <v>42000</v>
      </c>
      <c r="F57" s="188">
        <v>113000</v>
      </c>
      <c r="G57" s="188">
        <v>314000</v>
      </c>
      <c r="H57" s="188">
        <v>118000</v>
      </c>
      <c r="I57" s="215">
        <v>196000</v>
      </c>
      <c r="M57" s="28" t="s">
        <v>88</v>
      </c>
      <c r="N57" s="213">
        <v>180000</v>
      </c>
      <c r="O57" s="188">
        <v>103000</v>
      </c>
      <c r="P57" s="188">
        <v>16000</v>
      </c>
      <c r="Q57" s="188">
        <v>15000</v>
      </c>
      <c r="R57" s="188">
        <v>28000</v>
      </c>
      <c r="S57" s="188">
        <v>120000</v>
      </c>
      <c r="T57" s="188">
        <v>43000</v>
      </c>
      <c r="U57" s="215">
        <v>77000</v>
      </c>
      <c r="V57" s="188"/>
      <c r="W57" s="188"/>
      <c r="Y57" s="28" t="s">
        <v>88</v>
      </c>
      <c r="Z57" s="213">
        <v>322000</v>
      </c>
      <c r="AA57" s="188">
        <v>203000</v>
      </c>
      <c r="AB57" s="188">
        <v>17000</v>
      </c>
      <c r="AC57" s="188">
        <v>26000</v>
      </c>
      <c r="AD57" s="188">
        <v>86000</v>
      </c>
      <c r="AE57" s="188">
        <v>194000</v>
      </c>
      <c r="AF57" s="188">
        <v>75000</v>
      </c>
      <c r="AG57" s="215">
        <v>119000</v>
      </c>
      <c r="AI57" s="3"/>
    </row>
    <row r="58" spans="1:35" ht="21" hidden="1" customHeight="1">
      <c r="A58" s="28" t="s">
        <v>89</v>
      </c>
      <c r="B58" s="213">
        <v>501000</v>
      </c>
      <c r="C58" s="188">
        <v>305000</v>
      </c>
      <c r="D58" s="188">
        <v>34000</v>
      </c>
      <c r="E58" s="188">
        <v>40000</v>
      </c>
      <c r="F58" s="188">
        <v>112000</v>
      </c>
      <c r="G58" s="188">
        <v>315000</v>
      </c>
      <c r="H58" s="188">
        <v>119000</v>
      </c>
      <c r="I58" s="215">
        <v>195000</v>
      </c>
      <c r="M58" s="28" t="s">
        <v>89</v>
      </c>
      <c r="N58" s="213">
        <v>180000</v>
      </c>
      <c r="O58" s="188">
        <v>104000</v>
      </c>
      <c r="P58" s="188">
        <v>16000</v>
      </c>
      <c r="Q58" s="188">
        <v>15000</v>
      </c>
      <c r="R58" s="188">
        <v>28000</v>
      </c>
      <c r="S58" s="188">
        <v>121000</v>
      </c>
      <c r="T58" s="188">
        <v>45000</v>
      </c>
      <c r="U58" s="215">
        <v>76000</v>
      </c>
      <c r="V58" s="188"/>
      <c r="W58" s="188"/>
      <c r="Y58" s="28" t="s">
        <v>89</v>
      </c>
      <c r="Z58" s="213">
        <v>320000</v>
      </c>
      <c r="AA58" s="188">
        <v>201000</v>
      </c>
      <c r="AB58" s="188">
        <v>17000</v>
      </c>
      <c r="AC58" s="188">
        <v>25000</v>
      </c>
      <c r="AD58" s="188">
        <v>84000</v>
      </c>
      <c r="AE58" s="188">
        <v>194000</v>
      </c>
      <c r="AF58" s="188">
        <v>74000</v>
      </c>
      <c r="AG58" s="215">
        <v>119000</v>
      </c>
      <c r="AI58" s="3"/>
    </row>
    <row r="59" spans="1:35" ht="21" hidden="1" customHeight="1">
      <c r="A59" s="28" t="s">
        <v>205</v>
      </c>
      <c r="B59" s="213">
        <v>498000</v>
      </c>
      <c r="C59" s="188">
        <v>303000</v>
      </c>
      <c r="D59" s="188">
        <v>33000</v>
      </c>
      <c r="E59" s="188">
        <v>42000</v>
      </c>
      <c r="F59" s="188">
        <v>110000</v>
      </c>
      <c r="G59" s="188">
        <v>313000</v>
      </c>
      <c r="H59" s="188">
        <v>118000</v>
      </c>
      <c r="I59" s="215">
        <v>195000</v>
      </c>
      <c r="M59" s="28" t="s">
        <v>205</v>
      </c>
      <c r="N59" s="213">
        <v>182000</v>
      </c>
      <c r="O59" s="188">
        <v>106000</v>
      </c>
      <c r="P59" s="188">
        <v>17000</v>
      </c>
      <c r="Q59" s="188">
        <v>16000</v>
      </c>
      <c r="R59" s="188">
        <v>29000</v>
      </c>
      <c r="S59" s="188">
        <v>121000</v>
      </c>
      <c r="T59" s="188">
        <v>45000</v>
      </c>
      <c r="U59" s="215">
        <v>76000</v>
      </c>
      <c r="V59" s="188"/>
      <c r="W59" s="188"/>
      <c r="Y59" s="28" t="s">
        <v>205</v>
      </c>
      <c r="Z59" s="213">
        <v>316000</v>
      </c>
      <c r="AA59" s="188">
        <v>197000</v>
      </c>
      <c r="AB59" s="188">
        <v>16000</v>
      </c>
      <c r="AC59" s="188">
        <v>27000</v>
      </c>
      <c r="AD59" s="188">
        <v>81000</v>
      </c>
      <c r="AE59" s="188">
        <v>192000</v>
      </c>
      <c r="AF59" s="188">
        <v>73000</v>
      </c>
      <c r="AG59" s="215">
        <v>119000</v>
      </c>
      <c r="AI59" s="3"/>
    </row>
    <row r="60" spans="1:35" ht="21" hidden="1" customHeight="1">
      <c r="A60" s="28" t="s">
        <v>206</v>
      </c>
      <c r="B60" s="213">
        <v>498000</v>
      </c>
      <c r="C60" s="188">
        <v>305000</v>
      </c>
      <c r="D60" s="188">
        <v>33000</v>
      </c>
      <c r="E60" s="188">
        <v>46000</v>
      </c>
      <c r="F60" s="188">
        <v>108000</v>
      </c>
      <c r="G60" s="188">
        <v>311000</v>
      </c>
      <c r="H60" s="188">
        <v>117000</v>
      </c>
      <c r="I60" s="215">
        <v>193000</v>
      </c>
      <c r="M60" s="28" t="s">
        <v>206</v>
      </c>
      <c r="N60" s="213">
        <v>183000</v>
      </c>
      <c r="O60" s="188">
        <v>108000</v>
      </c>
      <c r="P60" s="188">
        <v>17000</v>
      </c>
      <c r="Q60" s="188">
        <v>18000</v>
      </c>
      <c r="R60" s="188">
        <v>28000</v>
      </c>
      <c r="S60" s="188">
        <v>120000</v>
      </c>
      <c r="T60" s="188">
        <v>45000</v>
      </c>
      <c r="U60" s="215">
        <v>75000</v>
      </c>
      <c r="V60" s="188"/>
      <c r="W60" s="188"/>
      <c r="Y60" s="28" t="s">
        <v>206</v>
      </c>
      <c r="Z60" s="213">
        <v>315000</v>
      </c>
      <c r="AA60" s="188">
        <v>196000</v>
      </c>
      <c r="AB60" s="188">
        <v>17000</v>
      </c>
      <c r="AC60" s="188">
        <v>28000</v>
      </c>
      <c r="AD60" s="188">
        <v>80000</v>
      </c>
      <c r="AE60" s="188">
        <v>191000</v>
      </c>
      <c r="AF60" s="188">
        <v>72000</v>
      </c>
      <c r="AG60" s="215">
        <v>118000</v>
      </c>
      <c r="AI60" s="3"/>
    </row>
    <row r="61" spans="1:35" ht="21" hidden="1" customHeight="1">
      <c r="A61" s="28" t="s">
        <v>90</v>
      </c>
      <c r="B61" s="213">
        <v>504000</v>
      </c>
      <c r="C61" s="188">
        <v>312000</v>
      </c>
      <c r="D61" s="188">
        <v>34000</v>
      </c>
      <c r="E61" s="188">
        <v>48000</v>
      </c>
      <c r="F61" s="188">
        <v>111000</v>
      </c>
      <c r="G61" s="188">
        <v>310000</v>
      </c>
      <c r="H61" s="188">
        <v>118000</v>
      </c>
      <c r="I61" s="215">
        <v>193000</v>
      </c>
      <c r="M61" s="28" t="s">
        <v>90</v>
      </c>
      <c r="N61" s="213">
        <v>186000</v>
      </c>
      <c r="O61" s="188">
        <v>112000</v>
      </c>
      <c r="P61" s="188">
        <v>17000</v>
      </c>
      <c r="Q61" s="188">
        <v>19000</v>
      </c>
      <c r="R61" s="188">
        <v>30000</v>
      </c>
      <c r="S61" s="188">
        <v>120000</v>
      </c>
      <c r="T61" s="188">
        <v>46000</v>
      </c>
      <c r="U61" s="215">
        <v>75000</v>
      </c>
      <c r="V61" s="188"/>
      <c r="W61" s="188"/>
      <c r="Y61" s="28" t="s">
        <v>90</v>
      </c>
      <c r="Z61" s="213">
        <v>318000</v>
      </c>
      <c r="AA61" s="188">
        <v>200000</v>
      </c>
      <c r="AB61" s="188">
        <v>17000</v>
      </c>
      <c r="AC61" s="188">
        <v>29000</v>
      </c>
      <c r="AD61" s="188">
        <v>82000</v>
      </c>
      <c r="AE61" s="188">
        <v>190000</v>
      </c>
      <c r="AF61" s="188">
        <v>72000</v>
      </c>
      <c r="AG61" s="215">
        <v>118000</v>
      </c>
      <c r="AI61" s="3"/>
    </row>
    <row r="62" spans="1:35" ht="21" hidden="1" customHeight="1">
      <c r="A62" s="28" t="s">
        <v>91</v>
      </c>
      <c r="B62" s="213">
        <v>503000</v>
      </c>
      <c r="C62" s="188">
        <v>311000</v>
      </c>
      <c r="D62" s="188">
        <v>35000</v>
      </c>
      <c r="E62" s="188">
        <v>46000</v>
      </c>
      <c r="F62" s="188">
        <v>113000</v>
      </c>
      <c r="G62" s="188">
        <v>309000</v>
      </c>
      <c r="H62" s="188">
        <v>117000</v>
      </c>
      <c r="I62" s="215">
        <v>193000</v>
      </c>
      <c r="M62" s="28" t="s">
        <v>91</v>
      </c>
      <c r="N62" s="213">
        <v>185000</v>
      </c>
      <c r="O62" s="188">
        <v>111000</v>
      </c>
      <c r="P62" s="188">
        <v>18000</v>
      </c>
      <c r="Q62" s="188">
        <v>17000</v>
      </c>
      <c r="R62" s="188">
        <v>31000</v>
      </c>
      <c r="S62" s="188">
        <v>119000</v>
      </c>
      <c r="T62" s="188">
        <v>44000</v>
      </c>
      <c r="U62" s="215">
        <v>74000</v>
      </c>
      <c r="V62" s="188"/>
      <c r="W62" s="188"/>
      <c r="Y62" s="28" t="s">
        <v>91</v>
      </c>
      <c r="Z62" s="213">
        <v>318000</v>
      </c>
      <c r="AA62" s="188">
        <v>200000</v>
      </c>
      <c r="AB62" s="188">
        <v>17000</v>
      </c>
      <c r="AC62" s="188">
        <v>29000</v>
      </c>
      <c r="AD62" s="188">
        <v>82000</v>
      </c>
      <c r="AE62" s="188">
        <v>191000</v>
      </c>
      <c r="AF62" s="188">
        <v>72000</v>
      </c>
      <c r="AG62" s="215">
        <v>118000</v>
      </c>
      <c r="AI62" s="3"/>
    </row>
    <row r="63" spans="1:35" ht="21" hidden="1" customHeight="1">
      <c r="A63" s="28" t="s">
        <v>92</v>
      </c>
      <c r="B63" s="213">
        <v>507000</v>
      </c>
      <c r="C63" s="188">
        <v>313000</v>
      </c>
      <c r="D63" s="188">
        <v>36000</v>
      </c>
      <c r="E63" s="188">
        <v>47000</v>
      </c>
      <c r="F63" s="188">
        <v>115000</v>
      </c>
      <c r="G63" s="188">
        <v>309000</v>
      </c>
      <c r="H63" s="188">
        <v>115000</v>
      </c>
      <c r="I63" s="215">
        <v>194000</v>
      </c>
      <c r="M63" s="28" t="s">
        <v>92</v>
      </c>
      <c r="N63" s="213">
        <v>186000</v>
      </c>
      <c r="O63" s="188">
        <v>111000</v>
      </c>
      <c r="P63" s="188">
        <v>19000</v>
      </c>
      <c r="Q63" s="188">
        <v>18000</v>
      </c>
      <c r="R63" s="188">
        <v>31000</v>
      </c>
      <c r="S63" s="188">
        <v>119000</v>
      </c>
      <c r="T63" s="188">
        <v>43000</v>
      </c>
      <c r="U63" s="215">
        <v>76000</v>
      </c>
      <c r="V63" s="188"/>
      <c r="W63" s="188"/>
      <c r="Y63" s="28" t="s">
        <v>92</v>
      </c>
      <c r="Z63" s="213">
        <v>320000</v>
      </c>
      <c r="AA63" s="188">
        <v>202000</v>
      </c>
      <c r="AB63" s="188">
        <v>17000</v>
      </c>
      <c r="AC63" s="188">
        <v>29000</v>
      </c>
      <c r="AD63" s="188">
        <v>84000</v>
      </c>
      <c r="AE63" s="188">
        <v>190000</v>
      </c>
      <c r="AF63" s="188">
        <v>72000</v>
      </c>
      <c r="AG63" s="215">
        <v>118000</v>
      </c>
      <c r="AI63" s="3"/>
    </row>
    <row r="64" spans="1:35" ht="21" hidden="1" customHeight="1">
      <c r="A64" s="28" t="s">
        <v>93</v>
      </c>
      <c r="B64" s="213">
        <v>504000</v>
      </c>
      <c r="C64" s="188">
        <v>312000</v>
      </c>
      <c r="D64" s="188">
        <v>36000</v>
      </c>
      <c r="E64" s="188">
        <v>44000</v>
      </c>
      <c r="F64" s="188">
        <v>117000</v>
      </c>
      <c r="G64" s="188">
        <v>307000</v>
      </c>
      <c r="H64" s="188">
        <v>114000</v>
      </c>
      <c r="I64" s="215">
        <v>192000</v>
      </c>
      <c r="M64" s="28" t="s">
        <v>93</v>
      </c>
      <c r="N64" s="213">
        <v>183000</v>
      </c>
      <c r="O64" s="188">
        <v>108000</v>
      </c>
      <c r="P64" s="188">
        <v>19000</v>
      </c>
      <c r="Q64" s="188">
        <v>16000</v>
      </c>
      <c r="R64" s="188">
        <v>31000</v>
      </c>
      <c r="S64" s="188">
        <v>117000</v>
      </c>
      <c r="T64" s="188">
        <v>42000</v>
      </c>
      <c r="U64" s="215">
        <v>75000</v>
      </c>
      <c r="V64" s="188"/>
      <c r="W64" s="188"/>
      <c r="Y64" s="28" t="s">
        <v>93</v>
      </c>
      <c r="Z64" s="213">
        <v>322000</v>
      </c>
      <c r="AA64" s="188">
        <v>204000</v>
      </c>
      <c r="AB64" s="188">
        <v>17000</v>
      </c>
      <c r="AC64" s="188">
        <v>28000</v>
      </c>
      <c r="AD64" s="188">
        <v>87000</v>
      </c>
      <c r="AE64" s="188">
        <v>190000</v>
      </c>
      <c r="AF64" s="188">
        <v>72000</v>
      </c>
      <c r="AG64" s="215">
        <v>118000</v>
      </c>
      <c r="AI64" s="3"/>
    </row>
    <row r="65" spans="1:35" ht="21" hidden="1" customHeight="1">
      <c r="A65" s="28" t="s">
        <v>94</v>
      </c>
      <c r="B65" s="213">
        <v>500000</v>
      </c>
      <c r="C65" s="188">
        <v>308000</v>
      </c>
      <c r="D65" s="188">
        <v>34000</v>
      </c>
      <c r="E65" s="188">
        <v>43000</v>
      </c>
      <c r="F65" s="188">
        <v>116000</v>
      </c>
      <c r="G65" s="188">
        <v>307000</v>
      </c>
      <c r="H65" s="188">
        <v>114000</v>
      </c>
      <c r="I65" s="215">
        <v>193000</v>
      </c>
      <c r="M65" s="28" t="s">
        <v>94</v>
      </c>
      <c r="N65" s="213">
        <v>182000</v>
      </c>
      <c r="O65" s="188">
        <v>108000</v>
      </c>
      <c r="P65" s="188">
        <v>18000</v>
      </c>
      <c r="Q65" s="188">
        <v>17000</v>
      </c>
      <c r="R65" s="188">
        <v>31000</v>
      </c>
      <c r="S65" s="188">
        <v>117000</v>
      </c>
      <c r="T65" s="188">
        <v>42000</v>
      </c>
      <c r="U65" s="215">
        <v>75000</v>
      </c>
      <c r="V65" s="188"/>
      <c r="W65" s="188"/>
      <c r="Y65" s="28" t="s">
        <v>94</v>
      </c>
      <c r="Z65" s="213">
        <v>318000</v>
      </c>
      <c r="AA65" s="188">
        <v>200000</v>
      </c>
      <c r="AB65" s="188">
        <v>16000</v>
      </c>
      <c r="AC65" s="188">
        <v>25000</v>
      </c>
      <c r="AD65" s="188">
        <v>86000</v>
      </c>
      <c r="AE65" s="188">
        <v>190000</v>
      </c>
      <c r="AF65" s="188">
        <v>72000</v>
      </c>
      <c r="AG65" s="215">
        <v>118000</v>
      </c>
      <c r="AI65" s="3"/>
    </row>
    <row r="66" spans="1:35" ht="21" hidden="1" customHeight="1">
      <c r="A66" s="28" t="s">
        <v>95</v>
      </c>
      <c r="B66" s="213">
        <v>497000</v>
      </c>
      <c r="C66" s="188">
        <v>304000</v>
      </c>
      <c r="D66" s="188">
        <v>35000</v>
      </c>
      <c r="E66" s="188">
        <v>38000</v>
      </c>
      <c r="F66" s="188">
        <v>116000</v>
      </c>
      <c r="G66" s="188">
        <v>308000</v>
      </c>
      <c r="H66" s="188">
        <v>115000</v>
      </c>
      <c r="I66" s="215">
        <v>193000</v>
      </c>
      <c r="M66" s="28" t="s">
        <v>95</v>
      </c>
      <c r="N66" s="213">
        <v>176000</v>
      </c>
      <c r="O66" s="188">
        <v>102000</v>
      </c>
      <c r="P66" s="188">
        <v>19000</v>
      </c>
      <c r="Q66" s="188">
        <v>14000</v>
      </c>
      <c r="R66" s="188">
        <v>28000</v>
      </c>
      <c r="S66" s="188">
        <v>116000</v>
      </c>
      <c r="T66" s="188">
        <v>42000</v>
      </c>
      <c r="U66" s="215">
        <v>74000</v>
      </c>
      <c r="V66" s="188"/>
      <c r="W66" s="188"/>
      <c r="Y66" s="28" t="s">
        <v>95</v>
      </c>
      <c r="Z66" s="213">
        <v>321000</v>
      </c>
      <c r="AA66" s="188">
        <v>203000</v>
      </c>
      <c r="AB66" s="188">
        <v>16000</v>
      </c>
      <c r="AC66" s="188">
        <v>25000</v>
      </c>
      <c r="AD66" s="188">
        <v>88000</v>
      </c>
      <c r="AE66" s="188">
        <v>192000</v>
      </c>
      <c r="AF66" s="188">
        <v>74000</v>
      </c>
      <c r="AG66" s="215">
        <v>119000</v>
      </c>
      <c r="AI66" s="3"/>
    </row>
    <row r="67" spans="1:35" ht="21" hidden="1" customHeight="1">
      <c r="A67" s="28" t="s">
        <v>96</v>
      </c>
      <c r="B67" s="213">
        <v>497000</v>
      </c>
      <c r="C67" s="188">
        <v>304000</v>
      </c>
      <c r="D67" s="188">
        <v>35000</v>
      </c>
      <c r="E67" s="188">
        <v>40000</v>
      </c>
      <c r="F67" s="188">
        <v>115000</v>
      </c>
      <c r="G67" s="188">
        <v>307000</v>
      </c>
      <c r="H67" s="188">
        <v>114000</v>
      </c>
      <c r="I67" s="215">
        <v>193000</v>
      </c>
      <c r="M67" s="28" t="s">
        <v>96</v>
      </c>
      <c r="N67" s="213">
        <v>175000</v>
      </c>
      <c r="O67" s="188">
        <v>101000</v>
      </c>
      <c r="P67" s="188">
        <v>18000</v>
      </c>
      <c r="Q67" s="188">
        <v>15000</v>
      </c>
      <c r="R67" s="188">
        <v>27000</v>
      </c>
      <c r="S67" s="188">
        <v>114000</v>
      </c>
      <c r="T67" s="188">
        <v>40000</v>
      </c>
      <c r="U67" s="215">
        <v>74000</v>
      </c>
      <c r="V67" s="188"/>
      <c r="W67" s="188"/>
      <c r="Y67" s="28" t="s">
        <v>96</v>
      </c>
      <c r="Z67" s="213">
        <v>322000</v>
      </c>
      <c r="AA67" s="188">
        <v>203000</v>
      </c>
      <c r="AB67" s="188">
        <v>17000</v>
      </c>
      <c r="AC67" s="188">
        <v>25000</v>
      </c>
      <c r="AD67" s="188">
        <v>88000</v>
      </c>
      <c r="AE67" s="188">
        <v>193000</v>
      </c>
      <c r="AF67" s="188">
        <v>74000</v>
      </c>
      <c r="AG67" s="215">
        <v>119000</v>
      </c>
      <c r="AI67" s="3"/>
    </row>
    <row r="68" spans="1:35" ht="21" hidden="1" customHeight="1">
      <c r="A68" s="28" t="s">
        <v>97</v>
      </c>
      <c r="B68" s="213">
        <v>501000</v>
      </c>
      <c r="C68" s="188">
        <v>308000</v>
      </c>
      <c r="D68" s="188">
        <v>36000</v>
      </c>
      <c r="E68" s="188">
        <v>41000</v>
      </c>
      <c r="F68" s="188">
        <v>119000</v>
      </c>
      <c r="G68" s="188">
        <v>305000</v>
      </c>
      <c r="H68" s="188">
        <v>112000</v>
      </c>
      <c r="I68" s="215">
        <v>193000</v>
      </c>
      <c r="M68" s="28" t="s">
        <v>97</v>
      </c>
      <c r="N68" s="213">
        <v>178000</v>
      </c>
      <c r="O68" s="188">
        <v>104000</v>
      </c>
      <c r="P68" s="188">
        <v>18000</v>
      </c>
      <c r="Q68" s="188">
        <v>16000</v>
      </c>
      <c r="R68" s="188">
        <v>30000</v>
      </c>
      <c r="S68" s="188">
        <v>115000</v>
      </c>
      <c r="T68" s="188">
        <v>41000</v>
      </c>
      <c r="U68" s="215">
        <v>74000</v>
      </c>
      <c r="V68" s="188"/>
      <c r="W68" s="188"/>
      <c r="Y68" s="28" t="s">
        <v>97</v>
      </c>
      <c r="Z68" s="213">
        <v>323000</v>
      </c>
      <c r="AA68" s="188">
        <v>204000</v>
      </c>
      <c r="AB68" s="188">
        <v>18000</v>
      </c>
      <c r="AC68" s="188">
        <v>25000</v>
      </c>
      <c r="AD68" s="188">
        <v>90000</v>
      </c>
      <c r="AE68" s="188">
        <v>190000</v>
      </c>
      <c r="AF68" s="188">
        <v>71000</v>
      </c>
      <c r="AG68" s="215">
        <v>119000</v>
      </c>
      <c r="AI68" s="3"/>
    </row>
    <row r="69" spans="1:35" ht="21" hidden="1" customHeight="1">
      <c r="A69" s="28" t="s">
        <v>98</v>
      </c>
      <c r="B69" s="213">
        <v>507000</v>
      </c>
      <c r="C69" s="188">
        <v>312000</v>
      </c>
      <c r="D69" s="188">
        <v>35000</v>
      </c>
      <c r="E69" s="188">
        <v>44000</v>
      </c>
      <c r="F69" s="188">
        <v>120000</v>
      </c>
      <c r="G69" s="188">
        <v>309000</v>
      </c>
      <c r="H69" s="188">
        <v>114000</v>
      </c>
      <c r="I69" s="215">
        <v>195000</v>
      </c>
      <c r="M69" s="28" t="s">
        <v>98</v>
      </c>
      <c r="N69" s="213">
        <v>184000</v>
      </c>
      <c r="O69" s="188">
        <v>109000</v>
      </c>
      <c r="P69" s="188">
        <v>18000</v>
      </c>
      <c r="Q69" s="188">
        <v>18000</v>
      </c>
      <c r="R69" s="188">
        <v>31000</v>
      </c>
      <c r="S69" s="188">
        <v>118000</v>
      </c>
      <c r="T69" s="188">
        <v>42000</v>
      </c>
      <c r="U69" s="215">
        <v>76000</v>
      </c>
      <c r="V69" s="188"/>
      <c r="W69" s="188"/>
      <c r="Y69" s="28" t="s">
        <v>98</v>
      </c>
      <c r="Z69" s="213">
        <v>323000</v>
      </c>
      <c r="AA69" s="188">
        <v>204000</v>
      </c>
      <c r="AB69" s="188">
        <v>17000</v>
      </c>
      <c r="AC69" s="188">
        <v>26000</v>
      </c>
      <c r="AD69" s="188">
        <v>89000</v>
      </c>
      <c r="AE69" s="188">
        <v>191000</v>
      </c>
      <c r="AF69" s="188">
        <v>72000</v>
      </c>
      <c r="AG69" s="215">
        <v>119000</v>
      </c>
      <c r="AI69" s="3"/>
    </row>
    <row r="70" spans="1:35" ht="21" hidden="1" customHeight="1">
      <c r="A70" s="28" t="s">
        <v>99</v>
      </c>
      <c r="B70" s="213">
        <v>507000</v>
      </c>
      <c r="C70" s="188">
        <v>311000</v>
      </c>
      <c r="D70" s="188">
        <v>36000</v>
      </c>
      <c r="E70" s="188">
        <v>42000</v>
      </c>
      <c r="F70" s="188">
        <v>119000</v>
      </c>
      <c r="G70" s="188">
        <v>310000</v>
      </c>
      <c r="H70" s="188">
        <v>115000</v>
      </c>
      <c r="I70" s="215">
        <v>196000</v>
      </c>
      <c r="M70" s="28" t="s">
        <v>99</v>
      </c>
      <c r="N70" s="213">
        <v>185000</v>
      </c>
      <c r="O70" s="188">
        <v>108000</v>
      </c>
      <c r="P70" s="188">
        <v>18000</v>
      </c>
      <c r="Q70" s="188">
        <v>17000</v>
      </c>
      <c r="R70" s="188">
        <v>32000</v>
      </c>
      <c r="S70" s="188">
        <v>118000</v>
      </c>
      <c r="T70" s="188">
        <v>41000</v>
      </c>
      <c r="U70" s="215">
        <v>77000</v>
      </c>
      <c r="V70" s="188"/>
      <c r="W70" s="188"/>
      <c r="Y70" s="28" t="s">
        <v>99</v>
      </c>
      <c r="Z70" s="213">
        <v>322000</v>
      </c>
      <c r="AA70" s="188">
        <v>203000</v>
      </c>
      <c r="AB70" s="188">
        <v>18000</v>
      </c>
      <c r="AC70" s="188">
        <v>25000</v>
      </c>
      <c r="AD70" s="188">
        <v>87000</v>
      </c>
      <c r="AE70" s="188">
        <v>192000</v>
      </c>
      <c r="AF70" s="188">
        <v>73000</v>
      </c>
      <c r="AG70" s="215">
        <v>119000</v>
      </c>
      <c r="AI70" s="3"/>
    </row>
    <row r="71" spans="1:35" ht="21" hidden="1" customHeight="1">
      <c r="A71" s="28" t="s">
        <v>207</v>
      </c>
      <c r="B71" s="213">
        <v>509000</v>
      </c>
      <c r="C71" s="188">
        <v>312000</v>
      </c>
      <c r="D71" s="188">
        <v>36000</v>
      </c>
      <c r="E71" s="188">
        <v>42000</v>
      </c>
      <c r="F71" s="188">
        <v>121000</v>
      </c>
      <c r="G71" s="188">
        <v>310000</v>
      </c>
      <c r="H71" s="188">
        <v>113000</v>
      </c>
      <c r="I71" s="215">
        <v>197000</v>
      </c>
      <c r="M71" s="28" t="s">
        <v>207</v>
      </c>
      <c r="N71" s="213">
        <v>185000</v>
      </c>
      <c r="O71" s="188">
        <v>107000</v>
      </c>
      <c r="P71" s="188">
        <v>18000</v>
      </c>
      <c r="Q71" s="188">
        <v>17000</v>
      </c>
      <c r="R71" s="188">
        <v>31000</v>
      </c>
      <c r="S71" s="188">
        <v>119000</v>
      </c>
      <c r="T71" s="188">
        <v>41000</v>
      </c>
      <c r="U71" s="215">
        <v>78000</v>
      </c>
      <c r="V71" s="188"/>
      <c r="W71" s="188"/>
      <c r="Y71" s="28" t="s">
        <v>207</v>
      </c>
      <c r="Z71" s="213">
        <v>324000</v>
      </c>
      <c r="AA71" s="188">
        <v>205000</v>
      </c>
      <c r="AB71" s="188">
        <v>18000</v>
      </c>
      <c r="AC71" s="188">
        <v>25000</v>
      </c>
      <c r="AD71" s="188">
        <v>90000</v>
      </c>
      <c r="AE71" s="188">
        <v>191000</v>
      </c>
      <c r="AF71" s="188">
        <v>72000</v>
      </c>
      <c r="AG71" s="215">
        <v>119000</v>
      </c>
      <c r="AI71" s="3"/>
    </row>
    <row r="72" spans="1:35" ht="21" hidden="1" customHeight="1">
      <c r="A72" s="28" t="s">
        <v>208</v>
      </c>
      <c r="B72" s="213">
        <v>513000</v>
      </c>
      <c r="C72" s="188">
        <v>316000</v>
      </c>
      <c r="D72" s="188">
        <v>38000</v>
      </c>
      <c r="E72" s="188">
        <v>44000</v>
      </c>
      <c r="F72" s="188">
        <v>121000</v>
      </c>
      <c r="G72" s="188">
        <v>311000</v>
      </c>
      <c r="H72" s="188">
        <v>113000</v>
      </c>
      <c r="I72" s="215">
        <v>197000</v>
      </c>
      <c r="M72" s="28" t="s">
        <v>208</v>
      </c>
      <c r="N72" s="213">
        <v>187000</v>
      </c>
      <c r="O72" s="188">
        <v>109000</v>
      </c>
      <c r="P72" s="188">
        <v>18000</v>
      </c>
      <c r="Q72" s="188">
        <v>18000</v>
      </c>
      <c r="R72" s="188">
        <v>31000</v>
      </c>
      <c r="S72" s="188">
        <v>119000</v>
      </c>
      <c r="T72" s="188">
        <v>41000</v>
      </c>
      <c r="U72" s="215">
        <v>78000</v>
      </c>
      <c r="V72" s="188"/>
      <c r="W72" s="188"/>
      <c r="Y72" s="28" t="s">
        <v>208</v>
      </c>
      <c r="Z72" s="213">
        <v>327000</v>
      </c>
      <c r="AA72" s="188">
        <v>208000</v>
      </c>
      <c r="AB72" s="188">
        <v>19000</v>
      </c>
      <c r="AC72" s="188">
        <v>26000</v>
      </c>
      <c r="AD72" s="188">
        <v>90000</v>
      </c>
      <c r="AE72" s="188">
        <v>191000</v>
      </c>
      <c r="AF72" s="188">
        <v>72000</v>
      </c>
      <c r="AG72" s="215">
        <v>119000</v>
      </c>
      <c r="AI72" s="3"/>
    </row>
    <row r="73" spans="1:35" ht="21" hidden="1" customHeight="1">
      <c r="A73" s="28" t="s">
        <v>100</v>
      </c>
      <c r="B73" s="213">
        <v>517000</v>
      </c>
      <c r="C73" s="188">
        <v>320000</v>
      </c>
      <c r="D73" s="188">
        <v>38000</v>
      </c>
      <c r="E73" s="188">
        <v>44000</v>
      </c>
      <c r="F73" s="188">
        <v>120000</v>
      </c>
      <c r="G73" s="188">
        <v>314000</v>
      </c>
      <c r="H73" s="188">
        <v>117000</v>
      </c>
      <c r="I73" s="215">
        <v>197000</v>
      </c>
      <c r="M73" s="28" t="s">
        <v>100</v>
      </c>
      <c r="N73" s="213">
        <v>189000</v>
      </c>
      <c r="O73" s="188">
        <v>111000</v>
      </c>
      <c r="P73" s="188">
        <v>19000</v>
      </c>
      <c r="Q73" s="188">
        <v>18000</v>
      </c>
      <c r="R73" s="188">
        <v>30000</v>
      </c>
      <c r="S73" s="188">
        <v>122000</v>
      </c>
      <c r="T73" s="188">
        <v>44000</v>
      </c>
      <c r="U73" s="215">
        <v>78000</v>
      </c>
      <c r="V73" s="188"/>
      <c r="W73" s="188"/>
      <c r="Y73" s="28" t="s">
        <v>100</v>
      </c>
      <c r="Z73" s="213">
        <v>328000</v>
      </c>
      <c r="AA73" s="188">
        <v>209000</v>
      </c>
      <c r="AB73" s="188">
        <v>20000</v>
      </c>
      <c r="AC73" s="188">
        <v>26000</v>
      </c>
      <c r="AD73" s="188">
        <v>90000</v>
      </c>
      <c r="AE73" s="188">
        <v>193000</v>
      </c>
      <c r="AF73" s="188">
        <v>73000</v>
      </c>
      <c r="AG73" s="215">
        <v>119000</v>
      </c>
      <c r="AI73" s="3"/>
    </row>
    <row r="74" spans="1:35" ht="21" hidden="1" customHeight="1">
      <c r="A74" s="28" t="s">
        <v>101</v>
      </c>
      <c r="B74" s="213">
        <v>531000</v>
      </c>
      <c r="C74" s="188">
        <v>335000</v>
      </c>
      <c r="D74" s="188">
        <v>40000</v>
      </c>
      <c r="E74" s="188">
        <v>47000</v>
      </c>
      <c r="F74" s="188">
        <v>127000</v>
      </c>
      <c r="G74" s="188">
        <v>317000</v>
      </c>
      <c r="H74" s="188">
        <v>120000</v>
      </c>
      <c r="I74" s="215">
        <v>197000</v>
      </c>
      <c r="M74" s="28" t="s">
        <v>101</v>
      </c>
      <c r="N74" s="213">
        <v>190000</v>
      </c>
      <c r="O74" s="188">
        <v>114000</v>
      </c>
      <c r="P74" s="188">
        <v>19000</v>
      </c>
      <c r="Q74" s="188">
        <v>17000</v>
      </c>
      <c r="R74" s="188">
        <v>31000</v>
      </c>
      <c r="S74" s="188">
        <v>122000</v>
      </c>
      <c r="T74" s="188">
        <v>45000</v>
      </c>
      <c r="U74" s="215">
        <v>77000</v>
      </c>
      <c r="V74" s="188"/>
      <c r="W74" s="188"/>
      <c r="Y74" s="28" t="s">
        <v>101</v>
      </c>
      <c r="Z74" s="213">
        <v>341000</v>
      </c>
      <c r="AA74" s="188">
        <v>221000</v>
      </c>
      <c r="AB74" s="188">
        <v>21000</v>
      </c>
      <c r="AC74" s="188">
        <v>30000</v>
      </c>
      <c r="AD74" s="188">
        <v>96000</v>
      </c>
      <c r="AE74" s="188">
        <v>195000</v>
      </c>
      <c r="AF74" s="188">
        <v>75000</v>
      </c>
      <c r="AG74" s="215">
        <v>120000</v>
      </c>
      <c r="AI74" s="3"/>
    </row>
    <row r="75" spans="1:35" ht="21" hidden="1" customHeight="1">
      <c r="A75" s="28" t="s">
        <v>102</v>
      </c>
      <c r="B75" s="213">
        <v>532000</v>
      </c>
      <c r="C75" s="188">
        <v>335000</v>
      </c>
      <c r="D75" s="188">
        <v>41000</v>
      </c>
      <c r="E75" s="188">
        <v>47000</v>
      </c>
      <c r="F75" s="188">
        <v>130000</v>
      </c>
      <c r="G75" s="188">
        <v>314000</v>
      </c>
      <c r="H75" s="188">
        <v>118000</v>
      </c>
      <c r="I75" s="215">
        <v>196000</v>
      </c>
      <c r="M75" s="28" t="s">
        <v>102</v>
      </c>
      <c r="N75" s="213">
        <v>191000</v>
      </c>
      <c r="O75" s="188">
        <v>115000</v>
      </c>
      <c r="P75" s="188">
        <v>19000</v>
      </c>
      <c r="Q75" s="188">
        <v>18000</v>
      </c>
      <c r="R75" s="188">
        <v>32000</v>
      </c>
      <c r="S75" s="188">
        <v>122000</v>
      </c>
      <c r="T75" s="188">
        <v>46000</v>
      </c>
      <c r="U75" s="215">
        <v>76000</v>
      </c>
      <c r="V75" s="188"/>
      <c r="W75" s="188"/>
      <c r="Y75" s="28" t="s">
        <v>102</v>
      </c>
      <c r="Z75" s="213">
        <v>340000</v>
      </c>
      <c r="AA75" s="188">
        <v>220000</v>
      </c>
      <c r="AB75" s="188">
        <v>21000</v>
      </c>
      <c r="AC75" s="188">
        <v>30000</v>
      </c>
      <c r="AD75" s="188">
        <v>98000</v>
      </c>
      <c r="AE75" s="188">
        <v>192000</v>
      </c>
      <c r="AF75" s="188">
        <v>71000</v>
      </c>
      <c r="AG75" s="215">
        <v>120000</v>
      </c>
      <c r="AI75" s="3"/>
    </row>
    <row r="76" spans="1:35" ht="21" hidden="1" customHeight="1">
      <c r="A76" s="28" t="s">
        <v>103</v>
      </c>
      <c r="B76" s="213">
        <v>535000</v>
      </c>
      <c r="C76" s="188">
        <v>338000</v>
      </c>
      <c r="D76" s="188">
        <v>41000</v>
      </c>
      <c r="E76" s="188">
        <v>49000</v>
      </c>
      <c r="F76" s="188">
        <v>132000</v>
      </c>
      <c r="G76" s="188">
        <v>314000</v>
      </c>
      <c r="H76" s="188">
        <v>117000</v>
      </c>
      <c r="I76" s="215">
        <v>197000</v>
      </c>
      <c r="M76" s="28" t="s">
        <v>103</v>
      </c>
      <c r="N76" s="213">
        <v>195000</v>
      </c>
      <c r="O76" s="188">
        <v>119000</v>
      </c>
      <c r="P76" s="188">
        <v>20000</v>
      </c>
      <c r="Q76" s="188">
        <v>18000</v>
      </c>
      <c r="R76" s="188">
        <v>35000</v>
      </c>
      <c r="S76" s="188">
        <v>123000</v>
      </c>
      <c r="T76" s="188">
        <v>47000</v>
      </c>
      <c r="U76" s="215">
        <v>76000</v>
      </c>
      <c r="V76" s="188"/>
      <c r="W76" s="188"/>
      <c r="Y76" s="28" t="s">
        <v>103</v>
      </c>
      <c r="Z76" s="213">
        <v>339000</v>
      </c>
      <c r="AA76" s="188">
        <v>219000</v>
      </c>
      <c r="AB76" s="188">
        <v>21000</v>
      </c>
      <c r="AC76" s="188">
        <v>31000</v>
      </c>
      <c r="AD76" s="188">
        <v>97000</v>
      </c>
      <c r="AE76" s="188">
        <v>191000</v>
      </c>
      <c r="AF76" s="188">
        <v>70000</v>
      </c>
      <c r="AG76" s="215">
        <v>121000</v>
      </c>
      <c r="AI76" s="3"/>
    </row>
    <row r="77" spans="1:35" ht="21" hidden="1" customHeight="1">
      <c r="A77" s="28" t="s">
        <v>104</v>
      </c>
      <c r="B77" s="213">
        <v>531000</v>
      </c>
      <c r="C77" s="188">
        <v>335000</v>
      </c>
      <c r="D77" s="188">
        <v>41000</v>
      </c>
      <c r="E77" s="188">
        <v>48000</v>
      </c>
      <c r="F77" s="188">
        <v>130000</v>
      </c>
      <c r="G77" s="188">
        <v>313000</v>
      </c>
      <c r="H77" s="188">
        <v>116000</v>
      </c>
      <c r="I77" s="215">
        <v>197000</v>
      </c>
      <c r="M77" s="28" t="s">
        <v>104</v>
      </c>
      <c r="N77" s="213">
        <v>194000</v>
      </c>
      <c r="O77" s="188">
        <v>117000</v>
      </c>
      <c r="P77" s="188">
        <v>20000</v>
      </c>
      <c r="Q77" s="188">
        <v>18000</v>
      </c>
      <c r="R77" s="188">
        <v>34000</v>
      </c>
      <c r="S77" s="188">
        <v>122000</v>
      </c>
      <c r="T77" s="188">
        <v>45000</v>
      </c>
      <c r="U77" s="215">
        <v>76000</v>
      </c>
      <c r="V77" s="188"/>
      <c r="W77" s="188"/>
      <c r="Y77" s="28" t="s">
        <v>104</v>
      </c>
      <c r="Z77" s="213">
        <v>338000</v>
      </c>
      <c r="AA77" s="188">
        <v>217000</v>
      </c>
      <c r="AB77" s="188">
        <v>21000</v>
      </c>
      <c r="AC77" s="188">
        <v>31000</v>
      </c>
      <c r="AD77" s="188">
        <v>96000</v>
      </c>
      <c r="AE77" s="188">
        <v>191000</v>
      </c>
      <c r="AF77" s="188">
        <v>70000</v>
      </c>
      <c r="AG77" s="215">
        <v>120000</v>
      </c>
      <c r="AI77" s="3"/>
    </row>
    <row r="78" spans="1:35" ht="21" hidden="1" customHeight="1">
      <c r="A78" s="28" t="s">
        <v>105</v>
      </c>
      <c r="B78" s="213">
        <v>525000</v>
      </c>
      <c r="C78" s="188">
        <v>328000</v>
      </c>
      <c r="D78" s="188">
        <v>40000</v>
      </c>
      <c r="E78" s="188">
        <v>47000</v>
      </c>
      <c r="F78" s="188">
        <v>124000</v>
      </c>
      <c r="G78" s="188">
        <v>314000</v>
      </c>
      <c r="H78" s="188">
        <v>118000</v>
      </c>
      <c r="I78" s="215">
        <v>196000</v>
      </c>
      <c r="M78" s="28" t="s">
        <v>105</v>
      </c>
      <c r="N78" s="213">
        <v>190000</v>
      </c>
      <c r="O78" s="188">
        <v>114000</v>
      </c>
      <c r="P78" s="188">
        <v>19000</v>
      </c>
      <c r="Q78" s="188">
        <v>17000</v>
      </c>
      <c r="R78" s="188">
        <v>32000</v>
      </c>
      <c r="S78" s="188">
        <v>122000</v>
      </c>
      <c r="T78" s="188">
        <v>45000</v>
      </c>
      <c r="U78" s="215">
        <v>76000</v>
      </c>
      <c r="V78" s="188"/>
      <c r="W78" s="188"/>
      <c r="Y78" s="28" t="s">
        <v>105</v>
      </c>
      <c r="Z78" s="213">
        <v>334000</v>
      </c>
      <c r="AA78" s="188">
        <v>214000</v>
      </c>
      <c r="AB78" s="188">
        <v>20000</v>
      </c>
      <c r="AC78" s="188">
        <v>30000</v>
      </c>
      <c r="AD78" s="188">
        <v>92000</v>
      </c>
      <c r="AE78" s="188">
        <v>192000</v>
      </c>
      <c r="AF78" s="188">
        <v>72000</v>
      </c>
      <c r="AG78" s="215">
        <v>120000</v>
      </c>
      <c r="AI78" s="3"/>
    </row>
    <row r="79" spans="1:35" ht="21" hidden="1" customHeight="1">
      <c r="A79" s="28" t="s">
        <v>106</v>
      </c>
      <c r="B79" s="213">
        <v>522000</v>
      </c>
      <c r="C79" s="188">
        <v>323000</v>
      </c>
      <c r="D79" s="188">
        <v>38000</v>
      </c>
      <c r="E79" s="188">
        <v>46000</v>
      </c>
      <c r="F79" s="188">
        <v>122000</v>
      </c>
      <c r="G79" s="188">
        <v>315000</v>
      </c>
      <c r="H79" s="188">
        <v>117000</v>
      </c>
      <c r="I79" s="215">
        <v>198000</v>
      </c>
      <c r="M79" s="28" t="s">
        <v>106</v>
      </c>
      <c r="N79" s="213">
        <v>192000</v>
      </c>
      <c r="O79" s="188">
        <v>114000</v>
      </c>
      <c r="P79" s="188">
        <v>18000</v>
      </c>
      <c r="Q79" s="188">
        <v>18000</v>
      </c>
      <c r="R79" s="188">
        <v>32000</v>
      </c>
      <c r="S79" s="188">
        <v>123000</v>
      </c>
      <c r="T79" s="188">
        <v>45000</v>
      </c>
      <c r="U79" s="215">
        <v>78000</v>
      </c>
      <c r="V79" s="188"/>
      <c r="W79" s="188"/>
      <c r="Y79" s="28" t="s">
        <v>106</v>
      </c>
      <c r="Z79" s="213">
        <v>330000</v>
      </c>
      <c r="AA79" s="188">
        <v>210000</v>
      </c>
      <c r="AB79" s="188">
        <v>20000</v>
      </c>
      <c r="AC79" s="188">
        <v>29000</v>
      </c>
      <c r="AD79" s="188">
        <v>90000</v>
      </c>
      <c r="AE79" s="188">
        <v>192000</v>
      </c>
      <c r="AF79" s="188">
        <v>72000</v>
      </c>
      <c r="AG79" s="215">
        <v>120000</v>
      </c>
      <c r="AI79" s="3"/>
    </row>
    <row r="80" spans="1:35" ht="21" hidden="1" customHeight="1">
      <c r="A80" s="28" t="s">
        <v>107</v>
      </c>
      <c r="B80" s="213">
        <v>520000</v>
      </c>
      <c r="C80" s="188">
        <v>322000</v>
      </c>
      <c r="D80" s="188">
        <v>38000</v>
      </c>
      <c r="E80" s="188">
        <v>50000</v>
      </c>
      <c r="F80" s="188">
        <v>116000</v>
      </c>
      <c r="G80" s="188">
        <v>316000</v>
      </c>
      <c r="H80" s="188">
        <v>118000</v>
      </c>
      <c r="I80" s="215">
        <v>198000</v>
      </c>
      <c r="M80" s="28" t="s">
        <v>107</v>
      </c>
      <c r="N80" s="213">
        <v>192000</v>
      </c>
      <c r="O80" s="188">
        <v>114000</v>
      </c>
      <c r="P80" s="188">
        <v>19000</v>
      </c>
      <c r="Q80" s="188">
        <v>20000</v>
      </c>
      <c r="R80" s="188">
        <v>30000</v>
      </c>
      <c r="S80" s="188">
        <v>123000</v>
      </c>
      <c r="T80" s="188">
        <v>45000</v>
      </c>
      <c r="U80" s="215">
        <v>78000</v>
      </c>
      <c r="V80" s="188"/>
      <c r="W80" s="188"/>
      <c r="Y80" s="28" t="s">
        <v>107</v>
      </c>
      <c r="Z80" s="213">
        <v>328000</v>
      </c>
      <c r="AA80" s="188">
        <v>208000</v>
      </c>
      <c r="AB80" s="188">
        <v>19000</v>
      </c>
      <c r="AC80" s="188">
        <v>30000</v>
      </c>
      <c r="AD80" s="188">
        <v>86000</v>
      </c>
      <c r="AE80" s="188">
        <v>193000</v>
      </c>
      <c r="AF80" s="188">
        <v>73000</v>
      </c>
      <c r="AG80" s="215">
        <v>120000</v>
      </c>
      <c r="AI80" s="3"/>
    </row>
    <row r="81" spans="1:35" ht="21" hidden="1" customHeight="1">
      <c r="A81" s="28" t="s">
        <v>108</v>
      </c>
      <c r="B81" s="213">
        <v>517000</v>
      </c>
      <c r="C81" s="188">
        <v>318000</v>
      </c>
      <c r="D81" s="188">
        <v>36000</v>
      </c>
      <c r="E81" s="188">
        <v>49000</v>
      </c>
      <c r="F81" s="188">
        <v>117000</v>
      </c>
      <c r="G81" s="188">
        <v>315000</v>
      </c>
      <c r="H81" s="188">
        <v>116000</v>
      </c>
      <c r="I81" s="215">
        <v>199000</v>
      </c>
      <c r="M81" s="28" t="s">
        <v>108</v>
      </c>
      <c r="N81" s="213">
        <v>190000</v>
      </c>
      <c r="O81" s="188">
        <v>111000</v>
      </c>
      <c r="P81" s="188">
        <v>17000</v>
      </c>
      <c r="Q81" s="188">
        <v>18000</v>
      </c>
      <c r="R81" s="188">
        <v>31000</v>
      </c>
      <c r="S81" s="188">
        <v>123000</v>
      </c>
      <c r="T81" s="188">
        <v>44000</v>
      </c>
      <c r="U81" s="215">
        <v>79000</v>
      </c>
      <c r="V81" s="188"/>
      <c r="W81" s="188"/>
      <c r="Y81" s="28" t="s">
        <v>108</v>
      </c>
      <c r="Z81" s="213">
        <v>327000</v>
      </c>
      <c r="AA81" s="188">
        <v>207000</v>
      </c>
      <c r="AB81" s="188">
        <v>19000</v>
      </c>
      <c r="AC81" s="188">
        <v>31000</v>
      </c>
      <c r="AD81" s="188">
        <v>86000</v>
      </c>
      <c r="AE81" s="188">
        <v>192000</v>
      </c>
      <c r="AF81" s="188">
        <v>72000</v>
      </c>
      <c r="AG81" s="215">
        <v>120000</v>
      </c>
      <c r="AI81" s="3"/>
    </row>
    <row r="82" spans="1:35" ht="21" hidden="1" customHeight="1">
      <c r="A82" s="28" t="s">
        <v>109</v>
      </c>
      <c r="B82" s="213">
        <v>515000</v>
      </c>
      <c r="C82" s="188">
        <v>316000</v>
      </c>
      <c r="D82" s="188">
        <v>36000</v>
      </c>
      <c r="E82" s="188">
        <v>50000</v>
      </c>
      <c r="F82" s="188">
        <v>115000</v>
      </c>
      <c r="G82" s="188">
        <v>315000</v>
      </c>
      <c r="H82" s="188">
        <v>116000</v>
      </c>
      <c r="I82" s="215">
        <v>199000</v>
      </c>
      <c r="M82" s="28" t="s">
        <v>109</v>
      </c>
      <c r="N82" s="213">
        <v>189000</v>
      </c>
      <c r="O82" s="188">
        <v>110000</v>
      </c>
      <c r="P82" s="188">
        <v>17000</v>
      </c>
      <c r="Q82" s="188">
        <v>18000</v>
      </c>
      <c r="R82" s="188">
        <v>31000</v>
      </c>
      <c r="S82" s="188">
        <v>122000</v>
      </c>
      <c r="T82" s="188">
        <v>43000</v>
      </c>
      <c r="U82" s="215">
        <v>79000</v>
      </c>
      <c r="V82" s="188"/>
      <c r="W82" s="188"/>
      <c r="Y82" s="28" t="s">
        <v>109</v>
      </c>
      <c r="Z82" s="213">
        <v>326000</v>
      </c>
      <c r="AA82" s="188">
        <v>206000</v>
      </c>
      <c r="AB82" s="188">
        <v>18000</v>
      </c>
      <c r="AC82" s="188">
        <v>31000</v>
      </c>
      <c r="AD82" s="188">
        <v>84000</v>
      </c>
      <c r="AE82" s="188">
        <v>192000</v>
      </c>
      <c r="AF82" s="188">
        <v>72000</v>
      </c>
      <c r="AG82" s="215">
        <v>120000</v>
      </c>
      <c r="AI82" s="3"/>
    </row>
    <row r="83" spans="1:35" ht="21" hidden="1" customHeight="1">
      <c r="A83" s="28" t="s">
        <v>209</v>
      </c>
      <c r="B83" s="213">
        <v>512000</v>
      </c>
      <c r="C83" s="188">
        <v>314000</v>
      </c>
      <c r="D83" s="188">
        <v>34000</v>
      </c>
      <c r="E83" s="188">
        <v>48000</v>
      </c>
      <c r="F83" s="188">
        <v>115000</v>
      </c>
      <c r="G83" s="188">
        <v>315000</v>
      </c>
      <c r="H83" s="188">
        <v>117000</v>
      </c>
      <c r="I83" s="215">
        <v>198000</v>
      </c>
      <c r="M83" s="28" t="s">
        <v>209</v>
      </c>
      <c r="N83" s="213">
        <v>185000</v>
      </c>
      <c r="O83" s="188">
        <v>107000</v>
      </c>
      <c r="P83" s="188">
        <v>17000</v>
      </c>
      <c r="Q83" s="188">
        <v>17000</v>
      </c>
      <c r="R83" s="188">
        <v>30000</v>
      </c>
      <c r="S83" s="188">
        <v>122000</v>
      </c>
      <c r="T83" s="188">
        <v>44000</v>
      </c>
      <c r="U83" s="215">
        <v>78000</v>
      </c>
      <c r="V83" s="188"/>
      <c r="W83" s="188"/>
      <c r="Y83" s="28" t="s">
        <v>209</v>
      </c>
      <c r="Z83" s="213">
        <v>326000</v>
      </c>
      <c r="AA83" s="188">
        <v>206000</v>
      </c>
      <c r="AB83" s="188">
        <v>17000</v>
      </c>
      <c r="AC83" s="188">
        <v>31000</v>
      </c>
      <c r="AD83" s="188">
        <v>85000</v>
      </c>
      <c r="AE83" s="188">
        <v>193000</v>
      </c>
      <c r="AF83" s="188">
        <v>73000</v>
      </c>
      <c r="AG83" s="215">
        <v>120000</v>
      </c>
      <c r="AI83" s="3"/>
    </row>
    <row r="84" spans="1:35" ht="21" hidden="1" customHeight="1">
      <c r="A84" s="28" t="s">
        <v>210</v>
      </c>
      <c r="B84" s="213">
        <v>521000</v>
      </c>
      <c r="C84" s="188">
        <v>323000</v>
      </c>
      <c r="D84" s="188">
        <v>36000</v>
      </c>
      <c r="E84" s="188">
        <v>50000</v>
      </c>
      <c r="F84" s="188">
        <v>118000</v>
      </c>
      <c r="G84" s="188">
        <v>317000</v>
      </c>
      <c r="H84" s="188">
        <v>119000</v>
      </c>
      <c r="I84" s="215">
        <v>198000</v>
      </c>
      <c r="M84" s="28" t="s">
        <v>210</v>
      </c>
      <c r="N84" s="213">
        <v>185000</v>
      </c>
      <c r="O84" s="188">
        <v>108000</v>
      </c>
      <c r="P84" s="188">
        <v>17000</v>
      </c>
      <c r="Q84" s="188">
        <v>16000</v>
      </c>
      <c r="R84" s="188">
        <v>29000</v>
      </c>
      <c r="S84" s="188">
        <v>123000</v>
      </c>
      <c r="T84" s="188">
        <v>45000</v>
      </c>
      <c r="U84" s="215">
        <v>78000</v>
      </c>
      <c r="V84" s="188"/>
      <c r="W84" s="188"/>
      <c r="Y84" s="28" t="s">
        <v>210</v>
      </c>
      <c r="Z84" s="213">
        <v>336000</v>
      </c>
      <c r="AA84" s="188">
        <v>216000</v>
      </c>
      <c r="AB84" s="188">
        <v>19000</v>
      </c>
      <c r="AC84" s="188">
        <v>34000</v>
      </c>
      <c r="AD84" s="188">
        <v>88000</v>
      </c>
      <c r="AE84" s="188">
        <v>195000</v>
      </c>
      <c r="AF84" s="188">
        <v>75000</v>
      </c>
      <c r="AG84" s="215">
        <v>120000</v>
      </c>
      <c r="AI84" s="3"/>
    </row>
    <row r="85" spans="1:35" ht="21" hidden="1" customHeight="1">
      <c r="A85" s="28" t="s">
        <v>110</v>
      </c>
      <c r="B85" s="213">
        <v>523000</v>
      </c>
      <c r="C85" s="188">
        <v>325000</v>
      </c>
      <c r="D85" s="188">
        <v>37000</v>
      </c>
      <c r="E85" s="188">
        <v>50000</v>
      </c>
      <c r="F85" s="188">
        <v>116000</v>
      </c>
      <c r="G85" s="188">
        <v>321000</v>
      </c>
      <c r="H85" s="188">
        <v>122000</v>
      </c>
      <c r="I85" s="215">
        <v>199000</v>
      </c>
      <c r="M85" s="28" t="s">
        <v>110</v>
      </c>
      <c r="N85" s="213">
        <v>185000</v>
      </c>
      <c r="O85" s="188">
        <v>107000</v>
      </c>
      <c r="P85" s="188">
        <v>16000</v>
      </c>
      <c r="Q85" s="188">
        <v>16000</v>
      </c>
      <c r="R85" s="188">
        <v>28000</v>
      </c>
      <c r="S85" s="188">
        <v>125000</v>
      </c>
      <c r="T85" s="188">
        <v>47000</v>
      </c>
      <c r="U85" s="215">
        <v>78000</v>
      </c>
      <c r="V85" s="188"/>
      <c r="W85" s="188"/>
      <c r="Y85" s="28" t="s">
        <v>110</v>
      </c>
      <c r="Z85" s="213">
        <v>338000</v>
      </c>
      <c r="AA85" s="188">
        <v>218000</v>
      </c>
      <c r="AB85" s="188">
        <v>20000</v>
      </c>
      <c r="AC85" s="188">
        <v>35000</v>
      </c>
      <c r="AD85" s="188">
        <v>88000</v>
      </c>
      <c r="AE85" s="188">
        <v>196000</v>
      </c>
      <c r="AF85" s="188">
        <v>75000</v>
      </c>
      <c r="AG85" s="215">
        <v>120000</v>
      </c>
      <c r="AI85" s="3"/>
    </row>
    <row r="86" spans="1:35" ht="21" hidden="1" customHeight="1">
      <c r="A86" s="28" t="s">
        <v>111</v>
      </c>
      <c r="B86" s="213">
        <v>524000</v>
      </c>
      <c r="C86" s="188">
        <v>324000</v>
      </c>
      <c r="D86" s="188">
        <v>38000</v>
      </c>
      <c r="E86" s="188">
        <v>48000</v>
      </c>
      <c r="F86" s="188">
        <v>117000</v>
      </c>
      <c r="G86" s="188">
        <v>321000</v>
      </c>
      <c r="H86" s="188">
        <v>122000</v>
      </c>
      <c r="I86" s="215">
        <v>200000</v>
      </c>
      <c r="M86" s="28" t="s">
        <v>111</v>
      </c>
      <c r="N86" s="213">
        <v>185000</v>
      </c>
      <c r="O86" s="188">
        <v>106000</v>
      </c>
      <c r="P86" s="188">
        <v>16000</v>
      </c>
      <c r="Q86" s="188">
        <v>14000</v>
      </c>
      <c r="R86" s="188">
        <v>29000</v>
      </c>
      <c r="S86" s="188">
        <v>126000</v>
      </c>
      <c r="T86" s="188">
        <v>47000</v>
      </c>
      <c r="U86" s="215">
        <v>79000</v>
      </c>
      <c r="V86" s="188"/>
      <c r="W86" s="188"/>
      <c r="Y86" s="28" t="s">
        <v>111</v>
      </c>
      <c r="Z86" s="213">
        <v>339000</v>
      </c>
      <c r="AA86" s="188">
        <v>218000</v>
      </c>
      <c r="AB86" s="188">
        <v>22000</v>
      </c>
      <c r="AC86" s="188">
        <v>33000</v>
      </c>
      <c r="AD86" s="188">
        <v>88000</v>
      </c>
      <c r="AE86" s="188">
        <v>196000</v>
      </c>
      <c r="AF86" s="188">
        <v>75000</v>
      </c>
      <c r="AG86" s="215">
        <v>121000</v>
      </c>
      <c r="AI86" s="3"/>
    </row>
    <row r="87" spans="1:35" ht="21" hidden="1" customHeight="1">
      <c r="A87" s="28" t="s">
        <v>112</v>
      </c>
      <c r="B87" s="213">
        <v>520000</v>
      </c>
      <c r="C87" s="188">
        <v>320000</v>
      </c>
      <c r="D87" s="188">
        <v>35000</v>
      </c>
      <c r="E87" s="188">
        <v>47000</v>
      </c>
      <c r="F87" s="188">
        <v>117000</v>
      </c>
      <c r="G87" s="188">
        <v>320000</v>
      </c>
      <c r="H87" s="188">
        <v>120000</v>
      </c>
      <c r="I87" s="215">
        <v>200000</v>
      </c>
      <c r="M87" s="28" t="s">
        <v>112</v>
      </c>
      <c r="N87" s="213">
        <v>186000</v>
      </c>
      <c r="O87" s="188">
        <v>106000</v>
      </c>
      <c r="P87" s="188">
        <v>15000</v>
      </c>
      <c r="Q87" s="188">
        <v>16000</v>
      </c>
      <c r="R87" s="188">
        <v>31000</v>
      </c>
      <c r="S87" s="188">
        <v>124000</v>
      </c>
      <c r="T87" s="188">
        <v>45000</v>
      </c>
      <c r="U87" s="215">
        <v>80000</v>
      </c>
      <c r="V87" s="188"/>
      <c r="W87" s="188"/>
      <c r="Y87" s="28" t="s">
        <v>112</v>
      </c>
      <c r="Z87" s="213">
        <v>334000</v>
      </c>
      <c r="AA87" s="188">
        <v>214000</v>
      </c>
      <c r="AB87" s="188">
        <v>20000</v>
      </c>
      <c r="AC87" s="188">
        <v>31000</v>
      </c>
      <c r="AD87" s="188">
        <v>87000</v>
      </c>
      <c r="AE87" s="188">
        <v>196000</v>
      </c>
      <c r="AF87" s="188">
        <v>75000</v>
      </c>
      <c r="AG87" s="215">
        <v>121000</v>
      </c>
      <c r="AI87" s="3"/>
    </row>
    <row r="88" spans="1:35" ht="21" hidden="1" customHeight="1">
      <c r="A88" s="28" t="s">
        <v>113</v>
      </c>
      <c r="B88" s="213">
        <v>522000</v>
      </c>
      <c r="C88" s="188">
        <v>321000</v>
      </c>
      <c r="D88" s="188">
        <v>36000</v>
      </c>
      <c r="E88" s="188">
        <v>47000</v>
      </c>
      <c r="F88" s="188">
        <v>118000</v>
      </c>
      <c r="G88" s="188">
        <v>321000</v>
      </c>
      <c r="H88" s="188">
        <v>120000</v>
      </c>
      <c r="I88" s="215">
        <v>201000</v>
      </c>
      <c r="M88" s="28" t="s">
        <v>113</v>
      </c>
      <c r="N88" s="213">
        <v>187000</v>
      </c>
      <c r="O88" s="188">
        <v>106000</v>
      </c>
      <c r="P88" s="188">
        <v>17000</v>
      </c>
      <c r="Q88" s="188">
        <v>16000</v>
      </c>
      <c r="R88" s="188">
        <v>29000</v>
      </c>
      <c r="S88" s="188">
        <v>125000</v>
      </c>
      <c r="T88" s="188">
        <v>45000</v>
      </c>
      <c r="U88" s="215">
        <v>81000</v>
      </c>
      <c r="V88" s="188"/>
      <c r="W88" s="188"/>
      <c r="Y88" s="28" t="s">
        <v>113</v>
      </c>
      <c r="Z88" s="213">
        <v>335000</v>
      </c>
      <c r="AA88" s="188">
        <v>215000</v>
      </c>
      <c r="AB88" s="188">
        <v>20000</v>
      </c>
      <c r="AC88" s="188">
        <v>30000</v>
      </c>
      <c r="AD88" s="188">
        <v>89000</v>
      </c>
      <c r="AE88" s="188">
        <v>196000</v>
      </c>
      <c r="AF88" s="188">
        <v>75000</v>
      </c>
      <c r="AG88" s="215">
        <v>120000</v>
      </c>
      <c r="AI88" s="3"/>
    </row>
    <row r="89" spans="1:35" ht="21" hidden="1" customHeight="1">
      <c r="A89" s="28" t="s">
        <v>114</v>
      </c>
      <c r="B89" s="213">
        <v>511000</v>
      </c>
      <c r="C89" s="188">
        <v>309000</v>
      </c>
      <c r="D89" s="188">
        <v>35000</v>
      </c>
      <c r="E89" s="188">
        <v>42000</v>
      </c>
      <c r="F89" s="188">
        <v>116000</v>
      </c>
      <c r="G89" s="188">
        <v>318000</v>
      </c>
      <c r="H89" s="188">
        <v>116000</v>
      </c>
      <c r="I89" s="215">
        <v>202000</v>
      </c>
      <c r="M89" s="28" t="s">
        <v>114</v>
      </c>
      <c r="N89" s="213">
        <v>183000</v>
      </c>
      <c r="O89" s="188">
        <v>102000</v>
      </c>
      <c r="P89" s="188">
        <v>16000</v>
      </c>
      <c r="Q89" s="188">
        <v>14000</v>
      </c>
      <c r="R89" s="188">
        <v>28000</v>
      </c>
      <c r="S89" s="188">
        <v>125000</v>
      </c>
      <c r="T89" s="188">
        <v>44000</v>
      </c>
      <c r="U89" s="215">
        <v>81000</v>
      </c>
      <c r="V89" s="188"/>
      <c r="W89" s="188"/>
      <c r="Y89" s="28" t="s">
        <v>114</v>
      </c>
      <c r="Z89" s="213">
        <v>327000</v>
      </c>
      <c r="AA89" s="188">
        <v>206000</v>
      </c>
      <c r="AB89" s="188">
        <v>19000</v>
      </c>
      <c r="AC89" s="188">
        <v>27000</v>
      </c>
      <c r="AD89" s="188">
        <v>88000</v>
      </c>
      <c r="AE89" s="188">
        <v>194000</v>
      </c>
      <c r="AF89" s="188">
        <v>73000</v>
      </c>
      <c r="AG89" s="215">
        <v>121000</v>
      </c>
      <c r="AI89" s="3"/>
    </row>
    <row r="90" spans="1:35" ht="21" hidden="1" customHeight="1">
      <c r="A90" s="28" t="s">
        <v>115</v>
      </c>
      <c r="B90" s="213">
        <v>506000</v>
      </c>
      <c r="C90" s="188">
        <v>304000</v>
      </c>
      <c r="D90" s="188">
        <v>37000</v>
      </c>
      <c r="E90" s="188">
        <v>38000</v>
      </c>
      <c r="F90" s="188">
        <v>110000</v>
      </c>
      <c r="G90" s="188">
        <v>321000</v>
      </c>
      <c r="H90" s="188">
        <v>119000</v>
      </c>
      <c r="I90" s="215">
        <v>202000</v>
      </c>
      <c r="M90" s="28" t="s">
        <v>115</v>
      </c>
      <c r="N90" s="213">
        <v>182000</v>
      </c>
      <c r="O90" s="188">
        <v>101000</v>
      </c>
      <c r="P90" s="188">
        <v>17000</v>
      </c>
      <c r="Q90" s="188">
        <v>13000</v>
      </c>
      <c r="R90" s="188">
        <v>28000</v>
      </c>
      <c r="S90" s="188">
        <v>125000</v>
      </c>
      <c r="T90" s="188">
        <v>44000</v>
      </c>
      <c r="U90" s="215">
        <v>81000</v>
      </c>
      <c r="V90" s="188"/>
      <c r="W90" s="188"/>
      <c r="Y90" s="28" t="s">
        <v>115</v>
      </c>
      <c r="Z90" s="213">
        <v>323000</v>
      </c>
      <c r="AA90" s="188">
        <v>202000</v>
      </c>
      <c r="AB90" s="188">
        <v>20000</v>
      </c>
      <c r="AC90" s="188">
        <v>25000</v>
      </c>
      <c r="AD90" s="188">
        <v>82000</v>
      </c>
      <c r="AE90" s="188">
        <v>196000</v>
      </c>
      <c r="AF90" s="188">
        <v>75000</v>
      </c>
      <c r="AG90" s="215">
        <v>121000</v>
      </c>
      <c r="AI90" s="3"/>
    </row>
    <row r="91" spans="1:35" ht="21" hidden="1" customHeight="1">
      <c r="A91" s="28" t="s">
        <v>116</v>
      </c>
      <c r="B91" s="213">
        <v>505000</v>
      </c>
      <c r="C91" s="188">
        <v>303000</v>
      </c>
      <c r="D91" s="188">
        <v>38000</v>
      </c>
      <c r="E91" s="188">
        <v>39000</v>
      </c>
      <c r="F91" s="188">
        <v>108000</v>
      </c>
      <c r="G91" s="188">
        <v>321000</v>
      </c>
      <c r="H91" s="188">
        <v>119000</v>
      </c>
      <c r="I91" s="215">
        <v>202000</v>
      </c>
      <c r="M91" s="28" t="s">
        <v>116</v>
      </c>
      <c r="N91" s="213">
        <v>183000</v>
      </c>
      <c r="O91" s="188">
        <v>102000</v>
      </c>
      <c r="P91" s="188">
        <v>18000</v>
      </c>
      <c r="Q91" s="188">
        <v>14000</v>
      </c>
      <c r="R91" s="188">
        <v>27000</v>
      </c>
      <c r="S91" s="188">
        <v>125000</v>
      </c>
      <c r="T91" s="188">
        <v>43000</v>
      </c>
      <c r="U91" s="215">
        <v>81000</v>
      </c>
      <c r="V91" s="188"/>
      <c r="W91" s="188"/>
      <c r="Y91" s="28" t="s">
        <v>116</v>
      </c>
      <c r="Z91" s="213">
        <v>322000</v>
      </c>
      <c r="AA91" s="188">
        <v>201000</v>
      </c>
      <c r="AB91" s="188">
        <v>20000</v>
      </c>
      <c r="AC91" s="188">
        <v>26000</v>
      </c>
      <c r="AD91" s="188">
        <v>81000</v>
      </c>
      <c r="AE91" s="188">
        <v>196000</v>
      </c>
      <c r="AF91" s="188">
        <v>75000</v>
      </c>
      <c r="AG91" s="215">
        <v>121000</v>
      </c>
      <c r="AI91" s="3"/>
    </row>
    <row r="92" spans="1:35" ht="21" hidden="1" customHeight="1">
      <c r="A92" s="28" t="s">
        <v>117</v>
      </c>
      <c r="B92" s="213">
        <v>514000</v>
      </c>
      <c r="C92" s="188">
        <v>311000</v>
      </c>
      <c r="D92" s="188">
        <v>38000</v>
      </c>
      <c r="E92" s="188">
        <v>43000</v>
      </c>
      <c r="F92" s="188">
        <v>110000</v>
      </c>
      <c r="G92" s="188">
        <v>323000</v>
      </c>
      <c r="H92" s="188">
        <v>120000</v>
      </c>
      <c r="I92" s="215">
        <v>203000</v>
      </c>
      <c r="M92" s="28" t="s">
        <v>117</v>
      </c>
      <c r="N92" s="213">
        <v>188000</v>
      </c>
      <c r="O92" s="188">
        <v>106000</v>
      </c>
      <c r="P92" s="188">
        <v>18000</v>
      </c>
      <c r="Q92" s="188">
        <v>16000</v>
      </c>
      <c r="R92" s="188">
        <v>27000</v>
      </c>
      <c r="S92" s="188">
        <v>126000</v>
      </c>
      <c r="T92" s="188">
        <v>45000</v>
      </c>
      <c r="U92" s="215">
        <v>82000</v>
      </c>
      <c r="V92" s="188"/>
      <c r="W92" s="188"/>
      <c r="Y92" s="28" t="s">
        <v>117</v>
      </c>
      <c r="Z92" s="213">
        <v>327000</v>
      </c>
      <c r="AA92" s="188">
        <v>205000</v>
      </c>
      <c r="AB92" s="188">
        <v>20000</v>
      </c>
      <c r="AC92" s="188">
        <v>28000</v>
      </c>
      <c r="AD92" s="188">
        <v>82000</v>
      </c>
      <c r="AE92" s="188">
        <v>197000</v>
      </c>
      <c r="AF92" s="188">
        <v>75000</v>
      </c>
      <c r="AG92" s="215">
        <v>121000</v>
      </c>
      <c r="AI92" s="3"/>
    </row>
    <row r="93" spans="1:35" ht="21" hidden="1" customHeight="1">
      <c r="A93" s="28" t="s">
        <v>118</v>
      </c>
      <c r="B93" s="213">
        <v>521000</v>
      </c>
      <c r="C93" s="188">
        <v>317000</v>
      </c>
      <c r="D93" s="188">
        <v>37000</v>
      </c>
      <c r="E93" s="188">
        <v>45000</v>
      </c>
      <c r="F93" s="188">
        <v>114000</v>
      </c>
      <c r="G93" s="188">
        <v>325000</v>
      </c>
      <c r="H93" s="188">
        <v>122000</v>
      </c>
      <c r="I93" s="215">
        <v>204000</v>
      </c>
      <c r="M93" s="28" t="s">
        <v>118</v>
      </c>
      <c r="N93" s="213">
        <v>192000</v>
      </c>
      <c r="O93" s="188">
        <v>110000</v>
      </c>
      <c r="P93" s="188">
        <v>18000</v>
      </c>
      <c r="Q93" s="188">
        <v>19000</v>
      </c>
      <c r="R93" s="188">
        <v>27000</v>
      </c>
      <c r="S93" s="188">
        <v>128000</v>
      </c>
      <c r="T93" s="188">
        <v>46000</v>
      </c>
      <c r="U93" s="215">
        <v>82000</v>
      </c>
      <c r="V93" s="188"/>
      <c r="W93" s="188"/>
      <c r="Y93" s="28" t="s">
        <v>118</v>
      </c>
      <c r="Z93" s="213">
        <v>329000</v>
      </c>
      <c r="AA93" s="188">
        <v>208000</v>
      </c>
      <c r="AB93" s="188">
        <v>19000</v>
      </c>
      <c r="AC93" s="188">
        <v>26000</v>
      </c>
      <c r="AD93" s="188">
        <v>87000</v>
      </c>
      <c r="AE93" s="188">
        <v>197000</v>
      </c>
      <c r="AF93" s="188">
        <v>76000</v>
      </c>
      <c r="AG93" s="215">
        <v>122000</v>
      </c>
      <c r="AI93" s="3"/>
    </row>
    <row r="94" spans="1:35" ht="21" hidden="1" customHeight="1">
      <c r="A94" s="28" t="s">
        <v>119</v>
      </c>
      <c r="B94" s="213">
        <v>525000</v>
      </c>
      <c r="C94" s="188">
        <v>322000</v>
      </c>
      <c r="D94" s="188">
        <v>38000</v>
      </c>
      <c r="E94" s="188">
        <v>46000</v>
      </c>
      <c r="F94" s="188">
        <v>117000</v>
      </c>
      <c r="G94" s="188">
        <v>324000</v>
      </c>
      <c r="H94" s="188">
        <v>121000</v>
      </c>
      <c r="I94" s="215">
        <v>203000</v>
      </c>
      <c r="M94" s="28" t="s">
        <v>119</v>
      </c>
      <c r="N94" s="213">
        <v>195000</v>
      </c>
      <c r="O94" s="188">
        <v>113000</v>
      </c>
      <c r="P94" s="188">
        <v>19000</v>
      </c>
      <c r="Q94" s="188">
        <v>20000</v>
      </c>
      <c r="R94" s="188">
        <v>29000</v>
      </c>
      <c r="S94" s="188">
        <v>127000</v>
      </c>
      <c r="T94" s="188">
        <v>46000</v>
      </c>
      <c r="U94" s="215">
        <v>81000</v>
      </c>
      <c r="V94" s="188"/>
      <c r="W94" s="188"/>
      <c r="Y94" s="28" t="s">
        <v>119</v>
      </c>
      <c r="Z94" s="213">
        <v>330000</v>
      </c>
      <c r="AA94" s="188">
        <v>209000</v>
      </c>
      <c r="AB94" s="188">
        <v>19000</v>
      </c>
      <c r="AC94" s="188">
        <v>27000</v>
      </c>
      <c r="AD94" s="188">
        <v>88000</v>
      </c>
      <c r="AE94" s="188">
        <v>197000</v>
      </c>
      <c r="AF94" s="188">
        <v>75000</v>
      </c>
      <c r="AG94" s="215">
        <v>122000</v>
      </c>
      <c r="AI94" s="3"/>
    </row>
    <row r="95" spans="1:35" ht="21" hidden="1" customHeight="1">
      <c r="A95" s="28" t="s">
        <v>211</v>
      </c>
      <c r="B95" s="213">
        <v>532000</v>
      </c>
      <c r="C95" s="188">
        <v>330000</v>
      </c>
      <c r="D95" s="188">
        <v>38000</v>
      </c>
      <c r="E95" s="188">
        <v>50000</v>
      </c>
      <c r="F95" s="188">
        <v>118000</v>
      </c>
      <c r="G95" s="188">
        <v>325000</v>
      </c>
      <c r="H95" s="188">
        <v>123000</v>
      </c>
      <c r="I95" s="215">
        <v>202000</v>
      </c>
      <c r="M95" s="28" t="s">
        <v>211</v>
      </c>
      <c r="N95" s="213">
        <v>196000</v>
      </c>
      <c r="O95" s="188">
        <v>115000</v>
      </c>
      <c r="P95" s="188">
        <v>18000</v>
      </c>
      <c r="Q95" s="188">
        <v>20000</v>
      </c>
      <c r="R95" s="188">
        <v>30000</v>
      </c>
      <c r="S95" s="188">
        <v>127000</v>
      </c>
      <c r="T95" s="188">
        <v>47000</v>
      </c>
      <c r="U95" s="215">
        <v>80000</v>
      </c>
      <c r="V95" s="188"/>
      <c r="W95" s="188"/>
      <c r="Y95" s="28" t="s">
        <v>211</v>
      </c>
      <c r="Z95" s="213">
        <v>336000</v>
      </c>
      <c r="AA95" s="188">
        <v>215000</v>
      </c>
      <c r="AB95" s="188">
        <v>20000</v>
      </c>
      <c r="AC95" s="188">
        <v>30000</v>
      </c>
      <c r="AD95" s="188">
        <v>88000</v>
      </c>
      <c r="AE95" s="188">
        <v>198000</v>
      </c>
      <c r="AF95" s="188">
        <v>77000</v>
      </c>
      <c r="AG95" s="215">
        <v>122000</v>
      </c>
      <c r="AI95" s="3"/>
    </row>
    <row r="96" spans="1:35" ht="21" hidden="1" customHeight="1">
      <c r="A96" s="28" t="s">
        <v>212</v>
      </c>
      <c r="B96" s="213">
        <v>531000</v>
      </c>
      <c r="C96" s="188">
        <v>329000</v>
      </c>
      <c r="D96" s="188">
        <v>38000</v>
      </c>
      <c r="E96" s="188">
        <v>51000</v>
      </c>
      <c r="F96" s="188">
        <v>117000</v>
      </c>
      <c r="G96" s="188">
        <v>325000</v>
      </c>
      <c r="H96" s="188">
        <v>123000</v>
      </c>
      <c r="I96" s="215">
        <v>203000</v>
      </c>
      <c r="M96" s="28" t="s">
        <v>212</v>
      </c>
      <c r="N96" s="213">
        <v>197000</v>
      </c>
      <c r="O96" s="188">
        <v>116000</v>
      </c>
      <c r="P96" s="188">
        <v>19000</v>
      </c>
      <c r="Q96" s="188">
        <v>20000</v>
      </c>
      <c r="R96" s="188">
        <v>31000</v>
      </c>
      <c r="S96" s="188">
        <v>127000</v>
      </c>
      <c r="T96" s="188">
        <v>46000</v>
      </c>
      <c r="U96" s="215">
        <v>81000</v>
      </c>
      <c r="V96" s="188"/>
      <c r="W96" s="188"/>
      <c r="Y96" s="28" t="s">
        <v>212</v>
      </c>
      <c r="Z96" s="213">
        <v>334000</v>
      </c>
      <c r="AA96" s="188">
        <v>212000</v>
      </c>
      <c r="AB96" s="188">
        <v>19000</v>
      </c>
      <c r="AC96" s="188">
        <v>31000</v>
      </c>
      <c r="AD96" s="188">
        <v>86000</v>
      </c>
      <c r="AE96" s="188">
        <v>198000</v>
      </c>
      <c r="AF96" s="188">
        <v>76000</v>
      </c>
      <c r="AG96" s="215">
        <v>122000</v>
      </c>
      <c r="AI96" s="3"/>
    </row>
    <row r="97" spans="1:35" ht="21" hidden="1" customHeight="1">
      <c r="A97" s="28" t="s">
        <v>120</v>
      </c>
      <c r="B97" s="213">
        <v>528000</v>
      </c>
      <c r="C97" s="188">
        <v>325000</v>
      </c>
      <c r="D97" s="188">
        <v>40000</v>
      </c>
      <c r="E97" s="188">
        <v>50000</v>
      </c>
      <c r="F97" s="188">
        <v>117000</v>
      </c>
      <c r="G97" s="188">
        <v>321000</v>
      </c>
      <c r="H97" s="188">
        <v>118000</v>
      </c>
      <c r="I97" s="215">
        <v>203000</v>
      </c>
      <c r="M97" s="28" t="s">
        <v>120</v>
      </c>
      <c r="N97" s="213">
        <v>195000</v>
      </c>
      <c r="O97" s="188">
        <v>114000</v>
      </c>
      <c r="P97" s="188">
        <v>20000</v>
      </c>
      <c r="Q97" s="188">
        <v>20000</v>
      </c>
      <c r="R97" s="188">
        <v>30000</v>
      </c>
      <c r="S97" s="188">
        <v>125000</v>
      </c>
      <c r="T97" s="188">
        <v>44000</v>
      </c>
      <c r="U97" s="215">
        <v>81000</v>
      </c>
      <c r="V97" s="188"/>
      <c r="W97" s="188"/>
      <c r="Y97" s="28" t="s">
        <v>120</v>
      </c>
      <c r="Z97" s="213">
        <v>332000</v>
      </c>
      <c r="AA97" s="188">
        <v>211000</v>
      </c>
      <c r="AB97" s="188">
        <v>20000</v>
      </c>
      <c r="AC97" s="188">
        <v>30000</v>
      </c>
      <c r="AD97" s="188">
        <v>87000</v>
      </c>
      <c r="AE97" s="188">
        <v>196000</v>
      </c>
      <c r="AF97" s="188">
        <v>75000</v>
      </c>
      <c r="AG97" s="215">
        <v>121000</v>
      </c>
      <c r="AI97" s="3"/>
    </row>
    <row r="98" spans="1:35" ht="21" hidden="1" customHeight="1">
      <c r="A98" s="28" t="s">
        <v>121</v>
      </c>
      <c r="B98" s="213">
        <v>523000</v>
      </c>
      <c r="C98" s="188">
        <v>322000</v>
      </c>
      <c r="D98" s="188">
        <v>41000</v>
      </c>
      <c r="E98" s="188">
        <v>50000</v>
      </c>
      <c r="F98" s="188">
        <v>114000</v>
      </c>
      <c r="G98" s="188">
        <v>318000</v>
      </c>
      <c r="H98" s="188">
        <v>116000</v>
      </c>
      <c r="I98" s="215">
        <v>202000</v>
      </c>
      <c r="M98" s="28" t="s">
        <v>121</v>
      </c>
      <c r="N98" s="213">
        <v>195000</v>
      </c>
      <c r="O98" s="188">
        <v>115000</v>
      </c>
      <c r="P98" s="188">
        <v>21000</v>
      </c>
      <c r="Q98" s="188">
        <v>21000</v>
      </c>
      <c r="R98" s="188">
        <v>30000</v>
      </c>
      <c r="S98" s="188">
        <v>124000</v>
      </c>
      <c r="T98" s="188">
        <v>44000</v>
      </c>
      <c r="U98" s="215">
        <v>80000</v>
      </c>
      <c r="V98" s="188"/>
      <c r="W98" s="188"/>
      <c r="Y98" s="28" t="s">
        <v>121</v>
      </c>
      <c r="Z98" s="213">
        <v>328000</v>
      </c>
      <c r="AA98" s="188">
        <v>207000</v>
      </c>
      <c r="AB98" s="188">
        <v>20000</v>
      </c>
      <c r="AC98" s="188">
        <v>29000</v>
      </c>
      <c r="AD98" s="188">
        <v>84000</v>
      </c>
      <c r="AE98" s="188">
        <v>194000</v>
      </c>
      <c r="AF98" s="188">
        <v>73000</v>
      </c>
      <c r="AG98" s="215">
        <v>121000</v>
      </c>
      <c r="AI98" s="3"/>
    </row>
    <row r="99" spans="1:35" ht="21" hidden="1" customHeight="1">
      <c r="A99" s="28" t="s">
        <v>122</v>
      </c>
      <c r="B99" s="213">
        <v>526000</v>
      </c>
      <c r="C99" s="188">
        <v>325000</v>
      </c>
      <c r="D99" s="188">
        <v>43000</v>
      </c>
      <c r="E99" s="188">
        <v>53000</v>
      </c>
      <c r="F99" s="188">
        <v>116000</v>
      </c>
      <c r="G99" s="188">
        <v>315000</v>
      </c>
      <c r="H99" s="188">
        <v>114000</v>
      </c>
      <c r="I99" s="215">
        <v>201000</v>
      </c>
      <c r="M99" s="28" t="s">
        <v>122</v>
      </c>
      <c r="N99" s="213">
        <v>199000</v>
      </c>
      <c r="O99" s="188">
        <v>119000</v>
      </c>
      <c r="P99" s="188">
        <v>22000</v>
      </c>
      <c r="Q99" s="188">
        <v>22000</v>
      </c>
      <c r="R99" s="188">
        <v>32000</v>
      </c>
      <c r="S99" s="188">
        <v>123000</v>
      </c>
      <c r="T99" s="188">
        <v>43000</v>
      </c>
      <c r="U99" s="215">
        <v>80000</v>
      </c>
      <c r="V99" s="188"/>
      <c r="W99" s="188"/>
      <c r="Y99" s="28" t="s">
        <v>122</v>
      </c>
      <c r="Z99" s="213">
        <v>328000</v>
      </c>
      <c r="AA99" s="188">
        <v>206000</v>
      </c>
      <c r="AB99" s="188">
        <v>21000</v>
      </c>
      <c r="AC99" s="188">
        <v>31000</v>
      </c>
      <c r="AD99" s="188">
        <v>84000</v>
      </c>
      <c r="AE99" s="188">
        <v>192000</v>
      </c>
      <c r="AF99" s="188">
        <v>70000</v>
      </c>
      <c r="AG99" s="215">
        <v>122000</v>
      </c>
      <c r="AI99" s="3"/>
    </row>
    <row r="100" spans="1:35" ht="21" hidden="1" customHeight="1">
      <c r="A100" s="28" t="s">
        <v>123</v>
      </c>
      <c r="B100" s="213">
        <v>525000</v>
      </c>
      <c r="C100" s="188">
        <v>325000</v>
      </c>
      <c r="D100" s="188">
        <v>42000</v>
      </c>
      <c r="E100" s="188">
        <v>52000</v>
      </c>
      <c r="F100" s="188">
        <v>117000</v>
      </c>
      <c r="G100" s="188">
        <v>313000</v>
      </c>
      <c r="H100" s="188">
        <v>114000</v>
      </c>
      <c r="I100" s="215">
        <v>200000</v>
      </c>
      <c r="M100" s="28" t="s">
        <v>123</v>
      </c>
      <c r="N100" s="213">
        <v>195000</v>
      </c>
      <c r="O100" s="188">
        <v>117000</v>
      </c>
      <c r="P100" s="188">
        <v>21000</v>
      </c>
      <c r="Q100" s="188">
        <v>21000</v>
      </c>
      <c r="R100" s="188">
        <v>31000</v>
      </c>
      <c r="S100" s="188">
        <v>123000</v>
      </c>
      <c r="T100" s="188">
        <v>44000</v>
      </c>
      <c r="U100" s="215">
        <v>79000</v>
      </c>
      <c r="V100" s="188"/>
      <c r="W100" s="188"/>
      <c r="Y100" s="28" t="s">
        <v>123</v>
      </c>
      <c r="Z100" s="213">
        <v>330000</v>
      </c>
      <c r="AA100" s="188">
        <v>209000</v>
      </c>
      <c r="AB100" s="188">
        <v>22000</v>
      </c>
      <c r="AC100" s="188">
        <v>32000</v>
      </c>
      <c r="AD100" s="188">
        <v>86000</v>
      </c>
      <c r="AE100" s="188">
        <v>191000</v>
      </c>
      <c r="AF100" s="188">
        <v>70000</v>
      </c>
      <c r="AG100" s="215">
        <v>121000</v>
      </c>
      <c r="AI100" s="3"/>
    </row>
    <row r="101" spans="1:35" ht="21" hidden="1" customHeight="1">
      <c r="A101" s="28" t="s">
        <v>124</v>
      </c>
      <c r="B101" s="213">
        <v>523000</v>
      </c>
      <c r="C101" s="188">
        <v>322000</v>
      </c>
      <c r="D101" s="188">
        <v>40000</v>
      </c>
      <c r="E101" s="188">
        <v>51000</v>
      </c>
      <c r="F101" s="188">
        <v>118000</v>
      </c>
      <c r="G101" s="188">
        <v>313000</v>
      </c>
      <c r="H101" s="188">
        <v>113000</v>
      </c>
      <c r="I101" s="215">
        <v>201000</v>
      </c>
      <c r="M101" s="28" t="s">
        <v>124</v>
      </c>
      <c r="N101" s="213">
        <v>197000</v>
      </c>
      <c r="O101" s="188">
        <v>117000</v>
      </c>
      <c r="P101" s="188">
        <v>21000</v>
      </c>
      <c r="Q101" s="188">
        <v>19000</v>
      </c>
      <c r="R101" s="188">
        <v>32000</v>
      </c>
      <c r="S101" s="188">
        <v>124000</v>
      </c>
      <c r="T101" s="188">
        <v>45000</v>
      </c>
      <c r="U101" s="215">
        <v>79000</v>
      </c>
      <c r="V101" s="188"/>
      <c r="W101" s="188"/>
      <c r="Y101" s="28" t="s">
        <v>124</v>
      </c>
      <c r="Z101" s="213">
        <v>326000</v>
      </c>
      <c r="AA101" s="188">
        <v>205000</v>
      </c>
      <c r="AB101" s="188">
        <v>19000</v>
      </c>
      <c r="AC101" s="188">
        <v>32000</v>
      </c>
      <c r="AD101" s="188">
        <v>86000</v>
      </c>
      <c r="AE101" s="188">
        <v>189000</v>
      </c>
      <c r="AF101" s="188">
        <v>68000</v>
      </c>
      <c r="AG101" s="215">
        <v>121000</v>
      </c>
      <c r="AI101" s="3"/>
    </row>
    <row r="102" spans="1:35" ht="21" hidden="1" customHeight="1">
      <c r="A102" s="28" t="s">
        <v>125</v>
      </c>
      <c r="B102" s="213">
        <v>513000</v>
      </c>
      <c r="C102" s="188">
        <v>315000</v>
      </c>
      <c r="D102" s="188">
        <v>40000</v>
      </c>
      <c r="E102" s="188">
        <v>49000</v>
      </c>
      <c r="F102" s="188">
        <v>117000</v>
      </c>
      <c r="G102" s="188">
        <v>307000</v>
      </c>
      <c r="H102" s="188">
        <v>108000</v>
      </c>
      <c r="I102" s="215">
        <v>199000</v>
      </c>
      <c r="M102" s="28" t="s">
        <v>125</v>
      </c>
      <c r="N102" s="213">
        <v>189000</v>
      </c>
      <c r="O102" s="188">
        <v>110000</v>
      </c>
      <c r="P102" s="188">
        <v>20000</v>
      </c>
      <c r="Q102" s="188">
        <v>17000</v>
      </c>
      <c r="R102" s="188">
        <v>32000</v>
      </c>
      <c r="S102" s="188">
        <v>120000</v>
      </c>
      <c r="T102" s="188">
        <v>41000</v>
      </c>
      <c r="U102" s="215">
        <v>78000</v>
      </c>
      <c r="V102" s="188"/>
      <c r="W102" s="188"/>
      <c r="Y102" s="28" t="s">
        <v>125</v>
      </c>
      <c r="Z102" s="213">
        <v>325000</v>
      </c>
      <c r="AA102" s="188">
        <v>204000</v>
      </c>
      <c r="AB102" s="188">
        <v>20000</v>
      </c>
      <c r="AC102" s="188">
        <v>32000</v>
      </c>
      <c r="AD102" s="188">
        <v>85000</v>
      </c>
      <c r="AE102" s="188">
        <v>187000</v>
      </c>
      <c r="AF102" s="188">
        <v>67000</v>
      </c>
      <c r="AG102" s="215">
        <v>120000</v>
      </c>
      <c r="AI102" s="3"/>
    </row>
    <row r="103" spans="1:35" ht="21" hidden="1" customHeight="1">
      <c r="A103" s="28" t="s">
        <v>126</v>
      </c>
      <c r="B103" s="213">
        <v>511000</v>
      </c>
      <c r="C103" s="188">
        <v>312000</v>
      </c>
      <c r="D103" s="188">
        <v>39000</v>
      </c>
      <c r="E103" s="188">
        <v>50000</v>
      </c>
      <c r="F103" s="188">
        <v>116000</v>
      </c>
      <c r="G103" s="188">
        <v>305000</v>
      </c>
      <c r="H103" s="188">
        <v>106000</v>
      </c>
      <c r="I103" s="215">
        <v>199000</v>
      </c>
      <c r="M103" s="28" t="s">
        <v>126</v>
      </c>
      <c r="N103" s="213">
        <v>187000</v>
      </c>
      <c r="O103" s="188">
        <v>109000</v>
      </c>
      <c r="P103" s="188">
        <v>20000</v>
      </c>
      <c r="Q103" s="188">
        <v>17000</v>
      </c>
      <c r="R103" s="188">
        <v>31000</v>
      </c>
      <c r="S103" s="188">
        <v>118000</v>
      </c>
      <c r="T103" s="188">
        <v>39000</v>
      </c>
      <c r="U103" s="215">
        <v>78000</v>
      </c>
      <c r="V103" s="188"/>
      <c r="W103" s="188"/>
      <c r="Y103" s="28" t="s">
        <v>126</v>
      </c>
      <c r="Z103" s="213">
        <v>324000</v>
      </c>
      <c r="AA103" s="188">
        <v>203000</v>
      </c>
      <c r="AB103" s="188">
        <v>19000</v>
      </c>
      <c r="AC103" s="188">
        <v>33000</v>
      </c>
      <c r="AD103" s="188">
        <v>85000</v>
      </c>
      <c r="AE103" s="188">
        <v>188000</v>
      </c>
      <c r="AF103" s="188">
        <v>67000</v>
      </c>
      <c r="AG103" s="215">
        <v>121000</v>
      </c>
      <c r="AI103" s="3"/>
    </row>
    <row r="104" spans="1:35" ht="21" hidden="1" customHeight="1">
      <c r="A104" s="28" t="s">
        <v>127</v>
      </c>
      <c r="B104" s="213">
        <v>513000</v>
      </c>
      <c r="C104" s="188">
        <v>315000</v>
      </c>
      <c r="D104" s="188">
        <v>40000</v>
      </c>
      <c r="E104" s="188">
        <v>50000</v>
      </c>
      <c r="F104" s="188">
        <v>115000</v>
      </c>
      <c r="G104" s="188">
        <v>308000</v>
      </c>
      <c r="H104" s="188">
        <v>109000</v>
      </c>
      <c r="I104" s="215">
        <v>199000</v>
      </c>
      <c r="M104" s="28" t="s">
        <v>127</v>
      </c>
      <c r="N104" s="213">
        <v>187000</v>
      </c>
      <c r="O104" s="188">
        <v>109000</v>
      </c>
      <c r="P104" s="188">
        <v>21000</v>
      </c>
      <c r="Q104" s="188">
        <v>18000</v>
      </c>
      <c r="R104" s="188">
        <v>30000</v>
      </c>
      <c r="S104" s="188">
        <v>118000</v>
      </c>
      <c r="T104" s="188">
        <v>40000</v>
      </c>
      <c r="U104" s="215">
        <v>77000</v>
      </c>
      <c r="V104" s="188"/>
      <c r="W104" s="188"/>
      <c r="Y104" s="28" t="s">
        <v>127</v>
      </c>
      <c r="Z104" s="213">
        <v>327000</v>
      </c>
      <c r="AA104" s="188">
        <v>205000</v>
      </c>
      <c r="AB104" s="188">
        <v>19000</v>
      </c>
      <c r="AC104" s="188">
        <v>32000</v>
      </c>
      <c r="AD104" s="188">
        <v>85000</v>
      </c>
      <c r="AE104" s="188">
        <v>190000</v>
      </c>
      <c r="AF104" s="188">
        <v>69000</v>
      </c>
      <c r="AG104" s="215">
        <v>121000</v>
      </c>
      <c r="AI104" s="3"/>
    </row>
    <row r="105" spans="1:35" ht="21" hidden="1" customHeight="1">
      <c r="A105" s="28" t="s">
        <v>128</v>
      </c>
      <c r="B105" s="213">
        <v>512000</v>
      </c>
      <c r="C105" s="188">
        <v>313000</v>
      </c>
      <c r="D105" s="188">
        <v>37000</v>
      </c>
      <c r="E105" s="188">
        <v>51000</v>
      </c>
      <c r="F105" s="188">
        <v>117000</v>
      </c>
      <c r="G105" s="188">
        <v>307000</v>
      </c>
      <c r="H105" s="188">
        <v>108000</v>
      </c>
      <c r="I105" s="215">
        <v>199000</v>
      </c>
      <c r="M105" s="28" t="s">
        <v>128</v>
      </c>
      <c r="N105" s="213">
        <v>184000</v>
      </c>
      <c r="O105" s="188">
        <v>106000</v>
      </c>
      <c r="P105" s="188">
        <v>18000</v>
      </c>
      <c r="Q105" s="188">
        <v>18000</v>
      </c>
      <c r="R105" s="188">
        <v>30000</v>
      </c>
      <c r="S105" s="188">
        <v>116000</v>
      </c>
      <c r="T105" s="188">
        <v>39000</v>
      </c>
      <c r="U105" s="215">
        <v>77000</v>
      </c>
      <c r="V105" s="188"/>
      <c r="W105" s="188"/>
      <c r="Y105" s="28" t="s">
        <v>128</v>
      </c>
      <c r="Z105" s="213">
        <v>328000</v>
      </c>
      <c r="AA105" s="188">
        <v>207000</v>
      </c>
      <c r="AB105" s="188">
        <v>19000</v>
      </c>
      <c r="AC105" s="188">
        <v>33000</v>
      </c>
      <c r="AD105" s="188">
        <v>87000</v>
      </c>
      <c r="AE105" s="188">
        <v>190000</v>
      </c>
      <c r="AF105" s="188">
        <v>69000</v>
      </c>
      <c r="AG105" s="215">
        <v>121000</v>
      </c>
      <c r="AI105" s="3"/>
    </row>
    <row r="106" spans="1:35" ht="21" hidden="1" customHeight="1">
      <c r="A106" s="28" t="s">
        <v>129</v>
      </c>
      <c r="B106" s="213">
        <v>510000</v>
      </c>
      <c r="C106" s="188">
        <v>309000</v>
      </c>
      <c r="D106" s="188">
        <v>35000</v>
      </c>
      <c r="E106" s="188">
        <v>48000</v>
      </c>
      <c r="F106" s="188">
        <v>119000</v>
      </c>
      <c r="G106" s="188">
        <v>307000</v>
      </c>
      <c r="H106" s="188">
        <v>107000</v>
      </c>
      <c r="I106" s="215">
        <v>201000</v>
      </c>
      <c r="M106" s="28" t="s">
        <v>129</v>
      </c>
      <c r="N106" s="213">
        <v>180000</v>
      </c>
      <c r="O106" s="188">
        <v>101000</v>
      </c>
      <c r="P106" s="188">
        <v>17000</v>
      </c>
      <c r="Q106" s="188">
        <v>15000</v>
      </c>
      <c r="R106" s="188">
        <v>31000</v>
      </c>
      <c r="S106" s="188">
        <v>117000</v>
      </c>
      <c r="T106" s="188">
        <v>38000</v>
      </c>
      <c r="U106" s="215">
        <v>79000</v>
      </c>
      <c r="V106" s="188"/>
      <c r="W106" s="188"/>
      <c r="Y106" s="28" t="s">
        <v>129</v>
      </c>
      <c r="Z106" s="213">
        <v>329000</v>
      </c>
      <c r="AA106" s="188">
        <v>208000</v>
      </c>
      <c r="AB106" s="188">
        <v>18000</v>
      </c>
      <c r="AC106" s="188">
        <v>33000</v>
      </c>
      <c r="AD106" s="188">
        <v>88000</v>
      </c>
      <c r="AE106" s="188">
        <v>191000</v>
      </c>
      <c r="AF106" s="188">
        <v>69000</v>
      </c>
      <c r="AG106" s="215">
        <v>122000</v>
      </c>
      <c r="AI106" s="3"/>
    </row>
    <row r="107" spans="1:35" ht="21" hidden="1" customHeight="1">
      <c r="A107" s="28" t="s">
        <v>213</v>
      </c>
      <c r="B107" s="213">
        <v>506000</v>
      </c>
      <c r="C107" s="188">
        <v>305000</v>
      </c>
      <c r="D107" s="188">
        <v>33000</v>
      </c>
      <c r="E107" s="188">
        <v>48000</v>
      </c>
      <c r="F107" s="188">
        <v>120000</v>
      </c>
      <c r="G107" s="188">
        <v>305000</v>
      </c>
      <c r="H107" s="188">
        <v>104000</v>
      </c>
      <c r="I107" s="215">
        <v>201000</v>
      </c>
      <c r="M107" s="28" t="s">
        <v>213</v>
      </c>
      <c r="N107" s="213">
        <v>178000</v>
      </c>
      <c r="O107" s="188">
        <v>98000</v>
      </c>
      <c r="P107" s="188">
        <v>16000</v>
      </c>
      <c r="Q107" s="188">
        <v>15000</v>
      </c>
      <c r="R107" s="188">
        <v>32000</v>
      </c>
      <c r="S107" s="188">
        <v>115000</v>
      </c>
      <c r="T107" s="188">
        <v>35000</v>
      </c>
      <c r="U107" s="215">
        <v>80000</v>
      </c>
      <c r="V107" s="188"/>
      <c r="W107" s="188"/>
      <c r="Y107" s="28" t="s">
        <v>213</v>
      </c>
      <c r="Z107" s="213">
        <v>328000</v>
      </c>
      <c r="AA107" s="188">
        <v>207000</v>
      </c>
      <c r="AB107" s="188">
        <v>18000</v>
      </c>
      <c r="AC107" s="188">
        <v>33000</v>
      </c>
      <c r="AD107" s="188">
        <v>88000</v>
      </c>
      <c r="AE107" s="188">
        <v>189000</v>
      </c>
      <c r="AF107" s="188">
        <v>69000</v>
      </c>
      <c r="AG107" s="215">
        <v>121000</v>
      </c>
      <c r="AI107" s="3"/>
    </row>
    <row r="108" spans="1:35" ht="21" hidden="1" customHeight="1">
      <c r="A108" s="28" t="s">
        <v>214</v>
      </c>
      <c r="B108" s="213">
        <v>503000</v>
      </c>
      <c r="C108" s="188">
        <v>302000</v>
      </c>
      <c r="D108" s="188">
        <v>33000</v>
      </c>
      <c r="E108" s="188">
        <v>45000</v>
      </c>
      <c r="F108" s="188">
        <v>118000</v>
      </c>
      <c r="G108" s="188">
        <v>306000</v>
      </c>
      <c r="H108" s="188">
        <v>106000</v>
      </c>
      <c r="I108" s="215">
        <v>200000</v>
      </c>
      <c r="M108" s="28" t="s">
        <v>214</v>
      </c>
      <c r="N108" s="213">
        <v>176000</v>
      </c>
      <c r="O108" s="188">
        <v>96000</v>
      </c>
      <c r="P108" s="188">
        <v>17000</v>
      </c>
      <c r="Q108" s="188">
        <v>13000</v>
      </c>
      <c r="R108" s="188">
        <v>30000</v>
      </c>
      <c r="S108" s="188">
        <v>116000</v>
      </c>
      <c r="T108" s="188">
        <v>36000</v>
      </c>
      <c r="U108" s="215">
        <v>80000</v>
      </c>
      <c r="V108" s="188"/>
      <c r="W108" s="188"/>
      <c r="Y108" s="28" t="s">
        <v>214</v>
      </c>
      <c r="Z108" s="213">
        <v>327000</v>
      </c>
      <c r="AA108" s="188">
        <v>207000</v>
      </c>
      <c r="AB108" s="188">
        <v>17000</v>
      </c>
      <c r="AC108" s="188">
        <v>32000</v>
      </c>
      <c r="AD108" s="188">
        <v>88000</v>
      </c>
      <c r="AE108" s="188">
        <v>190000</v>
      </c>
      <c r="AF108" s="188">
        <v>70000</v>
      </c>
      <c r="AG108" s="215">
        <v>121000</v>
      </c>
      <c r="AI108" s="3"/>
    </row>
    <row r="109" spans="1:35" ht="21" hidden="1" customHeight="1">
      <c r="A109" s="28" t="s">
        <v>130</v>
      </c>
      <c r="B109" s="213">
        <v>497000</v>
      </c>
      <c r="C109" s="188">
        <v>296000</v>
      </c>
      <c r="D109" s="188">
        <v>33000</v>
      </c>
      <c r="E109" s="188">
        <v>42000</v>
      </c>
      <c r="F109" s="188">
        <v>112000</v>
      </c>
      <c r="G109" s="188">
        <v>310000</v>
      </c>
      <c r="H109" s="188">
        <v>109000</v>
      </c>
      <c r="I109" s="215">
        <v>201000</v>
      </c>
      <c r="M109" s="28" t="s">
        <v>130</v>
      </c>
      <c r="N109" s="213">
        <v>177000</v>
      </c>
      <c r="O109" s="188">
        <v>97000</v>
      </c>
      <c r="P109" s="188">
        <v>16000</v>
      </c>
      <c r="Q109" s="188">
        <v>13000</v>
      </c>
      <c r="R109" s="188">
        <v>29000</v>
      </c>
      <c r="S109" s="188">
        <v>119000</v>
      </c>
      <c r="T109" s="188">
        <v>39000</v>
      </c>
      <c r="U109" s="215">
        <v>80000</v>
      </c>
      <c r="V109" s="188"/>
      <c r="W109" s="188"/>
      <c r="Y109" s="28" t="s">
        <v>130</v>
      </c>
      <c r="Z109" s="213">
        <v>320000</v>
      </c>
      <c r="AA109" s="188">
        <v>199000</v>
      </c>
      <c r="AB109" s="188">
        <v>17000</v>
      </c>
      <c r="AC109" s="188">
        <v>29000</v>
      </c>
      <c r="AD109" s="188">
        <v>84000</v>
      </c>
      <c r="AE109" s="188">
        <v>190000</v>
      </c>
      <c r="AF109" s="188">
        <v>69000</v>
      </c>
      <c r="AG109" s="215">
        <v>121000</v>
      </c>
      <c r="AI109" s="3"/>
    </row>
    <row r="110" spans="1:35" ht="21" hidden="1" customHeight="1">
      <c r="A110" s="28" t="s">
        <v>131</v>
      </c>
      <c r="B110" s="213">
        <v>500000</v>
      </c>
      <c r="C110" s="188">
        <v>298000</v>
      </c>
      <c r="D110" s="188">
        <v>36000</v>
      </c>
      <c r="E110" s="188">
        <v>41000</v>
      </c>
      <c r="F110" s="188">
        <v>114000</v>
      </c>
      <c r="G110" s="188">
        <v>309000</v>
      </c>
      <c r="H110" s="188">
        <v>106000</v>
      </c>
      <c r="I110" s="215">
        <v>203000</v>
      </c>
      <c r="M110" s="28" t="s">
        <v>131</v>
      </c>
      <c r="N110" s="213">
        <v>179000</v>
      </c>
      <c r="O110" s="188">
        <v>98000</v>
      </c>
      <c r="P110" s="188">
        <v>18000</v>
      </c>
      <c r="Q110" s="188">
        <v>13000</v>
      </c>
      <c r="R110" s="188">
        <v>29000</v>
      </c>
      <c r="S110" s="188">
        <v>119000</v>
      </c>
      <c r="T110" s="188">
        <v>37000</v>
      </c>
      <c r="U110" s="215">
        <v>81000</v>
      </c>
      <c r="V110" s="188"/>
      <c r="W110" s="188"/>
      <c r="Y110" s="28" t="s">
        <v>131</v>
      </c>
      <c r="Z110" s="213">
        <v>321000</v>
      </c>
      <c r="AA110" s="188">
        <v>200000</v>
      </c>
      <c r="AB110" s="188">
        <v>18000</v>
      </c>
      <c r="AC110" s="188">
        <v>28000</v>
      </c>
      <c r="AD110" s="188">
        <v>85000</v>
      </c>
      <c r="AE110" s="188">
        <v>190000</v>
      </c>
      <c r="AF110" s="188">
        <v>69000</v>
      </c>
      <c r="AG110" s="215">
        <v>121000</v>
      </c>
      <c r="AI110" s="3"/>
    </row>
    <row r="111" spans="1:35" ht="21" hidden="1" customHeight="1">
      <c r="A111" s="28" t="s">
        <v>132</v>
      </c>
      <c r="B111" s="213">
        <v>509000</v>
      </c>
      <c r="C111" s="188">
        <v>306000</v>
      </c>
      <c r="D111" s="188">
        <v>38000</v>
      </c>
      <c r="E111" s="188">
        <v>41000</v>
      </c>
      <c r="F111" s="188">
        <v>120000</v>
      </c>
      <c r="G111" s="188">
        <v>309000</v>
      </c>
      <c r="H111" s="188">
        <v>107000</v>
      </c>
      <c r="I111" s="215">
        <v>202000</v>
      </c>
      <c r="M111" s="28" t="s">
        <v>132</v>
      </c>
      <c r="N111" s="213">
        <v>182000</v>
      </c>
      <c r="O111" s="188">
        <v>101000</v>
      </c>
      <c r="P111" s="188">
        <v>19000</v>
      </c>
      <c r="Q111" s="188">
        <v>14000</v>
      </c>
      <c r="R111" s="188">
        <v>30000</v>
      </c>
      <c r="S111" s="188">
        <v>119000</v>
      </c>
      <c r="T111" s="188">
        <v>38000</v>
      </c>
      <c r="U111" s="215">
        <v>81000</v>
      </c>
      <c r="V111" s="188"/>
      <c r="W111" s="188"/>
      <c r="Y111" s="28" t="s">
        <v>132</v>
      </c>
      <c r="Z111" s="213">
        <v>327000</v>
      </c>
      <c r="AA111" s="188">
        <v>205000</v>
      </c>
      <c r="AB111" s="188">
        <v>19000</v>
      </c>
      <c r="AC111" s="188">
        <v>28000</v>
      </c>
      <c r="AD111" s="188">
        <v>90000</v>
      </c>
      <c r="AE111" s="188">
        <v>190000</v>
      </c>
      <c r="AF111" s="188">
        <v>69000</v>
      </c>
      <c r="AG111" s="215">
        <v>122000</v>
      </c>
      <c r="AI111" s="3"/>
    </row>
    <row r="112" spans="1:35" ht="21" hidden="1" customHeight="1">
      <c r="A112" s="28" t="s">
        <v>133</v>
      </c>
      <c r="B112" s="213">
        <v>518000</v>
      </c>
      <c r="C112" s="188">
        <v>314000</v>
      </c>
      <c r="D112" s="188">
        <v>37000</v>
      </c>
      <c r="E112" s="188">
        <v>45000</v>
      </c>
      <c r="F112" s="188">
        <v>123000</v>
      </c>
      <c r="G112" s="188">
        <v>313000</v>
      </c>
      <c r="H112" s="188">
        <v>109000</v>
      </c>
      <c r="I112" s="215">
        <v>204000</v>
      </c>
      <c r="M112" s="28" t="s">
        <v>133</v>
      </c>
      <c r="N112" s="213">
        <v>189000</v>
      </c>
      <c r="O112" s="188">
        <v>107000</v>
      </c>
      <c r="P112" s="188">
        <v>19000</v>
      </c>
      <c r="Q112" s="188">
        <v>15000</v>
      </c>
      <c r="R112" s="188">
        <v>32000</v>
      </c>
      <c r="S112" s="188">
        <v>122000</v>
      </c>
      <c r="T112" s="188">
        <v>40000</v>
      </c>
      <c r="U112" s="215">
        <v>82000</v>
      </c>
      <c r="V112" s="188"/>
      <c r="W112" s="188"/>
      <c r="Y112" s="28" t="s">
        <v>133</v>
      </c>
      <c r="Z112" s="213">
        <v>329000</v>
      </c>
      <c r="AA112" s="188">
        <v>207000</v>
      </c>
      <c r="AB112" s="188">
        <v>18000</v>
      </c>
      <c r="AC112" s="188">
        <v>30000</v>
      </c>
      <c r="AD112" s="188">
        <v>91000</v>
      </c>
      <c r="AE112" s="188">
        <v>190000</v>
      </c>
      <c r="AF112" s="188">
        <v>68000</v>
      </c>
      <c r="AG112" s="215">
        <v>122000</v>
      </c>
      <c r="AI112" s="3"/>
    </row>
    <row r="113" spans="1:35" ht="21" hidden="1" customHeight="1">
      <c r="A113" s="28" t="s">
        <v>134</v>
      </c>
      <c r="B113" s="213">
        <v>519000</v>
      </c>
      <c r="C113" s="188">
        <v>315000</v>
      </c>
      <c r="D113" s="188">
        <v>35000</v>
      </c>
      <c r="E113" s="188">
        <v>44000</v>
      </c>
      <c r="F113" s="188">
        <v>124000</v>
      </c>
      <c r="G113" s="188">
        <v>316000</v>
      </c>
      <c r="H113" s="188">
        <v>111000</v>
      </c>
      <c r="I113" s="215">
        <v>205000</v>
      </c>
      <c r="M113" s="28" t="s">
        <v>134</v>
      </c>
      <c r="N113" s="213">
        <v>187000</v>
      </c>
      <c r="O113" s="188">
        <v>104000</v>
      </c>
      <c r="P113" s="188">
        <v>17000</v>
      </c>
      <c r="Q113" s="188">
        <v>15000</v>
      </c>
      <c r="R113" s="188">
        <v>31000</v>
      </c>
      <c r="S113" s="188">
        <v>124000</v>
      </c>
      <c r="T113" s="188">
        <v>41000</v>
      </c>
      <c r="U113" s="215">
        <v>83000</v>
      </c>
      <c r="V113" s="188"/>
      <c r="W113" s="188"/>
      <c r="Y113" s="28" t="s">
        <v>134</v>
      </c>
      <c r="Z113" s="213">
        <v>332000</v>
      </c>
      <c r="AA113" s="188">
        <v>211000</v>
      </c>
      <c r="AB113" s="188">
        <v>18000</v>
      </c>
      <c r="AC113" s="188">
        <v>28000</v>
      </c>
      <c r="AD113" s="188">
        <v>94000</v>
      </c>
      <c r="AE113" s="188">
        <v>192000</v>
      </c>
      <c r="AF113" s="188">
        <v>70000</v>
      </c>
      <c r="AG113" s="215">
        <v>122000</v>
      </c>
      <c r="AI113" s="3"/>
    </row>
    <row r="114" spans="1:35" ht="21" hidden="1" customHeight="1">
      <c r="A114" s="28" t="s">
        <v>135</v>
      </c>
      <c r="B114" s="213">
        <v>520000</v>
      </c>
      <c r="C114" s="188">
        <v>315000</v>
      </c>
      <c r="D114" s="188">
        <v>35000</v>
      </c>
      <c r="E114" s="188">
        <v>44000</v>
      </c>
      <c r="F114" s="188">
        <v>124000</v>
      </c>
      <c r="G114" s="188">
        <v>317000</v>
      </c>
      <c r="H114" s="188">
        <v>112000</v>
      </c>
      <c r="I114" s="215">
        <v>205000</v>
      </c>
      <c r="M114" s="28" t="s">
        <v>135</v>
      </c>
      <c r="N114" s="213">
        <v>187000</v>
      </c>
      <c r="O114" s="188">
        <v>104000</v>
      </c>
      <c r="P114" s="188">
        <v>17000</v>
      </c>
      <c r="Q114" s="188">
        <v>16000</v>
      </c>
      <c r="R114" s="188">
        <v>29000</v>
      </c>
      <c r="S114" s="188">
        <v>125000</v>
      </c>
      <c r="T114" s="188">
        <v>42000</v>
      </c>
      <c r="U114" s="215">
        <v>83000</v>
      </c>
      <c r="V114" s="188"/>
      <c r="W114" s="188"/>
      <c r="Y114" s="28" t="s">
        <v>135</v>
      </c>
      <c r="Z114" s="213">
        <v>333000</v>
      </c>
      <c r="AA114" s="188">
        <v>211000</v>
      </c>
      <c r="AB114" s="188">
        <v>18000</v>
      </c>
      <c r="AC114" s="188">
        <v>28000</v>
      </c>
      <c r="AD114" s="188">
        <v>95000</v>
      </c>
      <c r="AE114" s="188">
        <v>192000</v>
      </c>
      <c r="AF114" s="188">
        <v>70000</v>
      </c>
      <c r="AG114" s="215">
        <v>122000</v>
      </c>
      <c r="AI114" s="3"/>
    </row>
    <row r="115" spans="1:35" ht="21" hidden="1" customHeight="1">
      <c r="A115" s="28" t="s">
        <v>136</v>
      </c>
      <c r="B115" s="213">
        <v>518000</v>
      </c>
      <c r="C115" s="188">
        <v>312000</v>
      </c>
      <c r="D115" s="188">
        <v>38000</v>
      </c>
      <c r="E115" s="188">
        <v>46000</v>
      </c>
      <c r="F115" s="188">
        <v>121000</v>
      </c>
      <c r="G115" s="188">
        <v>314000</v>
      </c>
      <c r="H115" s="188">
        <v>108000</v>
      </c>
      <c r="I115" s="215">
        <v>206000</v>
      </c>
      <c r="M115" s="28" t="s">
        <v>136</v>
      </c>
      <c r="N115" s="213">
        <v>184000</v>
      </c>
      <c r="O115" s="188">
        <v>100000</v>
      </c>
      <c r="P115" s="188">
        <v>18000</v>
      </c>
      <c r="Q115" s="188">
        <v>15000</v>
      </c>
      <c r="R115" s="188">
        <v>27000</v>
      </c>
      <c r="S115" s="188">
        <v>124000</v>
      </c>
      <c r="T115" s="188">
        <v>40000</v>
      </c>
      <c r="U115" s="215">
        <v>84000</v>
      </c>
      <c r="V115" s="188"/>
      <c r="W115" s="188"/>
      <c r="Y115" s="28" t="s">
        <v>136</v>
      </c>
      <c r="Z115" s="213">
        <v>334000</v>
      </c>
      <c r="AA115" s="188">
        <v>212000</v>
      </c>
      <c r="AB115" s="188">
        <v>19000</v>
      </c>
      <c r="AC115" s="188">
        <v>30000</v>
      </c>
      <c r="AD115" s="188">
        <v>95000</v>
      </c>
      <c r="AE115" s="188">
        <v>190000</v>
      </c>
      <c r="AF115" s="188">
        <v>68000</v>
      </c>
      <c r="AG115" s="215">
        <v>122000</v>
      </c>
      <c r="AI115" s="3"/>
    </row>
    <row r="116" spans="1:35" ht="21" hidden="1" customHeight="1">
      <c r="A116" s="28" t="s">
        <v>137</v>
      </c>
      <c r="B116" s="213">
        <v>526000</v>
      </c>
      <c r="C116" s="188">
        <v>319000</v>
      </c>
      <c r="D116" s="188">
        <v>37000</v>
      </c>
      <c r="E116" s="188">
        <v>48000</v>
      </c>
      <c r="F116" s="188">
        <v>124000</v>
      </c>
      <c r="G116" s="188">
        <v>316000</v>
      </c>
      <c r="H116" s="188">
        <v>110000</v>
      </c>
      <c r="I116" s="215">
        <v>207000</v>
      </c>
      <c r="M116" s="28" t="s">
        <v>137</v>
      </c>
      <c r="N116" s="213">
        <v>186000</v>
      </c>
      <c r="O116" s="188">
        <v>102000</v>
      </c>
      <c r="P116" s="188">
        <v>18000</v>
      </c>
      <c r="Q116" s="188">
        <v>16000</v>
      </c>
      <c r="R116" s="188">
        <v>27000</v>
      </c>
      <c r="S116" s="188">
        <v>125000</v>
      </c>
      <c r="T116" s="188">
        <v>40000</v>
      </c>
      <c r="U116" s="215">
        <v>85000</v>
      </c>
      <c r="V116" s="188"/>
      <c r="W116" s="188"/>
      <c r="Y116" s="28" t="s">
        <v>137</v>
      </c>
      <c r="Z116" s="213">
        <v>339000</v>
      </c>
      <c r="AA116" s="188">
        <v>217000</v>
      </c>
      <c r="AB116" s="188">
        <v>19000</v>
      </c>
      <c r="AC116" s="188">
        <v>32000</v>
      </c>
      <c r="AD116" s="188">
        <v>97000</v>
      </c>
      <c r="AE116" s="188">
        <v>191000</v>
      </c>
      <c r="AF116" s="188">
        <v>69000</v>
      </c>
      <c r="AG116" s="215">
        <v>122000</v>
      </c>
      <c r="AI116" s="3"/>
    </row>
    <row r="117" spans="1:35" ht="21" hidden="1" customHeight="1">
      <c r="A117" s="28" t="s">
        <v>138</v>
      </c>
      <c r="B117" s="213">
        <v>530000</v>
      </c>
      <c r="C117" s="188">
        <v>322000</v>
      </c>
      <c r="D117" s="188">
        <v>35000</v>
      </c>
      <c r="E117" s="188">
        <v>49000</v>
      </c>
      <c r="F117" s="188">
        <v>129000</v>
      </c>
      <c r="G117" s="188">
        <v>317000</v>
      </c>
      <c r="H117" s="188">
        <v>109000</v>
      </c>
      <c r="I117" s="215">
        <v>208000</v>
      </c>
      <c r="M117" s="28" t="s">
        <v>138</v>
      </c>
      <c r="N117" s="213">
        <v>190000</v>
      </c>
      <c r="O117" s="188">
        <v>105000</v>
      </c>
      <c r="P117" s="188">
        <v>17000</v>
      </c>
      <c r="Q117" s="188">
        <v>17000</v>
      </c>
      <c r="R117" s="188">
        <v>31000</v>
      </c>
      <c r="S117" s="188">
        <v>126000</v>
      </c>
      <c r="T117" s="188">
        <v>41000</v>
      </c>
      <c r="U117" s="215">
        <v>85000</v>
      </c>
      <c r="V117" s="188"/>
      <c r="W117" s="188"/>
      <c r="Y117" s="28" t="s">
        <v>138</v>
      </c>
      <c r="Z117" s="213">
        <v>340000</v>
      </c>
      <c r="AA117" s="188">
        <v>217000</v>
      </c>
      <c r="AB117" s="188">
        <v>18000</v>
      </c>
      <c r="AC117" s="188">
        <v>33000</v>
      </c>
      <c r="AD117" s="188">
        <v>98000</v>
      </c>
      <c r="AE117" s="188">
        <v>191000</v>
      </c>
      <c r="AF117" s="188">
        <v>69000</v>
      </c>
      <c r="AG117" s="215">
        <v>123000</v>
      </c>
      <c r="AI117" s="3"/>
    </row>
    <row r="118" spans="1:35" ht="21" hidden="1" customHeight="1">
      <c r="A118" s="28" t="s">
        <v>139</v>
      </c>
      <c r="B118" s="213">
        <v>535000</v>
      </c>
      <c r="C118" s="188">
        <v>328000</v>
      </c>
      <c r="D118" s="188">
        <v>37000</v>
      </c>
      <c r="E118" s="188">
        <v>50000</v>
      </c>
      <c r="F118" s="188">
        <v>130000</v>
      </c>
      <c r="G118" s="188">
        <v>318000</v>
      </c>
      <c r="H118" s="188">
        <v>111000</v>
      </c>
      <c r="I118" s="215">
        <v>207000</v>
      </c>
      <c r="M118" s="28" t="s">
        <v>139</v>
      </c>
      <c r="N118" s="213">
        <v>190000</v>
      </c>
      <c r="O118" s="188">
        <v>106000</v>
      </c>
      <c r="P118" s="188">
        <v>18000</v>
      </c>
      <c r="Q118" s="188">
        <v>18000</v>
      </c>
      <c r="R118" s="188">
        <v>31000</v>
      </c>
      <c r="S118" s="188">
        <v>124000</v>
      </c>
      <c r="T118" s="188">
        <v>40000</v>
      </c>
      <c r="U118" s="215">
        <v>84000</v>
      </c>
      <c r="V118" s="188"/>
      <c r="W118" s="188"/>
      <c r="Y118" s="28" t="s">
        <v>139</v>
      </c>
      <c r="Z118" s="213">
        <v>344000</v>
      </c>
      <c r="AA118" s="188">
        <v>222000</v>
      </c>
      <c r="AB118" s="188">
        <v>19000</v>
      </c>
      <c r="AC118" s="188">
        <v>33000</v>
      </c>
      <c r="AD118" s="188">
        <v>99000</v>
      </c>
      <c r="AE118" s="188">
        <v>193000</v>
      </c>
      <c r="AF118" s="188">
        <v>71000</v>
      </c>
      <c r="AG118" s="215">
        <v>123000</v>
      </c>
      <c r="AI118" s="3"/>
    </row>
    <row r="119" spans="1:35" ht="21" hidden="1" customHeight="1">
      <c r="A119" s="28" t="s">
        <v>215</v>
      </c>
      <c r="B119" s="213">
        <v>533000</v>
      </c>
      <c r="C119" s="188">
        <v>326000</v>
      </c>
      <c r="D119" s="188">
        <v>39000</v>
      </c>
      <c r="E119" s="188">
        <v>49000</v>
      </c>
      <c r="F119" s="188">
        <v>130000</v>
      </c>
      <c r="G119" s="188">
        <v>315000</v>
      </c>
      <c r="H119" s="188">
        <v>109000</v>
      </c>
      <c r="I119" s="215">
        <v>207000</v>
      </c>
      <c r="M119" s="28" t="s">
        <v>215</v>
      </c>
      <c r="N119" s="213">
        <v>192000</v>
      </c>
      <c r="O119" s="188">
        <v>108000</v>
      </c>
      <c r="P119" s="188">
        <v>19000</v>
      </c>
      <c r="Q119" s="188">
        <v>17000</v>
      </c>
      <c r="R119" s="188">
        <v>32000</v>
      </c>
      <c r="S119" s="188">
        <v>124000</v>
      </c>
      <c r="T119" s="188">
        <v>40000</v>
      </c>
      <c r="U119" s="215">
        <v>84000</v>
      </c>
      <c r="V119" s="188"/>
      <c r="W119" s="188"/>
      <c r="Y119" s="28" t="s">
        <v>215</v>
      </c>
      <c r="Z119" s="213">
        <v>341000</v>
      </c>
      <c r="AA119" s="188">
        <v>219000</v>
      </c>
      <c r="AB119" s="188">
        <v>20000</v>
      </c>
      <c r="AC119" s="188">
        <v>32000</v>
      </c>
      <c r="AD119" s="188">
        <v>98000</v>
      </c>
      <c r="AE119" s="188">
        <v>191000</v>
      </c>
      <c r="AF119" s="188">
        <v>69000</v>
      </c>
      <c r="AG119" s="215">
        <v>123000</v>
      </c>
      <c r="AI119" s="3"/>
    </row>
    <row r="120" spans="1:35" ht="21" hidden="1" customHeight="1">
      <c r="A120" s="28" t="s">
        <v>216</v>
      </c>
      <c r="B120" s="213">
        <v>531000</v>
      </c>
      <c r="C120" s="188">
        <v>324000</v>
      </c>
      <c r="D120" s="188">
        <v>39000</v>
      </c>
      <c r="E120" s="188">
        <v>50000</v>
      </c>
      <c r="F120" s="188">
        <v>126000</v>
      </c>
      <c r="G120" s="188">
        <v>315000</v>
      </c>
      <c r="H120" s="188">
        <v>109000</v>
      </c>
      <c r="I120" s="215">
        <v>207000</v>
      </c>
      <c r="M120" s="28" t="s">
        <v>216</v>
      </c>
      <c r="N120" s="213">
        <v>194000</v>
      </c>
      <c r="O120" s="188">
        <v>110000</v>
      </c>
      <c r="P120" s="188">
        <v>20000</v>
      </c>
      <c r="Q120" s="188">
        <v>19000</v>
      </c>
      <c r="R120" s="188">
        <v>31000</v>
      </c>
      <c r="S120" s="188">
        <v>124000</v>
      </c>
      <c r="T120" s="188">
        <v>41000</v>
      </c>
      <c r="U120" s="215">
        <v>84000</v>
      </c>
      <c r="V120" s="188"/>
      <c r="W120" s="188"/>
      <c r="Y120" s="28" t="s">
        <v>216</v>
      </c>
      <c r="Z120" s="213">
        <v>337000</v>
      </c>
      <c r="AA120" s="188">
        <v>214000</v>
      </c>
      <c r="AB120" s="188">
        <v>20000</v>
      </c>
      <c r="AC120" s="188">
        <v>31000</v>
      </c>
      <c r="AD120" s="188">
        <v>96000</v>
      </c>
      <c r="AE120" s="188">
        <v>191000</v>
      </c>
      <c r="AF120" s="188">
        <v>68000</v>
      </c>
      <c r="AG120" s="215">
        <v>123000</v>
      </c>
      <c r="AI120" s="3"/>
    </row>
    <row r="121" spans="1:35" ht="21" hidden="1" customHeight="1">
      <c r="A121" s="28" t="s">
        <v>140</v>
      </c>
      <c r="B121" s="213">
        <v>542000</v>
      </c>
      <c r="C121" s="188">
        <v>335000</v>
      </c>
      <c r="D121" s="188">
        <v>40000</v>
      </c>
      <c r="E121" s="188">
        <v>50000</v>
      </c>
      <c r="F121" s="188">
        <v>130000</v>
      </c>
      <c r="G121" s="188">
        <v>321000</v>
      </c>
      <c r="H121" s="188">
        <v>115000</v>
      </c>
      <c r="I121" s="215">
        <v>207000</v>
      </c>
      <c r="M121" s="28" t="s">
        <v>140</v>
      </c>
      <c r="N121" s="213">
        <v>203000</v>
      </c>
      <c r="O121" s="188">
        <v>120000</v>
      </c>
      <c r="P121" s="188">
        <v>20000</v>
      </c>
      <c r="Q121" s="188">
        <v>21000</v>
      </c>
      <c r="R121" s="188">
        <v>36000</v>
      </c>
      <c r="S121" s="188">
        <v>127000</v>
      </c>
      <c r="T121" s="188">
        <v>43000</v>
      </c>
      <c r="U121" s="215">
        <v>83000</v>
      </c>
      <c r="V121" s="188"/>
      <c r="W121" s="188"/>
      <c r="Y121" s="28" t="s">
        <v>140</v>
      </c>
      <c r="Z121" s="213">
        <v>339000</v>
      </c>
      <c r="AA121" s="188">
        <v>215000</v>
      </c>
      <c r="AB121" s="188">
        <v>20000</v>
      </c>
      <c r="AC121" s="188">
        <v>30000</v>
      </c>
      <c r="AD121" s="188">
        <v>94000</v>
      </c>
      <c r="AE121" s="188">
        <v>195000</v>
      </c>
      <c r="AF121" s="188">
        <v>71000</v>
      </c>
      <c r="AG121" s="215">
        <v>124000</v>
      </c>
      <c r="AI121" s="3"/>
    </row>
    <row r="122" spans="1:35" ht="21" hidden="1" customHeight="1">
      <c r="A122" s="28" t="s">
        <v>141</v>
      </c>
      <c r="B122" s="213">
        <v>545000</v>
      </c>
      <c r="C122" s="188">
        <v>337000</v>
      </c>
      <c r="D122" s="188">
        <v>40000</v>
      </c>
      <c r="E122" s="188">
        <v>52000</v>
      </c>
      <c r="F122" s="188">
        <v>132000</v>
      </c>
      <c r="G122" s="188">
        <v>322000</v>
      </c>
      <c r="H122" s="188">
        <v>113000</v>
      </c>
      <c r="I122" s="215">
        <v>209000</v>
      </c>
      <c r="M122" s="28" t="s">
        <v>141</v>
      </c>
      <c r="N122" s="213">
        <v>207000</v>
      </c>
      <c r="O122" s="188">
        <v>122000</v>
      </c>
      <c r="P122" s="188">
        <v>20000</v>
      </c>
      <c r="Q122" s="188">
        <v>21000</v>
      </c>
      <c r="R122" s="188">
        <v>39000</v>
      </c>
      <c r="S122" s="188">
        <v>127000</v>
      </c>
      <c r="T122" s="188">
        <v>43000</v>
      </c>
      <c r="U122" s="215">
        <v>84000</v>
      </c>
      <c r="V122" s="188"/>
      <c r="W122" s="188"/>
      <c r="Y122" s="28" t="s">
        <v>141</v>
      </c>
      <c r="Z122" s="213">
        <v>339000</v>
      </c>
      <c r="AA122" s="188">
        <v>215000</v>
      </c>
      <c r="AB122" s="188">
        <v>20000</v>
      </c>
      <c r="AC122" s="188">
        <v>31000</v>
      </c>
      <c r="AD122" s="188">
        <v>93000</v>
      </c>
      <c r="AE122" s="188">
        <v>195000</v>
      </c>
      <c r="AF122" s="188">
        <v>70000</v>
      </c>
      <c r="AG122" s="215">
        <v>124000</v>
      </c>
      <c r="AI122" s="3"/>
    </row>
    <row r="123" spans="1:35" ht="21" hidden="1" customHeight="1">
      <c r="A123" s="28" t="s">
        <v>142</v>
      </c>
      <c r="B123" s="213">
        <v>556000</v>
      </c>
      <c r="C123" s="188">
        <v>345000</v>
      </c>
      <c r="D123" s="188">
        <v>42000</v>
      </c>
      <c r="E123" s="188">
        <v>56000</v>
      </c>
      <c r="F123" s="188">
        <v>130000</v>
      </c>
      <c r="G123" s="188">
        <v>327000</v>
      </c>
      <c r="H123" s="188">
        <v>116000</v>
      </c>
      <c r="I123" s="215">
        <v>211000</v>
      </c>
      <c r="M123" s="28" t="s">
        <v>142</v>
      </c>
      <c r="N123" s="213">
        <v>213000</v>
      </c>
      <c r="O123" s="188">
        <v>127000</v>
      </c>
      <c r="P123" s="188">
        <v>21000</v>
      </c>
      <c r="Q123" s="188">
        <v>25000</v>
      </c>
      <c r="R123" s="188">
        <v>39000</v>
      </c>
      <c r="S123" s="188">
        <v>129000</v>
      </c>
      <c r="T123" s="188">
        <v>42000</v>
      </c>
      <c r="U123" s="215">
        <v>86000</v>
      </c>
      <c r="V123" s="188"/>
      <c r="W123" s="188"/>
      <c r="Y123" s="28" t="s">
        <v>142</v>
      </c>
      <c r="Z123" s="213">
        <v>342000</v>
      </c>
      <c r="AA123" s="188">
        <v>217000</v>
      </c>
      <c r="AB123" s="188">
        <v>21000</v>
      </c>
      <c r="AC123" s="188">
        <v>31000</v>
      </c>
      <c r="AD123" s="188">
        <v>92000</v>
      </c>
      <c r="AE123" s="188">
        <v>199000</v>
      </c>
      <c r="AF123" s="188">
        <v>74000</v>
      </c>
      <c r="AG123" s="215">
        <v>125000</v>
      </c>
      <c r="AI123" s="3"/>
    </row>
    <row r="124" spans="1:35" ht="21" hidden="1" customHeight="1">
      <c r="A124" s="28" t="s">
        <v>143</v>
      </c>
      <c r="B124" s="213">
        <v>554000</v>
      </c>
      <c r="C124" s="188">
        <v>343000</v>
      </c>
      <c r="D124" s="188">
        <v>40000</v>
      </c>
      <c r="E124" s="188">
        <v>56000</v>
      </c>
      <c r="F124" s="188">
        <v>132000</v>
      </c>
      <c r="G124" s="188">
        <v>326000</v>
      </c>
      <c r="H124" s="188">
        <v>115000</v>
      </c>
      <c r="I124" s="215">
        <v>211000</v>
      </c>
      <c r="M124" s="28" t="s">
        <v>143</v>
      </c>
      <c r="N124" s="213">
        <v>210000</v>
      </c>
      <c r="O124" s="188">
        <v>124000</v>
      </c>
      <c r="P124" s="188">
        <v>21000</v>
      </c>
      <c r="Q124" s="188">
        <v>24000</v>
      </c>
      <c r="R124" s="188">
        <v>40000</v>
      </c>
      <c r="S124" s="188">
        <v>126000</v>
      </c>
      <c r="T124" s="188">
        <v>40000</v>
      </c>
      <c r="U124" s="215">
        <v>86000</v>
      </c>
      <c r="V124" s="188"/>
      <c r="W124" s="188"/>
      <c r="Y124" s="28" t="s">
        <v>143</v>
      </c>
      <c r="Z124" s="213">
        <v>344000</v>
      </c>
      <c r="AA124" s="188">
        <v>219000</v>
      </c>
      <c r="AB124" s="188">
        <v>20000</v>
      </c>
      <c r="AC124" s="188">
        <v>32000</v>
      </c>
      <c r="AD124" s="188">
        <v>92000</v>
      </c>
      <c r="AE124" s="188">
        <v>200000</v>
      </c>
      <c r="AF124" s="188">
        <v>75000</v>
      </c>
      <c r="AG124" s="215">
        <v>125000</v>
      </c>
      <c r="AI124" s="3"/>
    </row>
    <row r="125" spans="1:35" ht="21" hidden="1" customHeight="1">
      <c r="A125" s="28" t="s">
        <v>144</v>
      </c>
      <c r="B125" s="213">
        <v>550000</v>
      </c>
      <c r="C125" s="188">
        <v>339000</v>
      </c>
      <c r="D125" s="188">
        <v>41000</v>
      </c>
      <c r="E125" s="188">
        <v>55000</v>
      </c>
      <c r="F125" s="188">
        <v>127000</v>
      </c>
      <c r="G125" s="188">
        <v>327000</v>
      </c>
      <c r="H125" s="188">
        <v>116000</v>
      </c>
      <c r="I125" s="215">
        <v>211000</v>
      </c>
      <c r="M125" s="28" t="s">
        <v>144</v>
      </c>
      <c r="N125" s="213">
        <v>207000</v>
      </c>
      <c r="O125" s="188">
        <v>120000</v>
      </c>
      <c r="P125" s="188">
        <v>21000</v>
      </c>
      <c r="Q125" s="188">
        <v>23000</v>
      </c>
      <c r="R125" s="188">
        <v>37000</v>
      </c>
      <c r="S125" s="188">
        <v>126000</v>
      </c>
      <c r="T125" s="188">
        <v>40000</v>
      </c>
      <c r="U125" s="215">
        <v>86000</v>
      </c>
      <c r="V125" s="188"/>
      <c r="W125" s="188"/>
      <c r="Y125" s="28" t="s">
        <v>144</v>
      </c>
      <c r="Z125" s="213">
        <v>343000</v>
      </c>
      <c r="AA125" s="188">
        <v>218000</v>
      </c>
      <c r="AB125" s="188">
        <v>20000</v>
      </c>
      <c r="AC125" s="188">
        <v>32000</v>
      </c>
      <c r="AD125" s="188">
        <v>90000</v>
      </c>
      <c r="AE125" s="188">
        <v>201000</v>
      </c>
      <c r="AF125" s="188">
        <v>76000</v>
      </c>
      <c r="AG125" s="215">
        <v>125000</v>
      </c>
      <c r="AI125" s="3"/>
    </row>
    <row r="126" spans="1:35" ht="21" hidden="1" customHeight="1">
      <c r="A126" s="28" t="s">
        <v>145</v>
      </c>
      <c r="B126" s="213">
        <v>548000</v>
      </c>
      <c r="C126" s="188">
        <v>337000</v>
      </c>
      <c r="D126" s="188">
        <v>40000</v>
      </c>
      <c r="E126" s="188">
        <v>53000</v>
      </c>
      <c r="F126" s="188">
        <v>128000</v>
      </c>
      <c r="G126" s="188">
        <v>327000</v>
      </c>
      <c r="H126" s="188">
        <v>116000</v>
      </c>
      <c r="I126" s="215">
        <v>211000</v>
      </c>
      <c r="M126" s="28" t="s">
        <v>145</v>
      </c>
      <c r="N126" s="213">
        <v>204000</v>
      </c>
      <c r="O126" s="188">
        <v>118000</v>
      </c>
      <c r="P126" s="188">
        <v>20000</v>
      </c>
      <c r="Q126" s="188">
        <v>21000</v>
      </c>
      <c r="R126" s="188">
        <v>38000</v>
      </c>
      <c r="S126" s="188">
        <v>125000</v>
      </c>
      <c r="T126" s="188">
        <v>39000</v>
      </c>
      <c r="U126" s="215">
        <v>86000</v>
      </c>
      <c r="V126" s="188"/>
      <c r="W126" s="188"/>
      <c r="Y126" s="28" t="s">
        <v>145</v>
      </c>
      <c r="Z126" s="213">
        <v>344000</v>
      </c>
      <c r="AA126" s="188">
        <v>219000</v>
      </c>
      <c r="AB126" s="188">
        <v>21000</v>
      </c>
      <c r="AC126" s="188">
        <v>32000</v>
      </c>
      <c r="AD126" s="188">
        <v>90000</v>
      </c>
      <c r="AE126" s="188">
        <v>201000</v>
      </c>
      <c r="AF126" s="188">
        <v>77000</v>
      </c>
      <c r="AG126" s="215">
        <v>124000</v>
      </c>
      <c r="AI126" s="3"/>
    </row>
    <row r="127" spans="1:35" ht="21" hidden="1" customHeight="1">
      <c r="A127" s="28" t="s">
        <v>146</v>
      </c>
      <c r="B127" s="213">
        <v>545000</v>
      </c>
      <c r="C127" s="188">
        <v>333000</v>
      </c>
      <c r="D127" s="188">
        <v>38000</v>
      </c>
      <c r="E127" s="188">
        <v>52000</v>
      </c>
      <c r="F127" s="188">
        <v>127000</v>
      </c>
      <c r="G127" s="188">
        <v>328000</v>
      </c>
      <c r="H127" s="188">
        <v>117000</v>
      </c>
      <c r="I127" s="215">
        <v>211000</v>
      </c>
      <c r="M127" s="28" t="s">
        <v>146</v>
      </c>
      <c r="N127" s="213">
        <v>202000</v>
      </c>
      <c r="O127" s="188">
        <v>116000</v>
      </c>
      <c r="P127" s="188">
        <v>18000</v>
      </c>
      <c r="Q127" s="188">
        <v>21000</v>
      </c>
      <c r="R127" s="188">
        <v>38000</v>
      </c>
      <c r="S127" s="188">
        <v>126000</v>
      </c>
      <c r="T127" s="188">
        <v>39000</v>
      </c>
      <c r="U127" s="215">
        <v>86000</v>
      </c>
      <c r="V127" s="188"/>
      <c r="W127" s="188"/>
      <c r="Y127" s="28" t="s">
        <v>146</v>
      </c>
      <c r="Z127" s="213">
        <v>343000</v>
      </c>
      <c r="AA127" s="188">
        <v>218000</v>
      </c>
      <c r="AB127" s="188">
        <v>20000</v>
      </c>
      <c r="AC127" s="188">
        <v>31000</v>
      </c>
      <c r="AD127" s="188">
        <v>89000</v>
      </c>
      <c r="AE127" s="188">
        <v>203000</v>
      </c>
      <c r="AF127" s="188">
        <v>78000</v>
      </c>
      <c r="AG127" s="215">
        <v>125000</v>
      </c>
      <c r="AI127" s="3"/>
    </row>
    <row r="128" spans="1:35" ht="21" hidden="1" customHeight="1">
      <c r="A128" s="28" t="s">
        <v>147</v>
      </c>
      <c r="B128" s="213">
        <v>540000</v>
      </c>
      <c r="C128" s="188">
        <v>329000</v>
      </c>
      <c r="D128" s="188">
        <v>38000</v>
      </c>
      <c r="E128" s="188">
        <v>53000</v>
      </c>
      <c r="F128" s="188">
        <v>122000</v>
      </c>
      <c r="G128" s="188">
        <v>326000</v>
      </c>
      <c r="H128" s="188">
        <v>116000</v>
      </c>
      <c r="I128" s="215">
        <v>210000</v>
      </c>
      <c r="M128" s="28" t="s">
        <v>147</v>
      </c>
      <c r="N128" s="213">
        <v>203000</v>
      </c>
      <c r="O128" s="188">
        <v>117000</v>
      </c>
      <c r="P128" s="188">
        <v>18000</v>
      </c>
      <c r="Q128" s="188">
        <v>23000</v>
      </c>
      <c r="R128" s="188">
        <v>36000</v>
      </c>
      <c r="S128" s="188">
        <v>126000</v>
      </c>
      <c r="T128" s="188">
        <v>40000</v>
      </c>
      <c r="U128" s="215">
        <v>86000</v>
      </c>
      <c r="V128" s="188"/>
      <c r="W128" s="188"/>
      <c r="Y128" s="28" t="s">
        <v>147</v>
      </c>
      <c r="Z128" s="213">
        <v>337000</v>
      </c>
      <c r="AA128" s="188">
        <v>212000</v>
      </c>
      <c r="AB128" s="188">
        <v>20000</v>
      </c>
      <c r="AC128" s="188">
        <v>30000</v>
      </c>
      <c r="AD128" s="188">
        <v>86000</v>
      </c>
      <c r="AE128" s="188">
        <v>200000</v>
      </c>
      <c r="AF128" s="188">
        <v>76000</v>
      </c>
      <c r="AG128" s="215">
        <v>124000</v>
      </c>
      <c r="AI128" s="3"/>
    </row>
    <row r="129" spans="1:35" ht="21" hidden="1" customHeight="1">
      <c r="A129" s="28" t="s">
        <v>148</v>
      </c>
      <c r="B129" s="213">
        <v>535000</v>
      </c>
      <c r="C129" s="188">
        <v>324000</v>
      </c>
      <c r="D129" s="188">
        <v>37000</v>
      </c>
      <c r="E129" s="188">
        <v>53000</v>
      </c>
      <c r="F129" s="188">
        <v>118000</v>
      </c>
      <c r="G129" s="188">
        <v>327000</v>
      </c>
      <c r="H129" s="188">
        <v>117000</v>
      </c>
      <c r="I129" s="215">
        <v>211000</v>
      </c>
      <c r="M129" s="28" t="s">
        <v>148</v>
      </c>
      <c r="N129" s="213">
        <v>199000</v>
      </c>
      <c r="O129" s="188">
        <v>113000</v>
      </c>
      <c r="P129" s="188">
        <v>17000</v>
      </c>
      <c r="Q129" s="188">
        <v>21000</v>
      </c>
      <c r="R129" s="188">
        <v>35000</v>
      </c>
      <c r="S129" s="188">
        <v>125000</v>
      </c>
      <c r="T129" s="188">
        <v>39000</v>
      </c>
      <c r="U129" s="215">
        <v>86000</v>
      </c>
      <c r="V129" s="188"/>
      <c r="W129" s="188"/>
      <c r="Y129" s="28" t="s">
        <v>148</v>
      </c>
      <c r="Z129" s="213">
        <v>336000</v>
      </c>
      <c r="AA129" s="188">
        <v>212000</v>
      </c>
      <c r="AB129" s="188">
        <v>19000</v>
      </c>
      <c r="AC129" s="188">
        <v>32000</v>
      </c>
      <c r="AD129" s="188">
        <v>83000</v>
      </c>
      <c r="AE129" s="188">
        <v>202000</v>
      </c>
      <c r="AF129" s="188">
        <v>77000</v>
      </c>
      <c r="AG129" s="215">
        <v>125000</v>
      </c>
      <c r="AI129" s="3"/>
    </row>
    <row r="130" spans="1:35" ht="21" hidden="1" customHeight="1">
      <c r="A130" s="28" t="s">
        <v>149</v>
      </c>
      <c r="B130" s="213">
        <v>529000</v>
      </c>
      <c r="C130" s="188">
        <v>319000</v>
      </c>
      <c r="D130" s="188">
        <v>37000</v>
      </c>
      <c r="E130" s="188">
        <v>53000</v>
      </c>
      <c r="F130" s="188">
        <v>113000</v>
      </c>
      <c r="G130" s="188">
        <v>327000</v>
      </c>
      <c r="H130" s="188">
        <v>117000</v>
      </c>
      <c r="I130" s="215">
        <v>210000</v>
      </c>
      <c r="M130" s="28" t="s">
        <v>149</v>
      </c>
      <c r="N130" s="213">
        <v>197000</v>
      </c>
      <c r="O130" s="188">
        <v>112000</v>
      </c>
      <c r="P130" s="188">
        <v>18000</v>
      </c>
      <c r="Q130" s="188">
        <v>22000</v>
      </c>
      <c r="R130" s="188">
        <v>33000</v>
      </c>
      <c r="S130" s="188">
        <v>125000</v>
      </c>
      <c r="T130" s="188">
        <v>39000</v>
      </c>
      <c r="U130" s="215">
        <v>86000</v>
      </c>
      <c r="V130" s="188"/>
      <c r="W130" s="188"/>
      <c r="Y130" s="28" t="s">
        <v>149</v>
      </c>
      <c r="Z130" s="213">
        <v>332000</v>
      </c>
      <c r="AA130" s="188">
        <v>207000</v>
      </c>
      <c r="AB130" s="188">
        <v>19000</v>
      </c>
      <c r="AC130" s="188">
        <v>31000</v>
      </c>
      <c r="AD130" s="188">
        <v>80000</v>
      </c>
      <c r="AE130" s="188">
        <v>202000</v>
      </c>
      <c r="AF130" s="188">
        <v>78000</v>
      </c>
      <c r="AG130" s="215">
        <v>125000</v>
      </c>
      <c r="AI130" s="3"/>
    </row>
    <row r="131" spans="1:35" ht="21" hidden="1" customHeight="1">
      <c r="A131" s="28" t="s">
        <v>217</v>
      </c>
      <c r="B131" s="213">
        <v>535000</v>
      </c>
      <c r="C131" s="188">
        <v>326000</v>
      </c>
      <c r="D131" s="188">
        <v>35000</v>
      </c>
      <c r="E131" s="188">
        <v>57000</v>
      </c>
      <c r="F131" s="188">
        <v>118000</v>
      </c>
      <c r="G131" s="188">
        <v>325000</v>
      </c>
      <c r="H131" s="188">
        <v>116000</v>
      </c>
      <c r="I131" s="215">
        <v>209000</v>
      </c>
      <c r="M131" s="28" t="s">
        <v>217</v>
      </c>
      <c r="N131" s="213">
        <v>199000</v>
      </c>
      <c r="O131" s="188">
        <v>115000</v>
      </c>
      <c r="P131" s="188">
        <v>17000</v>
      </c>
      <c r="Q131" s="188">
        <v>26000</v>
      </c>
      <c r="R131" s="188">
        <v>34000</v>
      </c>
      <c r="S131" s="188">
        <v>123000</v>
      </c>
      <c r="T131" s="188">
        <v>38000</v>
      </c>
      <c r="U131" s="215">
        <v>85000</v>
      </c>
      <c r="V131" s="188"/>
      <c r="W131" s="188"/>
      <c r="Y131" s="28" t="s">
        <v>217</v>
      </c>
      <c r="Z131" s="213">
        <v>336000</v>
      </c>
      <c r="AA131" s="188">
        <v>212000</v>
      </c>
      <c r="AB131" s="188">
        <v>18000</v>
      </c>
      <c r="AC131" s="188">
        <v>32000</v>
      </c>
      <c r="AD131" s="188">
        <v>84000</v>
      </c>
      <c r="AE131" s="188">
        <v>202000</v>
      </c>
      <c r="AF131" s="188">
        <v>78000</v>
      </c>
      <c r="AG131" s="215">
        <v>124000</v>
      </c>
      <c r="AI131" s="3"/>
    </row>
    <row r="132" spans="1:35" ht="21" hidden="1" customHeight="1">
      <c r="A132" s="28" t="s">
        <v>218</v>
      </c>
      <c r="B132" s="213">
        <v>533000</v>
      </c>
      <c r="C132" s="188">
        <v>324000</v>
      </c>
      <c r="D132" s="188">
        <v>36000</v>
      </c>
      <c r="E132" s="188">
        <v>58000</v>
      </c>
      <c r="F132" s="188">
        <v>114000</v>
      </c>
      <c r="G132" s="188">
        <v>325000</v>
      </c>
      <c r="H132" s="188">
        <v>116000</v>
      </c>
      <c r="I132" s="215">
        <v>209000</v>
      </c>
      <c r="M132" s="28" t="s">
        <v>218</v>
      </c>
      <c r="N132" s="213">
        <v>202000</v>
      </c>
      <c r="O132" s="188">
        <v>117000</v>
      </c>
      <c r="P132" s="188">
        <v>17000</v>
      </c>
      <c r="Q132" s="188">
        <v>26000</v>
      </c>
      <c r="R132" s="188">
        <v>35000</v>
      </c>
      <c r="S132" s="188">
        <v>124000</v>
      </c>
      <c r="T132" s="188">
        <v>38000</v>
      </c>
      <c r="U132" s="215">
        <v>85000</v>
      </c>
      <c r="V132" s="188"/>
      <c r="W132" s="188"/>
      <c r="Y132" s="28" t="s">
        <v>218</v>
      </c>
      <c r="Z132" s="213">
        <v>331000</v>
      </c>
      <c r="AA132" s="188">
        <v>207000</v>
      </c>
      <c r="AB132" s="188">
        <v>19000</v>
      </c>
      <c r="AC132" s="188">
        <v>32000</v>
      </c>
      <c r="AD132" s="188">
        <v>79000</v>
      </c>
      <c r="AE132" s="188">
        <v>201000</v>
      </c>
      <c r="AF132" s="188">
        <v>78000</v>
      </c>
      <c r="AG132" s="215">
        <v>123000</v>
      </c>
      <c r="AI132" s="3"/>
    </row>
    <row r="133" spans="1:35" ht="21" hidden="1" customHeight="1">
      <c r="A133" s="28" t="s">
        <v>150</v>
      </c>
      <c r="B133" s="213">
        <v>532000</v>
      </c>
      <c r="C133" s="188">
        <v>323000</v>
      </c>
      <c r="D133" s="188">
        <v>37000</v>
      </c>
      <c r="E133" s="188">
        <v>60000</v>
      </c>
      <c r="F133" s="188">
        <v>113000</v>
      </c>
      <c r="G133" s="188">
        <v>323000</v>
      </c>
      <c r="H133" s="188">
        <v>114000</v>
      </c>
      <c r="I133" s="215">
        <v>209000</v>
      </c>
      <c r="M133" s="28" t="s">
        <v>150</v>
      </c>
      <c r="N133" s="213">
        <v>201000</v>
      </c>
      <c r="O133" s="188">
        <v>115000</v>
      </c>
      <c r="P133" s="188">
        <v>17000</v>
      </c>
      <c r="Q133" s="188">
        <v>26000</v>
      </c>
      <c r="R133" s="188">
        <v>33000</v>
      </c>
      <c r="S133" s="188">
        <v>124000</v>
      </c>
      <c r="T133" s="188">
        <v>38000</v>
      </c>
      <c r="U133" s="215">
        <v>86000</v>
      </c>
      <c r="V133" s="188"/>
      <c r="W133" s="188"/>
      <c r="Y133" s="28" t="s">
        <v>150</v>
      </c>
      <c r="Z133" s="213">
        <v>331000</v>
      </c>
      <c r="AA133" s="188">
        <v>209000</v>
      </c>
      <c r="AB133" s="188">
        <v>19000</v>
      </c>
      <c r="AC133" s="188">
        <v>34000</v>
      </c>
      <c r="AD133" s="188">
        <v>80000</v>
      </c>
      <c r="AE133" s="188">
        <v>198000</v>
      </c>
      <c r="AF133" s="188">
        <v>76000</v>
      </c>
      <c r="AG133" s="215">
        <v>123000</v>
      </c>
      <c r="AI133" s="3"/>
    </row>
    <row r="134" spans="1:35" ht="21" hidden="1" customHeight="1">
      <c r="A134" s="28" t="s">
        <v>151</v>
      </c>
      <c r="B134" s="213">
        <v>540000</v>
      </c>
      <c r="C134" s="188">
        <v>331000</v>
      </c>
      <c r="D134" s="188">
        <v>38000</v>
      </c>
      <c r="E134" s="188">
        <v>62000</v>
      </c>
      <c r="F134" s="188">
        <v>112000</v>
      </c>
      <c r="G134" s="188">
        <v>328000</v>
      </c>
      <c r="H134" s="188">
        <v>119000</v>
      </c>
      <c r="I134" s="215">
        <v>209000</v>
      </c>
      <c r="M134" s="28" t="s">
        <v>151</v>
      </c>
      <c r="N134" s="213">
        <v>205000</v>
      </c>
      <c r="O134" s="188">
        <v>119000</v>
      </c>
      <c r="P134" s="188">
        <v>18000</v>
      </c>
      <c r="Q134" s="188">
        <v>26000</v>
      </c>
      <c r="R134" s="188">
        <v>34000</v>
      </c>
      <c r="S134" s="188">
        <v>127000</v>
      </c>
      <c r="T134" s="188">
        <v>40000</v>
      </c>
      <c r="U134" s="215">
        <v>86000</v>
      </c>
      <c r="V134" s="188"/>
      <c r="W134" s="188"/>
      <c r="Y134" s="28" t="s">
        <v>151</v>
      </c>
      <c r="Z134" s="213">
        <v>335000</v>
      </c>
      <c r="AA134" s="188">
        <v>212000</v>
      </c>
      <c r="AB134" s="188">
        <v>20000</v>
      </c>
      <c r="AC134" s="188">
        <v>36000</v>
      </c>
      <c r="AD134" s="188">
        <v>78000</v>
      </c>
      <c r="AE134" s="188">
        <v>201000</v>
      </c>
      <c r="AF134" s="188">
        <v>78000</v>
      </c>
      <c r="AG134" s="215">
        <v>123000</v>
      </c>
      <c r="AI134" s="3"/>
    </row>
    <row r="135" spans="1:35" ht="21" hidden="1" customHeight="1">
      <c r="A135" s="28" t="s">
        <v>152</v>
      </c>
      <c r="B135" s="213">
        <v>542000</v>
      </c>
      <c r="C135" s="188">
        <v>333000</v>
      </c>
      <c r="D135" s="188">
        <v>37000</v>
      </c>
      <c r="E135" s="188">
        <v>62000</v>
      </c>
      <c r="F135" s="188">
        <v>114000</v>
      </c>
      <c r="G135" s="188">
        <v>329000</v>
      </c>
      <c r="H135" s="188">
        <v>120000</v>
      </c>
      <c r="I135" s="215">
        <v>210000</v>
      </c>
      <c r="M135" s="28" t="s">
        <v>152</v>
      </c>
      <c r="N135" s="213">
        <v>206000</v>
      </c>
      <c r="O135" s="188">
        <v>120000</v>
      </c>
      <c r="P135" s="188">
        <v>18000</v>
      </c>
      <c r="Q135" s="188">
        <v>26000</v>
      </c>
      <c r="R135" s="188">
        <v>35000</v>
      </c>
      <c r="S135" s="188">
        <v>128000</v>
      </c>
      <c r="T135" s="188">
        <v>42000</v>
      </c>
      <c r="U135" s="215">
        <v>86000</v>
      </c>
      <c r="V135" s="188"/>
      <c r="W135" s="188"/>
      <c r="Y135" s="28" t="s">
        <v>152</v>
      </c>
      <c r="Z135" s="213">
        <v>336000</v>
      </c>
      <c r="AA135" s="188">
        <v>213000</v>
      </c>
      <c r="AB135" s="188">
        <v>20000</v>
      </c>
      <c r="AC135" s="188">
        <v>36000</v>
      </c>
      <c r="AD135" s="188">
        <v>79000</v>
      </c>
      <c r="AE135" s="188">
        <v>201000</v>
      </c>
      <c r="AF135" s="188">
        <v>78000</v>
      </c>
      <c r="AG135" s="215">
        <v>123000</v>
      </c>
      <c r="AI135" s="3"/>
    </row>
    <row r="136" spans="1:35" ht="21" hidden="1" customHeight="1">
      <c r="A136" s="28" t="s">
        <v>153</v>
      </c>
      <c r="B136" s="213">
        <v>539000</v>
      </c>
      <c r="C136" s="188">
        <v>329000</v>
      </c>
      <c r="D136" s="188">
        <v>38000</v>
      </c>
      <c r="E136" s="188">
        <v>58000</v>
      </c>
      <c r="F136" s="188">
        <v>113000</v>
      </c>
      <c r="G136" s="188">
        <v>329000</v>
      </c>
      <c r="H136" s="188">
        <v>119000</v>
      </c>
      <c r="I136" s="215">
        <v>210000</v>
      </c>
      <c r="M136" s="28" t="s">
        <v>153</v>
      </c>
      <c r="N136" s="213">
        <v>211000</v>
      </c>
      <c r="O136" s="188">
        <v>124000</v>
      </c>
      <c r="P136" s="188">
        <v>18000</v>
      </c>
      <c r="Q136" s="188">
        <v>25000</v>
      </c>
      <c r="R136" s="188">
        <v>37000</v>
      </c>
      <c r="S136" s="188">
        <v>130000</v>
      </c>
      <c r="T136" s="188">
        <v>44000</v>
      </c>
      <c r="U136" s="215">
        <v>87000</v>
      </c>
      <c r="V136" s="188"/>
      <c r="W136" s="188"/>
      <c r="Y136" s="28" t="s">
        <v>153</v>
      </c>
      <c r="Z136" s="213">
        <v>328000</v>
      </c>
      <c r="AA136" s="188">
        <v>205000</v>
      </c>
      <c r="AB136" s="188">
        <v>20000</v>
      </c>
      <c r="AC136" s="188">
        <v>33000</v>
      </c>
      <c r="AD136" s="188">
        <v>76000</v>
      </c>
      <c r="AE136" s="188">
        <v>199000</v>
      </c>
      <c r="AF136" s="188">
        <v>76000</v>
      </c>
      <c r="AG136" s="215">
        <v>123000</v>
      </c>
      <c r="AI136" s="3"/>
    </row>
    <row r="137" spans="1:35" ht="21" hidden="1" customHeight="1">
      <c r="A137" s="28" t="s">
        <v>154</v>
      </c>
      <c r="B137" s="213">
        <v>526000</v>
      </c>
      <c r="C137" s="188">
        <v>318000</v>
      </c>
      <c r="D137" s="188">
        <v>38000</v>
      </c>
      <c r="E137" s="188">
        <v>51000</v>
      </c>
      <c r="F137" s="188">
        <v>110000</v>
      </c>
      <c r="G137" s="188">
        <v>327000</v>
      </c>
      <c r="H137" s="188">
        <v>119000</v>
      </c>
      <c r="I137" s="215">
        <v>208000</v>
      </c>
      <c r="M137" s="28" t="s">
        <v>154</v>
      </c>
      <c r="N137" s="213">
        <v>201000</v>
      </c>
      <c r="O137" s="188">
        <v>116000</v>
      </c>
      <c r="P137" s="188">
        <v>18000</v>
      </c>
      <c r="Q137" s="188">
        <v>21000</v>
      </c>
      <c r="R137" s="188">
        <v>34000</v>
      </c>
      <c r="S137" s="188">
        <v>128000</v>
      </c>
      <c r="T137" s="188">
        <v>42000</v>
      </c>
      <c r="U137" s="215">
        <v>86000</v>
      </c>
      <c r="V137" s="188"/>
      <c r="W137" s="188"/>
      <c r="Y137" s="28" t="s">
        <v>154</v>
      </c>
      <c r="Z137" s="213">
        <v>325000</v>
      </c>
      <c r="AA137" s="188">
        <v>202000</v>
      </c>
      <c r="AB137" s="188">
        <v>20000</v>
      </c>
      <c r="AC137" s="188">
        <v>30000</v>
      </c>
      <c r="AD137" s="188">
        <v>76000</v>
      </c>
      <c r="AE137" s="188">
        <v>199000</v>
      </c>
      <c r="AF137" s="188">
        <v>76000</v>
      </c>
      <c r="AG137" s="215">
        <v>123000</v>
      </c>
      <c r="AI137" s="3"/>
    </row>
    <row r="138" spans="1:35" ht="21" hidden="1" customHeight="1">
      <c r="A138" s="28" t="s">
        <v>155</v>
      </c>
      <c r="B138" s="213">
        <v>523000</v>
      </c>
      <c r="C138" s="188">
        <v>314000</v>
      </c>
      <c r="D138" s="188">
        <v>39000</v>
      </c>
      <c r="E138" s="188">
        <v>47000</v>
      </c>
      <c r="F138" s="188">
        <v>109000</v>
      </c>
      <c r="G138" s="188">
        <v>328000</v>
      </c>
      <c r="H138" s="188">
        <v>119000</v>
      </c>
      <c r="I138" s="215">
        <v>209000</v>
      </c>
      <c r="M138" s="28" t="s">
        <v>155</v>
      </c>
      <c r="N138" s="213">
        <v>201000</v>
      </c>
      <c r="O138" s="188">
        <v>115000</v>
      </c>
      <c r="P138" s="188">
        <v>19000</v>
      </c>
      <c r="Q138" s="188">
        <v>20000</v>
      </c>
      <c r="R138" s="188">
        <v>33000</v>
      </c>
      <c r="S138" s="188">
        <v>129000</v>
      </c>
      <c r="T138" s="188">
        <v>43000</v>
      </c>
      <c r="U138" s="215">
        <v>86000</v>
      </c>
      <c r="V138" s="188"/>
      <c r="W138" s="188"/>
      <c r="Y138" s="28" t="s">
        <v>155</v>
      </c>
      <c r="Z138" s="213">
        <v>322000</v>
      </c>
      <c r="AA138" s="188">
        <v>199000</v>
      </c>
      <c r="AB138" s="188">
        <v>20000</v>
      </c>
      <c r="AC138" s="188">
        <v>27000</v>
      </c>
      <c r="AD138" s="188">
        <v>76000</v>
      </c>
      <c r="AE138" s="188">
        <v>198000</v>
      </c>
      <c r="AF138" s="188">
        <v>75000</v>
      </c>
      <c r="AG138" s="215">
        <v>123000</v>
      </c>
      <c r="AI138" s="3"/>
    </row>
    <row r="139" spans="1:35" ht="21" hidden="1" customHeight="1">
      <c r="A139" s="28" t="s">
        <v>156</v>
      </c>
      <c r="B139" s="213">
        <v>521000</v>
      </c>
      <c r="C139" s="188">
        <v>312000</v>
      </c>
      <c r="D139" s="188">
        <v>38000</v>
      </c>
      <c r="E139" s="188">
        <v>48000</v>
      </c>
      <c r="F139" s="188">
        <v>107000</v>
      </c>
      <c r="G139" s="188">
        <v>328000</v>
      </c>
      <c r="H139" s="188">
        <v>118000</v>
      </c>
      <c r="I139" s="215">
        <v>209000</v>
      </c>
      <c r="M139" s="28" t="s">
        <v>156</v>
      </c>
      <c r="N139" s="213">
        <v>197000</v>
      </c>
      <c r="O139" s="188">
        <v>112000</v>
      </c>
      <c r="P139" s="188">
        <v>19000</v>
      </c>
      <c r="Q139" s="188">
        <v>20000</v>
      </c>
      <c r="R139" s="188">
        <v>30000</v>
      </c>
      <c r="S139" s="188">
        <v>128000</v>
      </c>
      <c r="T139" s="188">
        <v>43000</v>
      </c>
      <c r="U139" s="215">
        <v>85000</v>
      </c>
      <c r="V139" s="188"/>
      <c r="W139" s="188"/>
      <c r="Y139" s="28" t="s">
        <v>156</v>
      </c>
      <c r="Z139" s="213">
        <v>324000</v>
      </c>
      <c r="AA139" s="188">
        <v>200000</v>
      </c>
      <c r="AB139" s="188">
        <v>19000</v>
      </c>
      <c r="AC139" s="188">
        <v>28000</v>
      </c>
      <c r="AD139" s="188">
        <v>77000</v>
      </c>
      <c r="AE139" s="188">
        <v>199000</v>
      </c>
      <c r="AF139" s="188">
        <v>76000</v>
      </c>
      <c r="AG139" s="215">
        <v>124000</v>
      </c>
      <c r="AI139" s="3"/>
    </row>
    <row r="140" spans="1:35" ht="21" hidden="1" customHeight="1">
      <c r="A140" s="28" t="s">
        <v>157</v>
      </c>
      <c r="B140" s="213">
        <v>531000</v>
      </c>
      <c r="C140" s="188">
        <v>322000</v>
      </c>
      <c r="D140" s="188">
        <v>38000</v>
      </c>
      <c r="E140" s="188">
        <v>49000</v>
      </c>
      <c r="F140" s="188">
        <v>112000</v>
      </c>
      <c r="G140" s="188">
        <v>332000</v>
      </c>
      <c r="H140" s="188">
        <v>123000</v>
      </c>
      <c r="I140" s="215">
        <v>209000</v>
      </c>
      <c r="M140" s="28" t="s">
        <v>157</v>
      </c>
      <c r="N140" s="213">
        <v>201000</v>
      </c>
      <c r="O140" s="188">
        <v>116000</v>
      </c>
      <c r="P140" s="188">
        <v>19000</v>
      </c>
      <c r="Q140" s="188">
        <v>20000</v>
      </c>
      <c r="R140" s="188">
        <v>32000</v>
      </c>
      <c r="S140" s="188">
        <v>131000</v>
      </c>
      <c r="T140" s="188">
        <v>46000</v>
      </c>
      <c r="U140" s="215">
        <v>85000</v>
      </c>
      <c r="V140" s="188"/>
      <c r="W140" s="188"/>
      <c r="Y140" s="28" t="s">
        <v>157</v>
      </c>
      <c r="Z140" s="213">
        <v>330000</v>
      </c>
      <c r="AA140" s="188">
        <v>205000</v>
      </c>
      <c r="AB140" s="188">
        <v>20000</v>
      </c>
      <c r="AC140" s="188">
        <v>29000</v>
      </c>
      <c r="AD140" s="188">
        <v>80000</v>
      </c>
      <c r="AE140" s="188">
        <v>201000</v>
      </c>
      <c r="AF140" s="188">
        <v>77000</v>
      </c>
      <c r="AG140" s="215">
        <v>124000</v>
      </c>
      <c r="AI140" s="3"/>
    </row>
    <row r="141" spans="1:35" ht="21" hidden="1" customHeight="1">
      <c r="A141" s="28" t="s">
        <v>158</v>
      </c>
      <c r="B141" s="213">
        <v>531000</v>
      </c>
      <c r="C141" s="188">
        <v>322000</v>
      </c>
      <c r="D141" s="188">
        <v>39000</v>
      </c>
      <c r="E141" s="188">
        <v>48000</v>
      </c>
      <c r="F141" s="188">
        <v>114000</v>
      </c>
      <c r="G141" s="188">
        <v>331000</v>
      </c>
      <c r="H141" s="188">
        <v>122000</v>
      </c>
      <c r="I141" s="215">
        <v>209000</v>
      </c>
      <c r="M141" s="28" t="s">
        <v>158</v>
      </c>
      <c r="N141" s="213">
        <v>199000</v>
      </c>
      <c r="O141" s="188">
        <v>115000</v>
      </c>
      <c r="P141" s="188">
        <v>19000</v>
      </c>
      <c r="Q141" s="188">
        <v>19000</v>
      </c>
      <c r="R141" s="188">
        <v>33000</v>
      </c>
      <c r="S141" s="188">
        <v>128000</v>
      </c>
      <c r="T141" s="188">
        <v>44000</v>
      </c>
      <c r="U141" s="215">
        <v>85000</v>
      </c>
      <c r="V141" s="188"/>
      <c r="W141" s="188"/>
      <c r="Y141" s="28" t="s">
        <v>158</v>
      </c>
      <c r="Z141" s="213">
        <v>332000</v>
      </c>
      <c r="AA141" s="188">
        <v>208000</v>
      </c>
      <c r="AB141" s="188">
        <v>20000</v>
      </c>
      <c r="AC141" s="188">
        <v>28000</v>
      </c>
      <c r="AD141" s="188">
        <v>81000</v>
      </c>
      <c r="AE141" s="188">
        <v>203000</v>
      </c>
      <c r="AF141" s="188">
        <v>78000</v>
      </c>
      <c r="AG141" s="215">
        <v>124000</v>
      </c>
      <c r="AI141" s="3"/>
    </row>
    <row r="142" spans="1:35" ht="21" hidden="1" customHeight="1">
      <c r="A142" s="28" t="s">
        <v>159</v>
      </c>
      <c r="B142" s="213">
        <v>538000</v>
      </c>
      <c r="C142" s="188">
        <v>329000</v>
      </c>
      <c r="D142" s="188">
        <v>39000</v>
      </c>
      <c r="E142" s="188">
        <v>48000</v>
      </c>
      <c r="F142" s="188">
        <v>120000</v>
      </c>
      <c r="G142" s="188">
        <v>331000</v>
      </c>
      <c r="H142" s="188">
        <v>122000</v>
      </c>
      <c r="I142" s="215">
        <v>209000</v>
      </c>
      <c r="M142" s="28" t="s">
        <v>159</v>
      </c>
      <c r="N142" s="213">
        <v>201000</v>
      </c>
      <c r="O142" s="188">
        <v>116000</v>
      </c>
      <c r="P142" s="188">
        <v>18000</v>
      </c>
      <c r="Q142" s="188">
        <v>19000</v>
      </c>
      <c r="R142" s="188">
        <v>35000</v>
      </c>
      <c r="S142" s="188">
        <v>129000</v>
      </c>
      <c r="T142" s="188">
        <v>44000</v>
      </c>
      <c r="U142" s="215">
        <v>85000</v>
      </c>
      <c r="V142" s="188"/>
      <c r="W142" s="188"/>
      <c r="Y142" s="28" t="s">
        <v>159</v>
      </c>
      <c r="Z142" s="213">
        <v>337000</v>
      </c>
      <c r="AA142" s="188">
        <v>213000</v>
      </c>
      <c r="AB142" s="188">
        <v>21000</v>
      </c>
      <c r="AC142" s="188">
        <v>29000</v>
      </c>
      <c r="AD142" s="188">
        <v>86000</v>
      </c>
      <c r="AE142" s="188">
        <v>202000</v>
      </c>
      <c r="AF142" s="188">
        <v>78000</v>
      </c>
      <c r="AG142" s="215">
        <v>124000</v>
      </c>
      <c r="AI142" s="3"/>
    </row>
    <row r="143" spans="1:35" ht="21" hidden="1" customHeight="1">
      <c r="A143" s="28" t="s">
        <v>219</v>
      </c>
      <c r="B143" s="213">
        <v>535000</v>
      </c>
      <c r="C143" s="188">
        <v>327000</v>
      </c>
      <c r="D143" s="188">
        <v>41000</v>
      </c>
      <c r="E143" s="188">
        <v>48000</v>
      </c>
      <c r="F143" s="188">
        <v>117000</v>
      </c>
      <c r="G143" s="188">
        <v>330000</v>
      </c>
      <c r="H143" s="188">
        <v>121000</v>
      </c>
      <c r="I143" s="215">
        <v>208000</v>
      </c>
      <c r="M143" s="28" t="s">
        <v>219</v>
      </c>
      <c r="N143" s="213">
        <v>203000</v>
      </c>
      <c r="O143" s="188">
        <v>117000</v>
      </c>
      <c r="P143" s="188">
        <v>20000</v>
      </c>
      <c r="Q143" s="188">
        <v>18000</v>
      </c>
      <c r="R143" s="188">
        <v>34000</v>
      </c>
      <c r="S143" s="188">
        <v>131000</v>
      </c>
      <c r="T143" s="188">
        <v>46000</v>
      </c>
      <c r="U143" s="215">
        <v>86000</v>
      </c>
      <c r="V143" s="188"/>
      <c r="W143" s="188"/>
      <c r="Y143" s="28" t="s">
        <v>219</v>
      </c>
      <c r="Z143" s="213">
        <v>332000</v>
      </c>
      <c r="AA143" s="188">
        <v>210000</v>
      </c>
      <c r="AB143" s="188">
        <v>21000</v>
      </c>
      <c r="AC143" s="188">
        <v>30000</v>
      </c>
      <c r="AD143" s="188">
        <v>84000</v>
      </c>
      <c r="AE143" s="188">
        <v>198000</v>
      </c>
      <c r="AF143" s="188">
        <v>76000</v>
      </c>
      <c r="AG143" s="215">
        <v>122000</v>
      </c>
      <c r="AI143" s="3"/>
    </row>
    <row r="144" spans="1:35" ht="21" hidden="1" customHeight="1">
      <c r="A144" s="28" t="s">
        <v>220</v>
      </c>
      <c r="B144" s="213">
        <v>530000</v>
      </c>
      <c r="C144" s="188">
        <v>322000</v>
      </c>
      <c r="D144" s="188">
        <v>42000</v>
      </c>
      <c r="E144" s="188">
        <v>48000</v>
      </c>
      <c r="F144" s="188">
        <v>112000</v>
      </c>
      <c r="G144" s="188">
        <v>328000</v>
      </c>
      <c r="H144" s="188">
        <v>120000</v>
      </c>
      <c r="I144" s="215">
        <v>208000</v>
      </c>
      <c r="M144" s="28" t="s">
        <v>220</v>
      </c>
      <c r="N144" s="213">
        <v>201000</v>
      </c>
      <c r="O144" s="188">
        <v>115000</v>
      </c>
      <c r="P144" s="188">
        <v>21000</v>
      </c>
      <c r="Q144" s="188">
        <v>18000</v>
      </c>
      <c r="R144" s="188">
        <v>30000</v>
      </c>
      <c r="S144" s="188">
        <v>132000</v>
      </c>
      <c r="T144" s="188">
        <v>46000</v>
      </c>
      <c r="U144" s="215">
        <v>85000</v>
      </c>
      <c r="V144" s="188"/>
      <c r="W144" s="188"/>
      <c r="Y144" s="28" t="s">
        <v>220</v>
      </c>
      <c r="Z144" s="213">
        <v>330000</v>
      </c>
      <c r="AA144" s="188">
        <v>207000</v>
      </c>
      <c r="AB144" s="188">
        <v>21000</v>
      </c>
      <c r="AC144" s="188">
        <v>31000</v>
      </c>
      <c r="AD144" s="188">
        <v>81000</v>
      </c>
      <c r="AE144" s="188">
        <v>197000</v>
      </c>
      <c r="AF144" s="188">
        <v>74000</v>
      </c>
      <c r="AG144" s="215">
        <v>122000</v>
      </c>
      <c r="AI144" s="3"/>
    </row>
    <row r="145" spans="1:35" ht="21" hidden="1" customHeight="1">
      <c r="A145" s="28" t="s">
        <v>160</v>
      </c>
      <c r="B145" s="213">
        <v>535000</v>
      </c>
      <c r="C145" s="188">
        <v>328000</v>
      </c>
      <c r="D145" s="188">
        <v>41000</v>
      </c>
      <c r="E145" s="188">
        <v>50000</v>
      </c>
      <c r="F145" s="188">
        <v>116000</v>
      </c>
      <c r="G145" s="188">
        <v>328000</v>
      </c>
      <c r="H145" s="188">
        <v>121000</v>
      </c>
      <c r="I145" s="215">
        <v>207000</v>
      </c>
      <c r="M145" s="28" t="s">
        <v>160</v>
      </c>
      <c r="N145" s="213">
        <v>203000</v>
      </c>
      <c r="O145" s="188">
        <v>118000</v>
      </c>
      <c r="P145" s="188">
        <v>20000</v>
      </c>
      <c r="Q145" s="188">
        <v>18000</v>
      </c>
      <c r="R145" s="188">
        <v>33000</v>
      </c>
      <c r="S145" s="188">
        <v>132000</v>
      </c>
      <c r="T145" s="188">
        <v>47000</v>
      </c>
      <c r="U145" s="215">
        <v>85000</v>
      </c>
      <c r="V145" s="188"/>
      <c r="W145" s="188"/>
      <c r="Y145" s="28" t="s">
        <v>160</v>
      </c>
      <c r="Z145" s="213">
        <v>332000</v>
      </c>
      <c r="AA145" s="188">
        <v>210000</v>
      </c>
      <c r="AB145" s="188">
        <v>21000</v>
      </c>
      <c r="AC145" s="188">
        <v>31000</v>
      </c>
      <c r="AD145" s="188">
        <v>83000</v>
      </c>
      <c r="AE145" s="188">
        <v>197000</v>
      </c>
      <c r="AF145" s="188">
        <v>74000</v>
      </c>
      <c r="AG145" s="215">
        <v>122000</v>
      </c>
      <c r="AI145" s="3"/>
    </row>
    <row r="146" spans="1:35" ht="21" hidden="1" customHeight="1">
      <c r="A146" s="28" t="s">
        <v>161</v>
      </c>
      <c r="B146" s="213">
        <v>540000</v>
      </c>
      <c r="C146" s="188">
        <v>331000</v>
      </c>
      <c r="D146" s="188">
        <v>41000</v>
      </c>
      <c r="E146" s="188">
        <v>53000</v>
      </c>
      <c r="F146" s="188">
        <v>114000</v>
      </c>
      <c r="G146" s="188">
        <v>332000</v>
      </c>
      <c r="H146" s="188">
        <v>123000</v>
      </c>
      <c r="I146" s="215">
        <v>209000</v>
      </c>
      <c r="M146" s="28" t="s">
        <v>161</v>
      </c>
      <c r="N146" s="213">
        <v>208000</v>
      </c>
      <c r="O146" s="188">
        <v>121000</v>
      </c>
      <c r="P146" s="188">
        <v>20000</v>
      </c>
      <c r="Q146" s="188">
        <v>22000</v>
      </c>
      <c r="R146" s="188">
        <v>34000</v>
      </c>
      <c r="S146" s="188">
        <v>133000</v>
      </c>
      <c r="T146" s="188">
        <v>46000</v>
      </c>
      <c r="U146" s="215">
        <v>87000</v>
      </c>
      <c r="V146" s="188"/>
      <c r="W146" s="188"/>
      <c r="Y146" s="28" t="s">
        <v>161</v>
      </c>
      <c r="Z146" s="213">
        <v>332000</v>
      </c>
      <c r="AA146" s="188">
        <v>209000</v>
      </c>
      <c r="AB146" s="188">
        <v>21000</v>
      </c>
      <c r="AC146" s="188">
        <v>31000</v>
      </c>
      <c r="AD146" s="188">
        <v>80000</v>
      </c>
      <c r="AE146" s="188">
        <v>200000</v>
      </c>
      <c r="AF146" s="188">
        <v>77000</v>
      </c>
      <c r="AG146" s="215">
        <v>123000</v>
      </c>
      <c r="AI146" s="3"/>
    </row>
    <row r="147" spans="1:35" ht="21" hidden="1" customHeight="1">
      <c r="A147" s="28" t="s">
        <v>162</v>
      </c>
      <c r="B147" s="213">
        <v>543000</v>
      </c>
      <c r="C147" s="188">
        <v>333000</v>
      </c>
      <c r="D147" s="188">
        <v>42000</v>
      </c>
      <c r="E147" s="188">
        <v>54000</v>
      </c>
      <c r="F147" s="188">
        <v>114000</v>
      </c>
      <c r="G147" s="188">
        <v>334000</v>
      </c>
      <c r="H147" s="188">
        <v>123000</v>
      </c>
      <c r="I147" s="215">
        <v>211000</v>
      </c>
      <c r="M147" s="28" t="s">
        <v>162</v>
      </c>
      <c r="N147" s="213">
        <v>210000</v>
      </c>
      <c r="O147" s="188">
        <v>123000</v>
      </c>
      <c r="P147" s="188">
        <v>20000</v>
      </c>
      <c r="Q147" s="188">
        <v>23000</v>
      </c>
      <c r="R147" s="188">
        <v>33000</v>
      </c>
      <c r="S147" s="188">
        <v>133000</v>
      </c>
      <c r="T147" s="188">
        <v>46000</v>
      </c>
      <c r="U147" s="215">
        <v>87000</v>
      </c>
      <c r="V147" s="188"/>
      <c r="W147" s="188"/>
      <c r="Y147" s="28" t="s">
        <v>162</v>
      </c>
      <c r="Z147" s="213">
        <v>333000</v>
      </c>
      <c r="AA147" s="188">
        <v>210000</v>
      </c>
      <c r="AB147" s="188">
        <v>21000</v>
      </c>
      <c r="AC147" s="188">
        <v>30000</v>
      </c>
      <c r="AD147" s="188">
        <v>80000</v>
      </c>
      <c r="AE147" s="188">
        <v>201000</v>
      </c>
      <c r="AF147" s="188">
        <v>78000</v>
      </c>
      <c r="AG147" s="215">
        <v>124000</v>
      </c>
      <c r="AI147" s="3"/>
    </row>
    <row r="148" spans="1:35" ht="21" hidden="1" customHeight="1">
      <c r="A148" s="28" t="s">
        <v>163</v>
      </c>
      <c r="B148" s="213">
        <v>534000</v>
      </c>
      <c r="C148" s="188">
        <v>323000</v>
      </c>
      <c r="D148" s="188">
        <v>42000</v>
      </c>
      <c r="E148" s="188">
        <v>52000</v>
      </c>
      <c r="F148" s="188">
        <v>110000</v>
      </c>
      <c r="G148" s="188">
        <v>329000</v>
      </c>
      <c r="H148" s="188">
        <v>119000</v>
      </c>
      <c r="I148" s="215">
        <v>210000</v>
      </c>
      <c r="M148" s="28" t="s">
        <v>163</v>
      </c>
      <c r="N148" s="213">
        <v>205000</v>
      </c>
      <c r="O148" s="188">
        <v>118000</v>
      </c>
      <c r="P148" s="188">
        <v>21000</v>
      </c>
      <c r="Q148" s="188">
        <v>23000</v>
      </c>
      <c r="R148" s="188">
        <v>31000</v>
      </c>
      <c r="S148" s="188">
        <v>131000</v>
      </c>
      <c r="T148" s="188">
        <v>44000</v>
      </c>
      <c r="U148" s="215">
        <v>87000</v>
      </c>
      <c r="V148" s="188"/>
      <c r="W148" s="188"/>
      <c r="Y148" s="28" t="s">
        <v>163</v>
      </c>
      <c r="Z148" s="213">
        <v>329000</v>
      </c>
      <c r="AA148" s="188">
        <v>206000</v>
      </c>
      <c r="AB148" s="188">
        <v>22000</v>
      </c>
      <c r="AC148" s="188">
        <v>29000</v>
      </c>
      <c r="AD148" s="188">
        <v>80000</v>
      </c>
      <c r="AE148" s="188">
        <v>198000</v>
      </c>
      <c r="AF148" s="188">
        <v>75000</v>
      </c>
      <c r="AG148" s="215">
        <v>123000</v>
      </c>
      <c r="AI148" s="3"/>
    </row>
    <row r="149" spans="1:35" ht="21" hidden="1" customHeight="1">
      <c r="A149" s="28" t="s">
        <v>164</v>
      </c>
      <c r="B149" s="213">
        <v>529000</v>
      </c>
      <c r="C149" s="188">
        <v>318000</v>
      </c>
      <c r="D149" s="188">
        <v>41000</v>
      </c>
      <c r="E149" s="188">
        <v>48000</v>
      </c>
      <c r="F149" s="188">
        <v>111000</v>
      </c>
      <c r="G149" s="188">
        <v>330000</v>
      </c>
      <c r="H149" s="188">
        <v>118000</v>
      </c>
      <c r="I149" s="215">
        <v>212000</v>
      </c>
      <c r="M149" s="28" t="s">
        <v>164</v>
      </c>
      <c r="N149" s="213">
        <v>201000</v>
      </c>
      <c r="O149" s="188">
        <v>113000</v>
      </c>
      <c r="P149" s="188">
        <v>20000</v>
      </c>
      <c r="Q149" s="188">
        <v>19000</v>
      </c>
      <c r="R149" s="188">
        <v>31000</v>
      </c>
      <c r="S149" s="188">
        <v>132000</v>
      </c>
      <c r="T149" s="188">
        <v>44000</v>
      </c>
      <c r="U149" s="215">
        <v>88000</v>
      </c>
      <c r="V149" s="188"/>
      <c r="W149" s="188"/>
      <c r="Y149" s="28" t="s">
        <v>164</v>
      </c>
      <c r="Z149" s="213">
        <v>328000</v>
      </c>
      <c r="AA149" s="188">
        <v>204000</v>
      </c>
      <c r="AB149" s="188">
        <v>22000</v>
      </c>
      <c r="AC149" s="188">
        <v>29000</v>
      </c>
      <c r="AD149" s="188">
        <v>80000</v>
      </c>
      <c r="AE149" s="188">
        <v>198000</v>
      </c>
      <c r="AF149" s="188">
        <v>74000</v>
      </c>
      <c r="AG149" s="215">
        <v>124000</v>
      </c>
      <c r="AI149" s="3"/>
    </row>
    <row r="150" spans="1:35" ht="21" hidden="1" customHeight="1">
      <c r="A150" s="28" t="s">
        <v>165</v>
      </c>
      <c r="B150" s="213">
        <v>528000</v>
      </c>
      <c r="C150" s="188">
        <v>317000</v>
      </c>
      <c r="D150" s="188">
        <v>41000</v>
      </c>
      <c r="E150" s="188">
        <v>48000</v>
      </c>
      <c r="F150" s="188">
        <v>112000</v>
      </c>
      <c r="G150" s="188">
        <v>328000</v>
      </c>
      <c r="H150" s="188">
        <v>117000</v>
      </c>
      <c r="I150" s="215">
        <v>211000</v>
      </c>
      <c r="M150" s="28" t="s">
        <v>165</v>
      </c>
      <c r="N150" s="213">
        <v>201000</v>
      </c>
      <c r="O150" s="188">
        <v>114000</v>
      </c>
      <c r="P150" s="188">
        <v>19000</v>
      </c>
      <c r="Q150" s="188">
        <v>20000</v>
      </c>
      <c r="R150" s="188">
        <v>32000</v>
      </c>
      <c r="S150" s="188">
        <v>130000</v>
      </c>
      <c r="T150" s="188">
        <v>44000</v>
      </c>
      <c r="U150" s="215">
        <v>87000</v>
      </c>
      <c r="V150" s="188"/>
      <c r="W150" s="188"/>
      <c r="Y150" s="28" t="s">
        <v>165</v>
      </c>
      <c r="Z150" s="213">
        <v>327000</v>
      </c>
      <c r="AA150" s="188">
        <v>202000</v>
      </c>
      <c r="AB150" s="188">
        <v>22000</v>
      </c>
      <c r="AC150" s="188">
        <v>28000</v>
      </c>
      <c r="AD150" s="188">
        <v>80000</v>
      </c>
      <c r="AE150" s="188">
        <v>197000</v>
      </c>
      <c r="AF150" s="188">
        <v>73000</v>
      </c>
      <c r="AG150" s="215">
        <v>124000</v>
      </c>
      <c r="AI150" s="3"/>
    </row>
    <row r="151" spans="1:35" ht="21" hidden="1" customHeight="1">
      <c r="A151" s="28" t="s">
        <v>166</v>
      </c>
      <c r="B151" s="213">
        <v>534000</v>
      </c>
      <c r="C151" s="188">
        <v>322000</v>
      </c>
      <c r="D151" s="188">
        <v>40000</v>
      </c>
      <c r="E151" s="188">
        <v>51000</v>
      </c>
      <c r="F151" s="188">
        <v>110000</v>
      </c>
      <c r="G151" s="188">
        <v>332000</v>
      </c>
      <c r="H151" s="188">
        <v>121000</v>
      </c>
      <c r="I151" s="215">
        <v>212000</v>
      </c>
      <c r="M151" s="28" t="s">
        <v>166</v>
      </c>
      <c r="N151" s="213">
        <v>203000</v>
      </c>
      <c r="O151" s="188">
        <v>116000</v>
      </c>
      <c r="P151" s="188">
        <v>20000</v>
      </c>
      <c r="Q151" s="188">
        <v>20000</v>
      </c>
      <c r="R151" s="188">
        <v>32000</v>
      </c>
      <c r="S151" s="188">
        <v>131000</v>
      </c>
      <c r="T151" s="188">
        <v>45000</v>
      </c>
      <c r="U151" s="215">
        <v>87000</v>
      </c>
      <c r="V151" s="188"/>
      <c r="W151" s="188"/>
      <c r="Y151" s="28" t="s">
        <v>166</v>
      </c>
      <c r="Z151" s="213">
        <v>331000</v>
      </c>
      <c r="AA151" s="188">
        <v>206000</v>
      </c>
      <c r="AB151" s="188">
        <v>21000</v>
      </c>
      <c r="AC151" s="188">
        <v>31000</v>
      </c>
      <c r="AD151" s="188">
        <v>79000</v>
      </c>
      <c r="AE151" s="188">
        <v>201000</v>
      </c>
      <c r="AF151" s="188">
        <v>76000</v>
      </c>
      <c r="AG151" s="215">
        <v>125000</v>
      </c>
      <c r="AI151" s="3"/>
    </row>
    <row r="152" spans="1:35" ht="21" hidden="1" customHeight="1">
      <c r="A152" s="28" t="s">
        <v>167</v>
      </c>
      <c r="B152" s="213">
        <v>542000</v>
      </c>
      <c r="C152" s="188">
        <v>329000</v>
      </c>
      <c r="D152" s="188">
        <v>40000</v>
      </c>
      <c r="E152" s="188">
        <v>57000</v>
      </c>
      <c r="F152" s="188">
        <v>113000</v>
      </c>
      <c r="G152" s="188">
        <v>332000</v>
      </c>
      <c r="H152" s="188">
        <v>119000</v>
      </c>
      <c r="I152" s="215">
        <v>213000</v>
      </c>
      <c r="M152" s="28" t="s">
        <v>167</v>
      </c>
      <c r="N152" s="213">
        <v>208000</v>
      </c>
      <c r="O152" s="188">
        <v>121000</v>
      </c>
      <c r="P152" s="188">
        <v>19000</v>
      </c>
      <c r="Q152" s="188">
        <v>25000</v>
      </c>
      <c r="R152" s="188">
        <v>32000</v>
      </c>
      <c r="S152" s="188">
        <v>132000</v>
      </c>
      <c r="T152" s="188">
        <v>45000</v>
      </c>
      <c r="U152" s="215">
        <v>87000</v>
      </c>
      <c r="V152" s="188"/>
      <c r="W152" s="188"/>
      <c r="Y152" s="28" t="s">
        <v>167</v>
      </c>
      <c r="Z152" s="213">
        <v>334000</v>
      </c>
      <c r="AA152" s="188">
        <v>208000</v>
      </c>
      <c r="AB152" s="188">
        <v>21000</v>
      </c>
      <c r="AC152" s="188">
        <v>33000</v>
      </c>
      <c r="AD152" s="188">
        <v>81000</v>
      </c>
      <c r="AE152" s="188">
        <v>200000</v>
      </c>
      <c r="AF152" s="188">
        <v>74000</v>
      </c>
      <c r="AG152" s="215">
        <v>126000</v>
      </c>
      <c r="AI152" s="3"/>
    </row>
    <row r="153" spans="1:35" ht="21" hidden="1" customHeight="1">
      <c r="A153" s="28" t="s">
        <v>168</v>
      </c>
      <c r="B153" s="213">
        <v>539000</v>
      </c>
      <c r="C153" s="188">
        <v>327000</v>
      </c>
      <c r="D153" s="188">
        <v>38000</v>
      </c>
      <c r="E153" s="188">
        <v>57000</v>
      </c>
      <c r="F153" s="188">
        <v>110000</v>
      </c>
      <c r="G153" s="188">
        <v>334000</v>
      </c>
      <c r="H153" s="188">
        <v>121000</v>
      </c>
      <c r="I153" s="215">
        <v>213000</v>
      </c>
      <c r="M153" s="28" t="s">
        <v>168</v>
      </c>
      <c r="N153" s="213">
        <v>207000</v>
      </c>
      <c r="O153" s="188">
        <v>120000</v>
      </c>
      <c r="P153" s="188">
        <v>18000</v>
      </c>
      <c r="Q153" s="188">
        <v>22000</v>
      </c>
      <c r="R153" s="188">
        <v>33000</v>
      </c>
      <c r="S153" s="188">
        <v>134000</v>
      </c>
      <c r="T153" s="188">
        <v>47000</v>
      </c>
      <c r="U153" s="215">
        <v>87000</v>
      </c>
      <c r="V153" s="188"/>
      <c r="W153" s="188"/>
      <c r="Y153" s="28" t="s">
        <v>168</v>
      </c>
      <c r="Z153" s="213">
        <v>332000</v>
      </c>
      <c r="AA153" s="188">
        <v>206000</v>
      </c>
      <c r="AB153" s="188">
        <v>20000</v>
      </c>
      <c r="AC153" s="188">
        <v>35000</v>
      </c>
      <c r="AD153" s="188">
        <v>78000</v>
      </c>
      <c r="AE153" s="188">
        <v>200000</v>
      </c>
      <c r="AF153" s="188">
        <v>74000</v>
      </c>
      <c r="AG153" s="215">
        <v>126000</v>
      </c>
      <c r="AI153" s="3"/>
    </row>
    <row r="154" spans="1:35" ht="21" hidden="1" customHeight="1">
      <c r="A154" s="28" t="s">
        <v>169</v>
      </c>
      <c r="B154" s="213">
        <v>538000</v>
      </c>
      <c r="C154" s="188">
        <v>326000</v>
      </c>
      <c r="D154" s="188">
        <v>39000</v>
      </c>
      <c r="E154" s="188">
        <v>58000</v>
      </c>
      <c r="F154" s="188">
        <v>109000</v>
      </c>
      <c r="G154" s="188">
        <v>333000</v>
      </c>
      <c r="H154" s="188">
        <v>120000</v>
      </c>
      <c r="I154" s="215">
        <v>212000</v>
      </c>
      <c r="M154" s="28" t="s">
        <v>169</v>
      </c>
      <c r="N154" s="213">
        <v>208000</v>
      </c>
      <c r="O154" s="188">
        <v>121000</v>
      </c>
      <c r="P154" s="188">
        <v>19000</v>
      </c>
      <c r="Q154" s="188">
        <v>23000</v>
      </c>
      <c r="R154" s="188">
        <v>32000</v>
      </c>
      <c r="S154" s="188">
        <v>134000</v>
      </c>
      <c r="T154" s="188">
        <v>47000</v>
      </c>
      <c r="U154" s="215">
        <v>87000</v>
      </c>
      <c r="V154" s="188"/>
      <c r="W154" s="188"/>
      <c r="Y154" s="28" t="s">
        <v>169</v>
      </c>
      <c r="Z154" s="213">
        <v>330000</v>
      </c>
      <c r="AA154" s="188">
        <v>205000</v>
      </c>
      <c r="AB154" s="188">
        <v>20000</v>
      </c>
      <c r="AC154" s="188">
        <v>35000</v>
      </c>
      <c r="AD154" s="188">
        <v>77000</v>
      </c>
      <c r="AE154" s="188">
        <v>199000</v>
      </c>
      <c r="AF154" s="188">
        <v>73000</v>
      </c>
      <c r="AG154" s="215">
        <v>125000</v>
      </c>
      <c r="AI154" s="3"/>
    </row>
    <row r="155" spans="1:35" ht="21" hidden="1" customHeight="1">
      <c r="A155" s="28" t="s">
        <v>221</v>
      </c>
      <c r="B155" s="213">
        <v>537000</v>
      </c>
      <c r="C155" s="188">
        <v>323000</v>
      </c>
      <c r="D155" s="188">
        <v>39000</v>
      </c>
      <c r="E155" s="188">
        <v>58000</v>
      </c>
      <c r="F155" s="188">
        <v>104000</v>
      </c>
      <c r="G155" s="188">
        <v>336000</v>
      </c>
      <c r="H155" s="188">
        <v>123000</v>
      </c>
      <c r="I155" s="215">
        <v>214000</v>
      </c>
      <c r="M155" s="28" t="s">
        <v>221</v>
      </c>
      <c r="N155" s="213">
        <v>209000</v>
      </c>
      <c r="O155" s="188">
        <v>121000</v>
      </c>
      <c r="P155" s="188">
        <v>19000</v>
      </c>
      <c r="Q155" s="188">
        <v>23000</v>
      </c>
      <c r="R155" s="188">
        <v>31000</v>
      </c>
      <c r="S155" s="188">
        <v>136000</v>
      </c>
      <c r="T155" s="188">
        <v>48000</v>
      </c>
      <c r="U155" s="215">
        <v>88000</v>
      </c>
      <c r="V155" s="188"/>
      <c r="W155" s="188"/>
      <c r="Y155" s="28" t="s">
        <v>221</v>
      </c>
      <c r="Z155" s="213">
        <v>328000</v>
      </c>
      <c r="AA155" s="188">
        <v>202000</v>
      </c>
      <c r="AB155" s="188">
        <v>19000</v>
      </c>
      <c r="AC155" s="188">
        <v>35000</v>
      </c>
      <c r="AD155" s="188">
        <v>73000</v>
      </c>
      <c r="AE155" s="188">
        <v>200000</v>
      </c>
      <c r="AF155" s="188">
        <v>75000</v>
      </c>
      <c r="AG155" s="215">
        <v>125000</v>
      </c>
      <c r="AI155" s="3"/>
    </row>
    <row r="156" spans="1:35" ht="21" hidden="1" customHeight="1">
      <c r="A156" s="28" t="s">
        <v>222</v>
      </c>
      <c r="B156" s="213">
        <v>537000</v>
      </c>
      <c r="C156" s="188">
        <v>324000</v>
      </c>
      <c r="D156" s="188">
        <v>39000</v>
      </c>
      <c r="E156" s="188">
        <v>56000</v>
      </c>
      <c r="F156" s="188">
        <v>105000</v>
      </c>
      <c r="G156" s="188">
        <v>336000</v>
      </c>
      <c r="H156" s="188">
        <v>123000</v>
      </c>
      <c r="I156" s="215">
        <v>213000</v>
      </c>
      <c r="M156" s="28" t="s">
        <v>222</v>
      </c>
      <c r="N156" s="213">
        <v>209000</v>
      </c>
      <c r="O156" s="188">
        <v>120000</v>
      </c>
      <c r="P156" s="188">
        <v>20000</v>
      </c>
      <c r="Q156" s="188">
        <v>23000</v>
      </c>
      <c r="R156" s="188">
        <v>30000</v>
      </c>
      <c r="S156" s="188">
        <v>136000</v>
      </c>
      <c r="T156" s="188">
        <v>48000</v>
      </c>
      <c r="U156" s="215">
        <v>88000</v>
      </c>
      <c r="V156" s="188"/>
      <c r="W156" s="188"/>
      <c r="Y156" s="28" t="s">
        <v>222</v>
      </c>
      <c r="Z156" s="213">
        <v>328000</v>
      </c>
      <c r="AA156" s="188">
        <v>203000</v>
      </c>
      <c r="AB156" s="188">
        <v>19000</v>
      </c>
      <c r="AC156" s="188">
        <v>33000</v>
      </c>
      <c r="AD156" s="188">
        <v>76000</v>
      </c>
      <c r="AE156" s="188">
        <v>200000</v>
      </c>
      <c r="AF156" s="188">
        <v>75000</v>
      </c>
      <c r="AG156" s="215">
        <v>125000</v>
      </c>
      <c r="AI156" s="3"/>
    </row>
    <row r="157" spans="1:35" ht="21" hidden="1" customHeight="1">
      <c r="A157" s="28" t="s">
        <v>170</v>
      </c>
      <c r="B157" s="213">
        <v>533000</v>
      </c>
      <c r="C157" s="188">
        <v>319000</v>
      </c>
      <c r="D157" s="188">
        <v>39000</v>
      </c>
      <c r="E157" s="188">
        <v>54000</v>
      </c>
      <c r="F157" s="188">
        <v>100000</v>
      </c>
      <c r="G157" s="188">
        <v>339000</v>
      </c>
      <c r="H157" s="188">
        <v>125000</v>
      </c>
      <c r="I157" s="215">
        <v>214000</v>
      </c>
      <c r="M157" s="28" t="s">
        <v>170</v>
      </c>
      <c r="N157" s="213">
        <v>207000</v>
      </c>
      <c r="O157" s="188">
        <v>119000</v>
      </c>
      <c r="P157" s="188">
        <v>19000</v>
      </c>
      <c r="Q157" s="188">
        <v>22000</v>
      </c>
      <c r="R157" s="188">
        <v>29000</v>
      </c>
      <c r="S157" s="188">
        <v>137000</v>
      </c>
      <c r="T157" s="188">
        <v>49000</v>
      </c>
      <c r="U157" s="215">
        <v>88000</v>
      </c>
      <c r="V157" s="188"/>
      <c r="W157" s="188"/>
      <c r="Y157" s="28" t="s">
        <v>170</v>
      </c>
      <c r="Z157" s="213">
        <v>326000</v>
      </c>
      <c r="AA157" s="188">
        <v>200000</v>
      </c>
      <c r="AB157" s="188">
        <v>21000</v>
      </c>
      <c r="AC157" s="188">
        <v>32000</v>
      </c>
      <c r="AD157" s="188">
        <v>72000</v>
      </c>
      <c r="AE157" s="188">
        <v>202000</v>
      </c>
      <c r="AF157" s="188">
        <v>76000</v>
      </c>
      <c r="AG157" s="215">
        <v>125000</v>
      </c>
      <c r="AI157" s="3"/>
    </row>
    <row r="158" spans="1:35" ht="21" hidden="1" customHeight="1">
      <c r="A158" s="28" t="s">
        <v>171</v>
      </c>
      <c r="B158" s="213">
        <v>526000</v>
      </c>
      <c r="C158" s="188">
        <v>312000</v>
      </c>
      <c r="D158" s="188">
        <v>38000</v>
      </c>
      <c r="E158" s="188">
        <v>51000</v>
      </c>
      <c r="F158" s="188">
        <v>100000</v>
      </c>
      <c r="G158" s="188">
        <v>336000</v>
      </c>
      <c r="H158" s="188">
        <v>123000</v>
      </c>
      <c r="I158" s="215">
        <v>213000</v>
      </c>
      <c r="M158" s="28" t="s">
        <v>171</v>
      </c>
      <c r="N158" s="213">
        <v>202000</v>
      </c>
      <c r="O158" s="188">
        <v>114000</v>
      </c>
      <c r="P158" s="188">
        <v>19000</v>
      </c>
      <c r="Q158" s="188">
        <v>20000</v>
      </c>
      <c r="R158" s="188">
        <v>29000</v>
      </c>
      <c r="S158" s="188">
        <v>134000</v>
      </c>
      <c r="T158" s="188">
        <v>46000</v>
      </c>
      <c r="U158" s="215">
        <v>88000</v>
      </c>
      <c r="V158" s="188"/>
      <c r="W158" s="188"/>
      <c r="Y158" s="28" t="s">
        <v>171</v>
      </c>
      <c r="Z158" s="213">
        <v>324000</v>
      </c>
      <c r="AA158" s="188">
        <v>198000</v>
      </c>
      <c r="AB158" s="188">
        <v>20000</v>
      </c>
      <c r="AC158" s="188">
        <v>31000</v>
      </c>
      <c r="AD158" s="188">
        <v>71000</v>
      </c>
      <c r="AE158" s="188">
        <v>202000</v>
      </c>
      <c r="AF158" s="188">
        <v>76000</v>
      </c>
      <c r="AG158" s="215">
        <v>126000</v>
      </c>
      <c r="AI158" s="3"/>
    </row>
    <row r="159" spans="1:35" ht="21" hidden="1" customHeight="1">
      <c r="A159" s="28" t="s">
        <v>172</v>
      </c>
      <c r="B159" s="213">
        <v>532000</v>
      </c>
      <c r="C159" s="188">
        <v>319000</v>
      </c>
      <c r="D159" s="188">
        <v>39000</v>
      </c>
      <c r="E159" s="188">
        <v>55000</v>
      </c>
      <c r="F159" s="188">
        <v>101000</v>
      </c>
      <c r="G159" s="188">
        <v>338000</v>
      </c>
      <c r="H159" s="188">
        <v>125000</v>
      </c>
      <c r="I159" s="215">
        <v>213000</v>
      </c>
      <c r="M159" s="28" t="s">
        <v>172</v>
      </c>
      <c r="N159" s="213">
        <v>208000</v>
      </c>
      <c r="O159" s="188">
        <v>120000</v>
      </c>
      <c r="P159" s="188">
        <v>18000</v>
      </c>
      <c r="Q159" s="188">
        <v>23000</v>
      </c>
      <c r="R159" s="188">
        <v>31000</v>
      </c>
      <c r="S159" s="188">
        <v>137000</v>
      </c>
      <c r="T159" s="188">
        <v>48000</v>
      </c>
      <c r="U159" s="215">
        <v>89000</v>
      </c>
      <c r="V159" s="188"/>
      <c r="W159" s="188"/>
      <c r="Y159" s="28" t="s">
        <v>172</v>
      </c>
      <c r="Z159" s="213">
        <v>324000</v>
      </c>
      <c r="AA159" s="188">
        <v>199000</v>
      </c>
      <c r="AB159" s="188">
        <v>20000</v>
      </c>
      <c r="AC159" s="188">
        <v>32000</v>
      </c>
      <c r="AD159" s="188">
        <v>71000</v>
      </c>
      <c r="AE159" s="188">
        <v>201000</v>
      </c>
      <c r="AF159" s="188">
        <v>77000</v>
      </c>
      <c r="AG159" s="215">
        <v>125000</v>
      </c>
      <c r="AI159" s="3"/>
    </row>
    <row r="160" spans="1:35" ht="21" hidden="1" customHeight="1">
      <c r="A160" s="28" t="s">
        <v>173</v>
      </c>
      <c r="B160" s="213">
        <v>539000</v>
      </c>
      <c r="C160" s="188">
        <v>325000</v>
      </c>
      <c r="D160" s="188">
        <v>39000</v>
      </c>
      <c r="E160" s="188">
        <v>55000</v>
      </c>
      <c r="F160" s="188">
        <v>101000</v>
      </c>
      <c r="G160" s="188">
        <v>344000</v>
      </c>
      <c r="H160" s="188">
        <v>130000</v>
      </c>
      <c r="I160" s="215">
        <v>214000</v>
      </c>
      <c r="M160" s="28" t="s">
        <v>173</v>
      </c>
      <c r="N160" s="213">
        <v>207000</v>
      </c>
      <c r="O160" s="188">
        <v>118000</v>
      </c>
      <c r="P160" s="188">
        <v>19000</v>
      </c>
      <c r="Q160" s="188">
        <v>21000</v>
      </c>
      <c r="R160" s="188">
        <v>29000</v>
      </c>
      <c r="S160" s="188">
        <v>137000</v>
      </c>
      <c r="T160" s="188">
        <v>49000</v>
      </c>
      <c r="U160" s="215">
        <v>89000</v>
      </c>
      <c r="V160" s="188"/>
      <c r="W160" s="188"/>
      <c r="Y160" s="28" t="s">
        <v>173</v>
      </c>
      <c r="Z160" s="213">
        <v>332000</v>
      </c>
      <c r="AA160" s="188">
        <v>207000</v>
      </c>
      <c r="AB160" s="188">
        <v>20000</v>
      </c>
      <c r="AC160" s="188">
        <v>34000</v>
      </c>
      <c r="AD160" s="188">
        <v>72000</v>
      </c>
      <c r="AE160" s="188">
        <v>206000</v>
      </c>
      <c r="AF160" s="188">
        <v>81000</v>
      </c>
      <c r="AG160" s="215">
        <v>126000</v>
      </c>
      <c r="AI160" s="3"/>
    </row>
    <row r="161" spans="1:35" ht="21" hidden="1" customHeight="1">
      <c r="A161" s="28" t="s">
        <v>174</v>
      </c>
      <c r="B161" s="213">
        <v>543000</v>
      </c>
      <c r="C161" s="188">
        <v>329000</v>
      </c>
      <c r="D161" s="188">
        <v>41000</v>
      </c>
      <c r="E161" s="188">
        <v>57000</v>
      </c>
      <c r="F161" s="188">
        <v>102000</v>
      </c>
      <c r="G161" s="188">
        <v>343000</v>
      </c>
      <c r="H161" s="188">
        <v>129000</v>
      </c>
      <c r="I161" s="215">
        <v>214000</v>
      </c>
      <c r="M161" s="28" t="s">
        <v>174</v>
      </c>
      <c r="N161" s="213">
        <v>208000</v>
      </c>
      <c r="O161" s="188">
        <v>119000</v>
      </c>
      <c r="P161" s="188">
        <v>19000</v>
      </c>
      <c r="Q161" s="188">
        <v>22000</v>
      </c>
      <c r="R161" s="188">
        <v>28000</v>
      </c>
      <c r="S161" s="188">
        <v>139000</v>
      </c>
      <c r="T161" s="188">
        <v>50000</v>
      </c>
      <c r="U161" s="215">
        <v>89000</v>
      </c>
      <c r="V161" s="188"/>
      <c r="W161" s="188"/>
      <c r="Y161" s="28" t="s">
        <v>174</v>
      </c>
      <c r="Z161" s="213">
        <v>335000</v>
      </c>
      <c r="AA161" s="188">
        <v>210000</v>
      </c>
      <c r="AB161" s="188">
        <v>21000</v>
      </c>
      <c r="AC161" s="188">
        <v>35000</v>
      </c>
      <c r="AD161" s="188">
        <v>74000</v>
      </c>
      <c r="AE161" s="188">
        <v>204000</v>
      </c>
      <c r="AF161" s="188">
        <v>79000</v>
      </c>
      <c r="AG161" s="215">
        <v>125000</v>
      </c>
      <c r="AI161" s="3"/>
    </row>
    <row r="162" spans="1:35" ht="21" hidden="1" customHeight="1">
      <c r="A162" s="28" t="s">
        <v>175</v>
      </c>
      <c r="B162" s="213">
        <v>551000</v>
      </c>
      <c r="C162" s="188">
        <v>333000</v>
      </c>
      <c r="D162" s="188">
        <v>40000</v>
      </c>
      <c r="E162" s="188">
        <v>55000</v>
      </c>
      <c r="F162" s="188">
        <v>107000</v>
      </c>
      <c r="G162" s="188">
        <v>349000</v>
      </c>
      <c r="H162" s="188">
        <v>131000</v>
      </c>
      <c r="I162" s="215">
        <v>218000</v>
      </c>
      <c r="M162" s="28" t="s">
        <v>175</v>
      </c>
      <c r="N162" s="213">
        <v>213000</v>
      </c>
      <c r="O162" s="188">
        <v>122000</v>
      </c>
      <c r="P162" s="188">
        <v>19000</v>
      </c>
      <c r="Q162" s="188">
        <v>21000</v>
      </c>
      <c r="R162" s="188">
        <v>30000</v>
      </c>
      <c r="S162" s="188">
        <v>143000</v>
      </c>
      <c r="T162" s="188">
        <v>52000</v>
      </c>
      <c r="U162" s="215">
        <v>91000</v>
      </c>
      <c r="V162" s="188"/>
      <c r="W162" s="188"/>
      <c r="Y162" s="28" t="s">
        <v>175</v>
      </c>
      <c r="Z162" s="213">
        <v>338000</v>
      </c>
      <c r="AA162" s="188">
        <v>211000</v>
      </c>
      <c r="AB162" s="188">
        <v>21000</v>
      </c>
      <c r="AC162" s="188">
        <v>34000</v>
      </c>
      <c r="AD162" s="188">
        <v>77000</v>
      </c>
      <c r="AE162" s="188">
        <v>206000</v>
      </c>
      <c r="AF162" s="188">
        <v>79000</v>
      </c>
      <c r="AG162" s="215">
        <v>127000</v>
      </c>
      <c r="AI162" s="3"/>
    </row>
    <row r="163" spans="1:35" ht="21" hidden="1" customHeight="1">
      <c r="A163" s="28" t="s">
        <v>176</v>
      </c>
      <c r="B163" s="213">
        <v>544000</v>
      </c>
      <c r="C163" s="188">
        <v>327000</v>
      </c>
      <c r="D163" s="188">
        <v>39000</v>
      </c>
      <c r="E163" s="188">
        <v>51000</v>
      </c>
      <c r="F163" s="188">
        <v>107000</v>
      </c>
      <c r="G163" s="188">
        <v>347000</v>
      </c>
      <c r="H163" s="188">
        <v>130000</v>
      </c>
      <c r="I163" s="215">
        <v>217000</v>
      </c>
      <c r="M163" s="28" t="s">
        <v>176</v>
      </c>
      <c r="N163" s="213">
        <v>212000</v>
      </c>
      <c r="O163" s="188">
        <v>122000</v>
      </c>
      <c r="P163" s="188">
        <v>19000</v>
      </c>
      <c r="Q163" s="188">
        <v>20000</v>
      </c>
      <c r="R163" s="188">
        <v>32000</v>
      </c>
      <c r="S163" s="188">
        <v>142000</v>
      </c>
      <c r="T163" s="188">
        <v>52000</v>
      </c>
      <c r="U163" s="215">
        <v>90000</v>
      </c>
      <c r="V163" s="188"/>
      <c r="W163" s="188"/>
      <c r="Y163" s="28" t="s">
        <v>176</v>
      </c>
      <c r="Z163" s="213">
        <v>332000</v>
      </c>
      <c r="AA163" s="188">
        <v>205000</v>
      </c>
      <c r="AB163" s="188">
        <v>20000</v>
      </c>
      <c r="AC163" s="188">
        <v>31000</v>
      </c>
      <c r="AD163" s="188">
        <v>75000</v>
      </c>
      <c r="AE163" s="188">
        <v>205000</v>
      </c>
      <c r="AF163" s="188">
        <v>78000</v>
      </c>
      <c r="AG163" s="215">
        <v>127000</v>
      </c>
      <c r="AI163" s="3"/>
    </row>
    <row r="164" spans="1:35" ht="21" hidden="1" customHeight="1">
      <c r="A164" s="28" t="s">
        <v>177</v>
      </c>
      <c r="B164" s="213">
        <v>547000</v>
      </c>
      <c r="C164" s="188">
        <v>329000</v>
      </c>
      <c r="D164" s="188">
        <v>39000</v>
      </c>
      <c r="E164" s="188">
        <v>50000</v>
      </c>
      <c r="F164" s="188">
        <v>110000</v>
      </c>
      <c r="G164" s="188">
        <v>348000</v>
      </c>
      <c r="H164" s="188">
        <v>130000</v>
      </c>
      <c r="I164" s="215">
        <v>219000</v>
      </c>
      <c r="M164" s="28" t="s">
        <v>177</v>
      </c>
      <c r="N164" s="213">
        <v>214000</v>
      </c>
      <c r="O164" s="188">
        <v>123000</v>
      </c>
      <c r="P164" s="188">
        <v>20000</v>
      </c>
      <c r="Q164" s="188">
        <v>19000</v>
      </c>
      <c r="R164" s="188">
        <v>32000</v>
      </c>
      <c r="S164" s="188">
        <v>143000</v>
      </c>
      <c r="T164" s="188">
        <v>52000</v>
      </c>
      <c r="U164" s="215">
        <v>91000</v>
      </c>
      <c r="V164" s="188"/>
      <c r="W164" s="188"/>
      <c r="Y164" s="28" t="s">
        <v>177</v>
      </c>
      <c r="Z164" s="213">
        <v>333000</v>
      </c>
      <c r="AA164" s="188">
        <v>206000</v>
      </c>
      <c r="AB164" s="188">
        <v>19000</v>
      </c>
      <c r="AC164" s="188">
        <v>31000</v>
      </c>
      <c r="AD164" s="188">
        <v>78000</v>
      </c>
      <c r="AE164" s="188">
        <v>205000</v>
      </c>
      <c r="AF164" s="188">
        <v>78000</v>
      </c>
      <c r="AG164" s="215">
        <v>127000</v>
      </c>
      <c r="AI164" s="3"/>
    </row>
    <row r="165" spans="1:35" ht="21" hidden="1" customHeight="1">
      <c r="A165" s="28" t="s">
        <v>178</v>
      </c>
      <c r="B165" s="213">
        <v>546000</v>
      </c>
      <c r="C165" s="188">
        <v>327000</v>
      </c>
      <c r="D165" s="188">
        <v>40000</v>
      </c>
      <c r="E165" s="188">
        <v>50000</v>
      </c>
      <c r="F165" s="188">
        <v>109000</v>
      </c>
      <c r="G165" s="188">
        <v>347000</v>
      </c>
      <c r="H165" s="188">
        <v>128000</v>
      </c>
      <c r="I165" s="215">
        <v>219000</v>
      </c>
      <c r="M165" s="28" t="s">
        <v>178</v>
      </c>
      <c r="N165" s="213">
        <v>212000</v>
      </c>
      <c r="O165" s="188">
        <v>120000</v>
      </c>
      <c r="P165" s="188">
        <v>19000</v>
      </c>
      <c r="Q165" s="188">
        <v>17000</v>
      </c>
      <c r="R165" s="188">
        <v>33000</v>
      </c>
      <c r="S165" s="188">
        <v>142000</v>
      </c>
      <c r="T165" s="188">
        <v>51000</v>
      </c>
      <c r="U165" s="215">
        <v>91000</v>
      </c>
      <c r="V165" s="188"/>
      <c r="W165" s="188"/>
      <c r="Y165" s="28" t="s">
        <v>178</v>
      </c>
      <c r="Z165" s="213">
        <v>334000</v>
      </c>
      <c r="AA165" s="188">
        <v>207000</v>
      </c>
      <c r="AB165" s="188">
        <v>20000</v>
      </c>
      <c r="AC165" s="188">
        <v>33000</v>
      </c>
      <c r="AD165" s="188">
        <v>76000</v>
      </c>
      <c r="AE165" s="188">
        <v>205000</v>
      </c>
      <c r="AF165" s="188">
        <v>77000</v>
      </c>
      <c r="AG165" s="215">
        <v>127000</v>
      </c>
      <c r="AI165" s="3"/>
    </row>
    <row r="166" spans="1:35" ht="21" hidden="1" customHeight="1">
      <c r="A166" s="28" t="s">
        <v>179</v>
      </c>
      <c r="B166" s="213">
        <v>549000</v>
      </c>
      <c r="C166" s="188">
        <v>330000</v>
      </c>
      <c r="D166" s="188">
        <v>39000</v>
      </c>
      <c r="E166" s="188">
        <v>52000</v>
      </c>
      <c r="F166" s="188">
        <v>111000</v>
      </c>
      <c r="G166" s="188">
        <v>346000</v>
      </c>
      <c r="H166" s="188">
        <v>128000</v>
      </c>
      <c r="I166" s="215">
        <v>218000</v>
      </c>
      <c r="M166" s="28" t="s">
        <v>179</v>
      </c>
      <c r="N166" s="213">
        <v>213000</v>
      </c>
      <c r="O166" s="188">
        <v>122000</v>
      </c>
      <c r="P166" s="188">
        <v>19000</v>
      </c>
      <c r="Q166" s="188">
        <v>20000</v>
      </c>
      <c r="R166" s="188">
        <v>32000</v>
      </c>
      <c r="S166" s="188">
        <v>142000</v>
      </c>
      <c r="T166" s="188">
        <v>51000</v>
      </c>
      <c r="U166" s="215">
        <v>91000</v>
      </c>
      <c r="V166" s="188"/>
      <c r="W166" s="188"/>
      <c r="Y166" s="28" t="s">
        <v>179</v>
      </c>
      <c r="Z166" s="213">
        <v>336000</v>
      </c>
      <c r="AA166" s="188">
        <v>209000</v>
      </c>
      <c r="AB166" s="188">
        <v>21000</v>
      </c>
      <c r="AC166" s="188">
        <v>33000</v>
      </c>
      <c r="AD166" s="188">
        <v>79000</v>
      </c>
      <c r="AE166" s="188">
        <v>203000</v>
      </c>
      <c r="AF166" s="188">
        <v>77000</v>
      </c>
      <c r="AG166" s="215">
        <v>127000</v>
      </c>
      <c r="AI166" s="3"/>
    </row>
    <row r="167" spans="1:35" ht="21" hidden="1" customHeight="1">
      <c r="A167" s="28" t="s">
        <v>233</v>
      </c>
      <c r="B167" s="213">
        <v>546000</v>
      </c>
      <c r="C167" s="188">
        <v>330000</v>
      </c>
      <c r="D167" s="188">
        <v>40000</v>
      </c>
      <c r="E167" s="188">
        <v>52000</v>
      </c>
      <c r="F167" s="188">
        <v>110000</v>
      </c>
      <c r="G167" s="188">
        <v>344000</v>
      </c>
      <c r="H167" s="188">
        <v>128000</v>
      </c>
      <c r="I167" s="215">
        <v>216000</v>
      </c>
      <c r="M167" s="28" t="s">
        <v>233</v>
      </c>
      <c r="N167" s="213">
        <v>210000</v>
      </c>
      <c r="O167" s="188">
        <v>120000</v>
      </c>
      <c r="P167" s="188">
        <v>18000</v>
      </c>
      <c r="Q167" s="188">
        <v>20000</v>
      </c>
      <c r="R167" s="188">
        <v>30000</v>
      </c>
      <c r="S167" s="188">
        <v>142000</v>
      </c>
      <c r="T167" s="188">
        <v>51000</v>
      </c>
      <c r="U167" s="215">
        <v>91000</v>
      </c>
      <c r="V167" s="188"/>
      <c r="W167" s="188"/>
      <c r="Y167" s="28" t="s">
        <v>233</v>
      </c>
      <c r="Z167" s="213">
        <v>335000</v>
      </c>
      <c r="AA167" s="188">
        <v>210000</v>
      </c>
      <c r="AB167" s="188">
        <v>22000</v>
      </c>
      <c r="AC167" s="188">
        <v>32000</v>
      </c>
      <c r="AD167" s="188">
        <v>80000</v>
      </c>
      <c r="AE167" s="188">
        <v>202000</v>
      </c>
      <c r="AF167" s="188">
        <v>77000</v>
      </c>
      <c r="AG167" s="215">
        <v>125000</v>
      </c>
      <c r="AI167" s="3"/>
    </row>
    <row r="168" spans="1:35" ht="21" hidden="1" customHeight="1">
      <c r="A168" s="28" t="s">
        <v>234</v>
      </c>
      <c r="B168" s="213">
        <v>542000</v>
      </c>
      <c r="C168" s="188">
        <v>326000</v>
      </c>
      <c r="D168" s="188">
        <v>41000</v>
      </c>
      <c r="E168" s="188">
        <v>53000</v>
      </c>
      <c r="F168" s="188">
        <v>109000</v>
      </c>
      <c r="G168" s="188">
        <v>339000</v>
      </c>
      <c r="H168" s="188">
        <v>124000</v>
      </c>
      <c r="I168" s="215">
        <v>215000</v>
      </c>
      <c r="M168" s="28" t="s">
        <v>234</v>
      </c>
      <c r="N168" s="213">
        <v>209000</v>
      </c>
      <c r="O168" s="188">
        <v>119000</v>
      </c>
      <c r="P168" s="188">
        <v>19000</v>
      </c>
      <c r="Q168" s="188">
        <v>21000</v>
      </c>
      <c r="R168" s="188">
        <v>30000</v>
      </c>
      <c r="S168" s="188">
        <v>139000</v>
      </c>
      <c r="T168" s="188">
        <v>49000</v>
      </c>
      <c r="U168" s="215">
        <v>90000</v>
      </c>
      <c r="V168" s="188"/>
      <c r="W168" s="188"/>
      <c r="Y168" s="28" t="s">
        <v>234</v>
      </c>
      <c r="Z168" s="213">
        <v>333000</v>
      </c>
      <c r="AA168" s="188">
        <v>208000</v>
      </c>
      <c r="AB168" s="188">
        <v>22000</v>
      </c>
      <c r="AC168" s="188">
        <v>32000</v>
      </c>
      <c r="AD168" s="188">
        <v>79000</v>
      </c>
      <c r="AE168" s="188">
        <v>201000</v>
      </c>
      <c r="AF168" s="188">
        <v>75000</v>
      </c>
      <c r="AG168" s="215">
        <v>125000</v>
      </c>
      <c r="AI168" s="3"/>
    </row>
    <row r="169" spans="1:35" ht="21" hidden="1" customHeight="1">
      <c r="A169" s="28" t="s">
        <v>180</v>
      </c>
      <c r="B169" s="213">
        <v>541000</v>
      </c>
      <c r="C169" s="188">
        <v>324000</v>
      </c>
      <c r="D169" s="188">
        <v>41000</v>
      </c>
      <c r="E169" s="188">
        <v>50000</v>
      </c>
      <c r="F169" s="188">
        <v>109000</v>
      </c>
      <c r="G169" s="188">
        <v>342000</v>
      </c>
      <c r="H169" s="188">
        <v>125000</v>
      </c>
      <c r="I169" s="215">
        <v>217000</v>
      </c>
      <c r="M169" s="28" t="s">
        <v>180</v>
      </c>
      <c r="N169" s="213">
        <v>209000</v>
      </c>
      <c r="O169" s="188">
        <v>118000</v>
      </c>
      <c r="P169" s="188">
        <v>19000</v>
      </c>
      <c r="Q169" s="188">
        <v>20000</v>
      </c>
      <c r="R169" s="188">
        <v>28000</v>
      </c>
      <c r="S169" s="188">
        <v>141000</v>
      </c>
      <c r="T169" s="188">
        <v>50000</v>
      </c>
      <c r="U169" s="215">
        <v>91000</v>
      </c>
      <c r="V169" s="188"/>
      <c r="W169" s="188"/>
      <c r="Y169" s="28" t="s">
        <v>180</v>
      </c>
      <c r="Z169" s="213">
        <v>332000</v>
      </c>
      <c r="AA169" s="188">
        <v>206000</v>
      </c>
      <c r="AB169" s="188">
        <v>21000</v>
      </c>
      <c r="AC169" s="188">
        <v>30000</v>
      </c>
      <c r="AD169" s="188">
        <v>80000</v>
      </c>
      <c r="AE169" s="188">
        <v>201000</v>
      </c>
      <c r="AF169" s="188">
        <v>75000</v>
      </c>
      <c r="AG169" s="215">
        <v>126000</v>
      </c>
      <c r="AI169" s="3"/>
    </row>
    <row r="170" spans="1:35" ht="21" hidden="1" customHeight="1">
      <c r="A170" s="28" t="s">
        <v>181</v>
      </c>
      <c r="B170" s="213">
        <v>541000</v>
      </c>
      <c r="C170" s="188">
        <v>321000</v>
      </c>
      <c r="D170" s="188">
        <v>40000</v>
      </c>
      <c r="E170" s="188">
        <v>52000</v>
      </c>
      <c r="F170" s="188">
        <v>103000</v>
      </c>
      <c r="G170" s="188">
        <v>345000</v>
      </c>
      <c r="H170" s="188">
        <v>125000</v>
      </c>
      <c r="I170" s="215">
        <v>220000</v>
      </c>
      <c r="M170" s="28" t="s">
        <v>181</v>
      </c>
      <c r="N170" s="213">
        <v>210000</v>
      </c>
      <c r="O170" s="188">
        <v>117000</v>
      </c>
      <c r="P170" s="188">
        <v>19000</v>
      </c>
      <c r="Q170" s="188">
        <v>21000</v>
      </c>
      <c r="R170" s="188">
        <v>28000</v>
      </c>
      <c r="S170" s="188">
        <v>142000</v>
      </c>
      <c r="T170" s="188">
        <v>49000</v>
      </c>
      <c r="U170" s="215">
        <v>93000</v>
      </c>
      <c r="V170" s="188"/>
      <c r="W170" s="188"/>
      <c r="Y170" s="28" t="s">
        <v>181</v>
      </c>
      <c r="Z170" s="213">
        <v>331000</v>
      </c>
      <c r="AA170" s="188">
        <v>203000</v>
      </c>
      <c r="AB170" s="188">
        <v>21000</v>
      </c>
      <c r="AC170" s="188">
        <v>31000</v>
      </c>
      <c r="AD170" s="188">
        <v>75000</v>
      </c>
      <c r="AE170" s="188">
        <v>203000</v>
      </c>
      <c r="AF170" s="188">
        <v>76000</v>
      </c>
      <c r="AG170" s="215">
        <v>127000</v>
      </c>
      <c r="AI170" s="3"/>
    </row>
    <row r="171" spans="1:35" ht="21" hidden="1" customHeight="1">
      <c r="A171" s="28" t="s">
        <v>182</v>
      </c>
      <c r="B171" s="213">
        <v>540000</v>
      </c>
      <c r="C171" s="188">
        <v>321000</v>
      </c>
      <c r="D171" s="188">
        <v>40000</v>
      </c>
      <c r="E171" s="188">
        <v>53000</v>
      </c>
      <c r="F171" s="188">
        <v>101000</v>
      </c>
      <c r="G171" s="188">
        <v>345000</v>
      </c>
      <c r="H171" s="188">
        <v>127000</v>
      </c>
      <c r="I171" s="215">
        <v>219000</v>
      </c>
      <c r="M171" s="28" t="s">
        <v>182</v>
      </c>
      <c r="N171" s="213">
        <v>209000</v>
      </c>
      <c r="O171" s="188">
        <v>117000</v>
      </c>
      <c r="P171" s="188">
        <v>19000</v>
      </c>
      <c r="Q171" s="188">
        <v>22000</v>
      </c>
      <c r="R171" s="188">
        <v>26000</v>
      </c>
      <c r="S171" s="188">
        <v>142000</v>
      </c>
      <c r="T171" s="188">
        <v>49000</v>
      </c>
      <c r="U171" s="215">
        <v>92000</v>
      </c>
      <c r="V171" s="188"/>
      <c r="W171" s="188"/>
      <c r="Y171" s="28" t="s">
        <v>182</v>
      </c>
      <c r="Z171" s="213">
        <v>330000</v>
      </c>
      <c r="AA171" s="188">
        <v>204000</v>
      </c>
      <c r="AB171" s="188">
        <v>21000</v>
      </c>
      <c r="AC171" s="188">
        <v>31000</v>
      </c>
      <c r="AD171" s="188">
        <v>75000</v>
      </c>
      <c r="AE171" s="188">
        <v>204000</v>
      </c>
      <c r="AF171" s="188">
        <v>77000</v>
      </c>
      <c r="AG171" s="215">
        <v>127000</v>
      </c>
      <c r="AI171" s="3"/>
    </row>
    <row r="172" spans="1:35" ht="21" hidden="1" customHeight="1">
      <c r="A172" s="28" t="s">
        <v>183</v>
      </c>
      <c r="B172" s="213">
        <v>548000</v>
      </c>
      <c r="C172" s="188">
        <v>328000</v>
      </c>
      <c r="D172" s="188">
        <v>40000</v>
      </c>
      <c r="E172" s="188">
        <v>57000</v>
      </c>
      <c r="F172" s="188">
        <v>101000</v>
      </c>
      <c r="G172" s="188">
        <v>349000</v>
      </c>
      <c r="H172" s="188">
        <v>129000</v>
      </c>
      <c r="I172" s="215">
        <v>220000</v>
      </c>
      <c r="M172" s="28" t="s">
        <v>183</v>
      </c>
      <c r="N172" s="213">
        <v>211000</v>
      </c>
      <c r="O172" s="188">
        <v>118000</v>
      </c>
      <c r="P172" s="188">
        <v>20000</v>
      </c>
      <c r="Q172" s="188">
        <v>24000</v>
      </c>
      <c r="R172" s="188">
        <v>24000</v>
      </c>
      <c r="S172" s="188">
        <v>144000</v>
      </c>
      <c r="T172" s="188">
        <v>50000</v>
      </c>
      <c r="U172" s="215">
        <v>93000</v>
      </c>
      <c r="V172" s="188"/>
      <c r="W172" s="188"/>
      <c r="Y172" s="28" t="s">
        <v>183</v>
      </c>
      <c r="Z172" s="213">
        <v>337000</v>
      </c>
      <c r="AA172" s="188">
        <v>210000</v>
      </c>
      <c r="AB172" s="188">
        <v>21000</v>
      </c>
      <c r="AC172" s="188">
        <v>33000</v>
      </c>
      <c r="AD172" s="188">
        <v>77000</v>
      </c>
      <c r="AE172" s="188">
        <v>205000</v>
      </c>
      <c r="AF172" s="188">
        <v>78000</v>
      </c>
      <c r="AG172" s="215">
        <v>127000</v>
      </c>
      <c r="AI172" s="3"/>
    </row>
    <row r="173" spans="1:35" ht="21" hidden="1" customHeight="1">
      <c r="A173" s="28" t="s">
        <v>184</v>
      </c>
      <c r="B173" s="213">
        <v>548000</v>
      </c>
      <c r="C173" s="188">
        <v>329000</v>
      </c>
      <c r="D173" s="188">
        <v>40000</v>
      </c>
      <c r="E173" s="188">
        <v>54000</v>
      </c>
      <c r="F173" s="188">
        <v>102000</v>
      </c>
      <c r="G173" s="188">
        <v>352000</v>
      </c>
      <c r="H173" s="188">
        <v>132000</v>
      </c>
      <c r="I173" s="215">
        <v>220000</v>
      </c>
      <c r="M173" s="28" t="s">
        <v>184</v>
      </c>
      <c r="N173" s="213">
        <v>211000</v>
      </c>
      <c r="O173" s="188">
        <v>118000</v>
      </c>
      <c r="P173" s="188">
        <v>20000</v>
      </c>
      <c r="Q173" s="188">
        <v>23000</v>
      </c>
      <c r="R173" s="188">
        <v>25000</v>
      </c>
      <c r="S173" s="188">
        <v>143000</v>
      </c>
      <c r="T173" s="188">
        <v>51000</v>
      </c>
      <c r="U173" s="215">
        <v>93000</v>
      </c>
      <c r="V173" s="188"/>
      <c r="W173" s="188"/>
      <c r="Y173" s="28" t="s">
        <v>184</v>
      </c>
      <c r="Z173" s="213">
        <v>337000</v>
      </c>
      <c r="AA173" s="188">
        <v>210000</v>
      </c>
      <c r="AB173" s="188">
        <v>20000</v>
      </c>
      <c r="AC173" s="188">
        <v>32000</v>
      </c>
      <c r="AD173" s="188">
        <v>77000</v>
      </c>
      <c r="AE173" s="188">
        <v>208000</v>
      </c>
      <c r="AF173" s="188">
        <v>81000</v>
      </c>
      <c r="AG173" s="215">
        <v>127000</v>
      </c>
      <c r="AI173" s="3"/>
    </row>
    <row r="174" spans="1:35" ht="21" hidden="1" customHeight="1">
      <c r="A174" s="28" t="s">
        <v>185</v>
      </c>
      <c r="B174" s="213">
        <v>548000</v>
      </c>
      <c r="C174" s="188">
        <v>326000</v>
      </c>
      <c r="D174" s="188">
        <v>39000</v>
      </c>
      <c r="E174" s="188">
        <v>53000</v>
      </c>
      <c r="F174" s="188">
        <v>103000</v>
      </c>
      <c r="G174" s="188">
        <v>353000</v>
      </c>
      <c r="H174" s="188">
        <v>131000</v>
      </c>
      <c r="I174" s="215">
        <v>222000</v>
      </c>
      <c r="M174" s="28" t="s">
        <v>185</v>
      </c>
      <c r="N174" s="213">
        <v>213000</v>
      </c>
      <c r="O174" s="188">
        <v>119000</v>
      </c>
      <c r="P174" s="188">
        <v>19000</v>
      </c>
      <c r="Q174" s="188">
        <v>22000</v>
      </c>
      <c r="R174" s="188">
        <v>27000</v>
      </c>
      <c r="S174" s="188">
        <v>144000</v>
      </c>
      <c r="T174" s="188">
        <v>51000</v>
      </c>
      <c r="U174" s="215">
        <v>93000</v>
      </c>
      <c r="V174" s="188"/>
      <c r="W174" s="188"/>
      <c r="Y174" s="28" t="s">
        <v>185</v>
      </c>
      <c r="Z174" s="213">
        <v>335000</v>
      </c>
      <c r="AA174" s="188">
        <v>206000</v>
      </c>
      <c r="AB174" s="188">
        <v>20000</v>
      </c>
      <c r="AC174" s="188">
        <v>30000</v>
      </c>
      <c r="AD174" s="188">
        <v>76000</v>
      </c>
      <c r="AE174" s="188">
        <v>209000</v>
      </c>
      <c r="AF174" s="188">
        <v>80000</v>
      </c>
      <c r="AG174" s="215">
        <v>129000</v>
      </c>
      <c r="AI174" s="3"/>
    </row>
    <row r="175" spans="1:35" ht="21" hidden="1" customHeight="1">
      <c r="A175" s="28" t="s">
        <v>186</v>
      </c>
      <c r="B175" s="213">
        <v>551000</v>
      </c>
      <c r="C175" s="188">
        <v>328000</v>
      </c>
      <c r="D175" s="188">
        <v>39000</v>
      </c>
      <c r="E175" s="188">
        <v>53000</v>
      </c>
      <c r="F175" s="188">
        <v>104000</v>
      </c>
      <c r="G175" s="188">
        <v>356000</v>
      </c>
      <c r="H175" s="188">
        <v>133000</v>
      </c>
      <c r="I175" s="215">
        <v>223000</v>
      </c>
      <c r="M175" s="28" t="s">
        <v>186</v>
      </c>
      <c r="N175" s="213">
        <v>217000</v>
      </c>
      <c r="O175" s="188">
        <v>123000</v>
      </c>
      <c r="P175" s="188">
        <v>19000</v>
      </c>
      <c r="Q175" s="188">
        <v>22000</v>
      </c>
      <c r="R175" s="188">
        <v>31000</v>
      </c>
      <c r="S175" s="188">
        <v>145000</v>
      </c>
      <c r="T175" s="188">
        <v>51000</v>
      </c>
      <c r="U175" s="215">
        <v>94000</v>
      </c>
      <c r="V175" s="188"/>
      <c r="W175" s="188"/>
      <c r="Y175" s="28" t="s">
        <v>186</v>
      </c>
      <c r="Z175" s="213">
        <v>334000</v>
      </c>
      <c r="AA175" s="188">
        <v>205000</v>
      </c>
      <c r="AB175" s="188">
        <v>20000</v>
      </c>
      <c r="AC175" s="188">
        <v>31000</v>
      </c>
      <c r="AD175" s="188">
        <v>73000</v>
      </c>
      <c r="AE175" s="188">
        <v>210000</v>
      </c>
      <c r="AF175" s="188">
        <v>82000</v>
      </c>
      <c r="AG175" s="215">
        <v>129000</v>
      </c>
      <c r="AI175" s="3"/>
    </row>
    <row r="176" spans="1:35" ht="21" hidden="1" customHeight="1">
      <c r="A176" s="28" t="s">
        <v>187</v>
      </c>
      <c r="B176" s="213">
        <v>554000</v>
      </c>
      <c r="C176" s="188">
        <v>332000</v>
      </c>
      <c r="D176" s="188">
        <v>38000</v>
      </c>
      <c r="E176" s="188">
        <v>53000</v>
      </c>
      <c r="F176" s="188">
        <v>110000</v>
      </c>
      <c r="G176" s="188">
        <v>353000</v>
      </c>
      <c r="H176" s="188">
        <v>131000</v>
      </c>
      <c r="I176" s="215">
        <v>222000</v>
      </c>
      <c r="M176" s="28" t="s">
        <v>187</v>
      </c>
      <c r="N176" s="213">
        <v>216000</v>
      </c>
      <c r="O176" s="188">
        <v>122000</v>
      </c>
      <c r="P176" s="188">
        <v>18000</v>
      </c>
      <c r="Q176" s="188">
        <v>22000</v>
      </c>
      <c r="R176" s="188">
        <v>32000</v>
      </c>
      <c r="S176" s="188">
        <v>144000</v>
      </c>
      <c r="T176" s="188">
        <v>50000</v>
      </c>
      <c r="U176" s="215">
        <v>94000</v>
      </c>
      <c r="V176" s="188"/>
      <c r="W176" s="188"/>
      <c r="Y176" s="28" t="s">
        <v>187</v>
      </c>
      <c r="Z176" s="213">
        <v>338000</v>
      </c>
      <c r="AA176" s="188">
        <v>210000</v>
      </c>
      <c r="AB176" s="188">
        <v>20000</v>
      </c>
      <c r="AC176" s="188">
        <v>32000</v>
      </c>
      <c r="AD176" s="188">
        <v>78000</v>
      </c>
      <c r="AE176" s="188">
        <v>209000</v>
      </c>
      <c r="AF176" s="188">
        <v>81000</v>
      </c>
      <c r="AG176" s="215">
        <v>128000</v>
      </c>
      <c r="AI176" s="3"/>
    </row>
    <row r="177" spans="1:35" ht="21" hidden="1" customHeight="1">
      <c r="A177" s="28" t="s">
        <v>235</v>
      </c>
      <c r="B177" s="188">
        <v>561000</v>
      </c>
      <c r="C177" s="188">
        <v>337000</v>
      </c>
      <c r="D177" s="188">
        <v>38000</v>
      </c>
      <c r="E177" s="188">
        <v>53000</v>
      </c>
      <c r="F177" s="188">
        <v>114000</v>
      </c>
      <c r="G177" s="188">
        <v>356000</v>
      </c>
      <c r="H177" s="188">
        <v>133000</v>
      </c>
      <c r="I177" s="215">
        <v>223000</v>
      </c>
      <c r="M177" s="28" t="s">
        <v>235</v>
      </c>
      <c r="N177" s="213">
        <v>217000</v>
      </c>
      <c r="O177" s="188">
        <v>123000</v>
      </c>
      <c r="P177" s="188">
        <v>18000</v>
      </c>
      <c r="Q177" s="188">
        <v>21000</v>
      </c>
      <c r="R177" s="188">
        <v>33000</v>
      </c>
      <c r="S177" s="188">
        <v>146000</v>
      </c>
      <c r="T177" s="188">
        <v>51000</v>
      </c>
      <c r="U177" s="215">
        <v>94000</v>
      </c>
      <c r="V177" s="188"/>
      <c r="W177" s="188"/>
      <c r="Y177" s="28" t="s">
        <v>235</v>
      </c>
      <c r="Z177" s="213">
        <v>343000</v>
      </c>
      <c r="AA177" s="188">
        <v>214000</v>
      </c>
      <c r="AB177" s="188">
        <v>20000</v>
      </c>
      <c r="AC177" s="188">
        <v>32000</v>
      </c>
      <c r="AD177" s="188">
        <v>81000</v>
      </c>
      <c r="AE177" s="188">
        <v>211000</v>
      </c>
      <c r="AF177" s="188">
        <v>82000</v>
      </c>
      <c r="AG177" s="215">
        <v>129000</v>
      </c>
      <c r="AI177" s="3"/>
    </row>
    <row r="178" spans="1:35" ht="21" hidden="1" customHeight="1">
      <c r="A178" s="28" t="s">
        <v>236</v>
      </c>
      <c r="B178" s="188">
        <v>564000</v>
      </c>
      <c r="C178" s="188">
        <v>341000</v>
      </c>
      <c r="D178" s="188">
        <v>38000</v>
      </c>
      <c r="E178" s="188">
        <v>56000</v>
      </c>
      <c r="F178" s="188">
        <v>114000</v>
      </c>
      <c r="G178" s="188">
        <v>356000</v>
      </c>
      <c r="H178" s="188">
        <v>133000</v>
      </c>
      <c r="I178" s="215">
        <v>224000</v>
      </c>
      <c r="M178" s="28" t="s">
        <v>236</v>
      </c>
      <c r="N178" s="213">
        <v>221000</v>
      </c>
      <c r="O178" s="188">
        <v>127000</v>
      </c>
      <c r="P178" s="188">
        <v>18000</v>
      </c>
      <c r="Q178" s="188">
        <v>22000</v>
      </c>
      <c r="R178" s="188">
        <v>34000</v>
      </c>
      <c r="S178" s="188">
        <v>147000</v>
      </c>
      <c r="T178" s="188">
        <v>53000</v>
      </c>
      <c r="U178" s="215">
        <v>94000</v>
      </c>
      <c r="V178" s="188"/>
      <c r="W178" s="188"/>
      <c r="Y178" s="28" t="s">
        <v>236</v>
      </c>
      <c r="Z178" s="213">
        <v>343000</v>
      </c>
      <c r="AA178" s="188">
        <v>214000</v>
      </c>
      <c r="AB178" s="188">
        <v>21000</v>
      </c>
      <c r="AC178" s="188">
        <v>33000</v>
      </c>
      <c r="AD178" s="188">
        <v>80000</v>
      </c>
      <c r="AE178" s="188">
        <v>209000</v>
      </c>
      <c r="AF178" s="188">
        <v>80000</v>
      </c>
      <c r="AG178" s="215">
        <v>129000</v>
      </c>
      <c r="AI178" s="3"/>
    </row>
    <row r="179" spans="1:35" ht="21" hidden="1" customHeight="1">
      <c r="A179" s="28" t="s">
        <v>237</v>
      </c>
      <c r="B179" s="188">
        <v>569000</v>
      </c>
      <c r="C179" s="188">
        <v>346000</v>
      </c>
      <c r="D179" s="188">
        <v>40000</v>
      </c>
      <c r="E179" s="188">
        <v>58000</v>
      </c>
      <c r="F179" s="188">
        <v>115000</v>
      </c>
      <c r="G179" s="188">
        <v>356000</v>
      </c>
      <c r="H179" s="188">
        <v>133000</v>
      </c>
      <c r="I179" s="215">
        <v>223000</v>
      </c>
      <c r="M179" s="28" t="s">
        <v>237</v>
      </c>
      <c r="N179" s="213">
        <v>224000</v>
      </c>
      <c r="O179" s="188">
        <v>129000</v>
      </c>
      <c r="P179" s="188">
        <v>20000</v>
      </c>
      <c r="Q179" s="188">
        <v>24000</v>
      </c>
      <c r="R179" s="188">
        <v>34000</v>
      </c>
      <c r="S179" s="188">
        <v>146000</v>
      </c>
      <c r="T179" s="188">
        <v>52000</v>
      </c>
      <c r="U179" s="215">
        <v>94000</v>
      </c>
      <c r="V179" s="188"/>
      <c r="W179" s="188"/>
      <c r="Y179" s="28" t="s">
        <v>237</v>
      </c>
      <c r="Z179" s="213">
        <v>345000</v>
      </c>
      <c r="AA179" s="188">
        <v>216000</v>
      </c>
      <c r="AB179" s="188">
        <v>20000</v>
      </c>
      <c r="AC179" s="188">
        <v>34000</v>
      </c>
      <c r="AD179" s="188">
        <v>81000</v>
      </c>
      <c r="AE179" s="188">
        <v>209000</v>
      </c>
      <c r="AF179" s="188">
        <v>81000</v>
      </c>
      <c r="AG179" s="215">
        <v>129000</v>
      </c>
      <c r="AI179" s="3"/>
    </row>
    <row r="180" spans="1:35" ht="21" hidden="1" customHeight="1">
      <c r="A180" s="28" t="s">
        <v>238</v>
      </c>
      <c r="B180" s="188">
        <v>575000</v>
      </c>
      <c r="C180" s="188">
        <v>352000</v>
      </c>
      <c r="D180" s="188">
        <v>40000</v>
      </c>
      <c r="E180" s="188">
        <v>62000</v>
      </c>
      <c r="F180" s="188">
        <v>116000</v>
      </c>
      <c r="G180" s="188">
        <v>357000</v>
      </c>
      <c r="H180" s="188">
        <v>134000</v>
      </c>
      <c r="I180" s="215">
        <v>223000</v>
      </c>
      <c r="M180" s="28" t="s">
        <v>238</v>
      </c>
      <c r="N180" s="213">
        <v>230000</v>
      </c>
      <c r="O180" s="188">
        <v>136000</v>
      </c>
      <c r="P180" s="188">
        <v>21000</v>
      </c>
      <c r="Q180" s="188">
        <v>26000</v>
      </c>
      <c r="R180" s="188">
        <v>35000</v>
      </c>
      <c r="S180" s="188">
        <v>147000</v>
      </c>
      <c r="T180" s="188">
        <v>53000</v>
      </c>
      <c r="U180" s="215">
        <v>94000</v>
      </c>
      <c r="V180" s="188"/>
      <c r="W180" s="188"/>
      <c r="Y180" s="28" t="s">
        <v>238</v>
      </c>
      <c r="Z180" s="213">
        <v>346000</v>
      </c>
      <c r="AA180" s="188">
        <v>217000</v>
      </c>
      <c r="AB180" s="188">
        <v>19000</v>
      </c>
      <c r="AC180" s="188">
        <v>36000</v>
      </c>
      <c r="AD180" s="188">
        <v>81000</v>
      </c>
      <c r="AE180" s="188">
        <v>210000</v>
      </c>
      <c r="AF180" s="188">
        <v>81000</v>
      </c>
      <c r="AG180" s="215">
        <v>129000</v>
      </c>
      <c r="AI180" s="3"/>
    </row>
    <row r="181" spans="1:35" ht="21" hidden="1" customHeight="1">
      <c r="A181" s="28" t="s">
        <v>239</v>
      </c>
      <c r="B181" s="188">
        <v>575000</v>
      </c>
      <c r="C181" s="188">
        <v>352000</v>
      </c>
      <c r="D181" s="188">
        <v>39000</v>
      </c>
      <c r="E181" s="188">
        <v>63000</v>
      </c>
      <c r="F181" s="188">
        <v>119000</v>
      </c>
      <c r="G181" s="188">
        <v>354000</v>
      </c>
      <c r="H181" s="188">
        <v>132000</v>
      </c>
      <c r="I181" s="215">
        <v>223000</v>
      </c>
      <c r="M181" s="28" t="s">
        <v>239</v>
      </c>
      <c r="N181" s="213">
        <v>229000</v>
      </c>
      <c r="O181" s="188">
        <v>136000</v>
      </c>
      <c r="P181" s="188">
        <v>21000</v>
      </c>
      <c r="Q181" s="188">
        <v>26000</v>
      </c>
      <c r="R181" s="188">
        <v>36000</v>
      </c>
      <c r="S181" s="188">
        <v>146000</v>
      </c>
      <c r="T181" s="188">
        <v>52000</v>
      </c>
      <c r="U181" s="215">
        <v>94000</v>
      </c>
      <c r="V181" s="188"/>
      <c r="W181" s="188"/>
      <c r="Y181" s="28" t="s">
        <v>239</v>
      </c>
      <c r="Z181" s="213">
        <v>346000</v>
      </c>
      <c r="AA181" s="188">
        <v>217000</v>
      </c>
      <c r="AB181" s="188">
        <v>18000</v>
      </c>
      <c r="AC181" s="188">
        <v>36000</v>
      </c>
      <c r="AD181" s="188">
        <v>82000</v>
      </c>
      <c r="AE181" s="188">
        <v>209000</v>
      </c>
      <c r="AF181" s="188">
        <v>80000</v>
      </c>
      <c r="AG181" s="215">
        <v>129000</v>
      </c>
      <c r="AI181" s="3"/>
    </row>
    <row r="182" spans="1:35" ht="21" hidden="1" customHeight="1">
      <c r="A182" s="28" t="s">
        <v>240</v>
      </c>
      <c r="B182" s="188">
        <v>581000</v>
      </c>
      <c r="C182" s="188">
        <v>356000</v>
      </c>
      <c r="D182" s="188">
        <v>40000</v>
      </c>
      <c r="E182" s="188">
        <v>63000</v>
      </c>
      <c r="F182" s="188">
        <v>120000</v>
      </c>
      <c r="G182" s="188">
        <v>357000</v>
      </c>
      <c r="H182" s="188">
        <v>133000</v>
      </c>
      <c r="I182" s="215">
        <v>224000</v>
      </c>
      <c r="M182" s="28" t="s">
        <v>240</v>
      </c>
      <c r="N182" s="213">
        <v>233000</v>
      </c>
      <c r="O182" s="188">
        <v>139000</v>
      </c>
      <c r="P182" s="188">
        <v>21000</v>
      </c>
      <c r="Q182" s="188">
        <v>26000</v>
      </c>
      <c r="R182" s="188">
        <v>39000</v>
      </c>
      <c r="S182" s="188">
        <v>147000</v>
      </c>
      <c r="T182" s="188">
        <v>53000</v>
      </c>
      <c r="U182" s="215">
        <v>94000</v>
      </c>
      <c r="V182" s="188"/>
      <c r="W182" s="188"/>
      <c r="Y182" s="28" t="s">
        <v>240</v>
      </c>
      <c r="Z182" s="213">
        <v>348000</v>
      </c>
      <c r="AA182" s="188">
        <v>217000</v>
      </c>
      <c r="AB182" s="188">
        <v>19000</v>
      </c>
      <c r="AC182" s="188">
        <v>37000</v>
      </c>
      <c r="AD182" s="188">
        <v>82000</v>
      </c>
      <c r="AE182" s="188">
        <v>211000</v>
      </c>
      <c r="AF182" s="188">
        <v>80000</v>
      </c>
      <c r="AG182" s="215">
        <v>131000</v>
      </c>
      <c r="AI182" s="3"/>
    </row>
    <row r="183" spans="1:35" ht="21" hidden="1" customHeight="1">
      <c r="A183" s="28" t="s">
        <v>241</v>
      </c>
      <c r="B183" s="188">
        <v>591000</v>
      </c>
      <c r="C183" s="188">
        <v>367000</v>
      </c>
      <c r="D183" s="188">
        <v>42000</v>
      </c>
      <c r="E183" s="188">
        <v>68000</v>
      </c>
      <c r="F183" s="188">
        <v>123000</v>
      </c>
      <c r="G183" s="188">
        <v>358000</v>
      </c>
      <c r="H183" s="188">
        <v>134000</v>
      </c>
      <c r="I183" s="215">
        <v>224000</v>
      </c>
      <c r="M183" s="28" t="s">
        <v>241</v>
      </c>
      <c r="N183" s="213">
        <v>237000</v>
      </c>
      <c r="O183" s="188">
        <v>143000</v>
      </c>
      <c r="P183" s="188">
        <v>22000</v>
      </c>
      <c r="Q183" s="188">
        <v>27000</v>
      </c>
      <c r="R183" s="188">
        <v>42000</v>
      </c>
      <c r="S183" s="188">
        <v>146000</v>
      </c>
      <c r="T183" s="188">
        <v>53000</v>
      </c>
      <c r="U183" s="215">
        <v>94000</v>
      </c>
      <c r="V183" s="188"/>
      <c r="W183" s="188"/>
      <c r="Y183" s="28" t="s">
        <v>241</v>
      </c>
      <c r="Z183" s="213">
        <v>354000</v>
      </c>
      <c r="AA183" s="188">
        <v>224000</v>
      </c>
      <c r="AB183" s="188">
        <v>20000</v>
      </c>
      <c r="AC183" s="188">
        <v>41000</v>
      </c>
      <c r="AD183" s="188">
        <v>82000</v>
      </c>
      <c r="AE183" s="188">
        <v>211000</v>
      </c>
      <c r="AF183" s="188">
        <v>81000</v>
      </c>
      <c r="AG183" s="215">
        <v>130000</v>
      </c>
      <c r="AI183" s="3"/>
    </row>
    <row r="184" spans="1:35" ht="21" hidden="1" customHeight="1">
      <c r="A184" s="28" t="s">
        <v>242</v>
      </c>
      <c r="B184" s="188">
        <v>588000</v>
      </c>
      <c r="C184" s="188">
        <v>364000</v>
      </c>
      <c r="D184" s="188">
        <v>42000</v>
      </c>
      <c r="E184" s="188">
        <v>69000</v>
      </c>
      <c r="F184" s="188">
        <v>121000</v>
      </c>
      <c r="G184" s="188">
        <v>357000</v>
      </c>
      <c r="H184" s="188">
        <v>133000</v>
      </c>
      <c r="I184" s="215">
        <v>224000</v>
      </c>
      <c r="M184" s="28" t="s">
        <v>242</v>
      </c>
      <c r="N184" s="213">
        <v>235000</v>
      </c>
      <c r="O184" s="188">
        <v>141000</v>
      </c>
      <c r="P184" s="188">
        <v>22000</v>
      </c>
      <c r="Q184" s="188">
        <v>28000</v>
      </c>
      <c r="R184" s="188">
        <v>39000</v>
      </c>
      <c r="S184" s="188">
        <v>146000</v>
      </c>
      <c r="T184" s="188">
        <v>52000</v>
      </c>
      <c r="U184" s="215">
        <v>94000</v>
      </c>
      <c r="V184" s="188"/>
      <c r="W184" s="188"/>
      <c r="Y184" s="28" t="s">
        <v>242</v>
      </c>
      <c r="Z184" s="213">
        <v>353000</v>
      </c>
      <c r="AA184" s="188">
        <v>223000</v>
      </c>
      <c r="AB184" s="188">
        <v>20000</v>
      </c>
      <c r="AC184" s="188">
        <v>41000</v>
      </c>
      <c r="AD184" s="188">
        <v>81000</v>
      </c>
      <c r="AE184" s="188">
        <v>211000</v>
      </c>
      <c r="AF184" s="188">
        <v>80000</v>
      </c>
      <c r="AG184" s="215">
        <v>130000</v>
      </c>
      <c r="AI184" s="3"/>
    </row>
    <row r="185" spans="1:35" ht="21" hidden="1" customHeight="1">
      <c r="A185" s="28" t="s">
        <v>243</v>
      </c>
      <c r="B185" s="188">
        <v>585000</v>
      </c>
      <c r="C185" s="188">
        <v>361000</v>
      </c>
      <c r="D185" s="188">
        <v>42000</v>
      </c>
      <c r="E185" s="188">
        <v>66000</v>
      </c>
      <c r="F185" s="188">
        <v>121000</v>
      </c>
      <c r="G185" s="188">
        <v>357000</v>
      </c>
      <c r="H185" s="188">
        <v>133000</v>
      </c>
      <c r="I185" s="215">
        <v>224000</v>
      </c>
      <c r="M185" s="28" t="s">
        <v>243</v>
      </c>
      <c r="N185" s="213">
        <v>232000</v>
      </c>
      <c r="O185" s="188">
        <v>139000</v>
      </c>
      <c r="P185" s="188">
        <v>22000</v>
      </c>
      <c r="Q185" s="188">
        <v>26000</v>
      </c>
      <c r="R185" s="188">
        <v>38000</v>
      </c>
      <c r="S185" s="188">
        <v>146000</v>
      </c>
      <c r="T185" s="188">
        <v>54000</v>
      </c>
      <c r="U185" s="215">
        <v>93000</v>
      </c>
      <c r="V185" s="188"/>
      <c r="W185" s="188"/>
      <c r="Y185" s="28" t="s">
        <v>243</v>
      </c>
      <c r="Z185" s="213">
        <v>353000</v>
      </c>
      <c r="AA185" s="188">
        <v>222000</v>
      </c>
      <c r="AB185" s="188">
        <v>20000</v>
      </c>
      <c r="AC185" s="188">
        <v>40000</v>
      </c>
      <c r="AD185" s="188">
        <v>83000</v>
      </c>
      <c r="AE185" s="188">
        <v>210000</v>
      </c>
      <c r="AF185" s="188">
        <v>79000</v>
      </c>
      <c r="AG185" s="215">
        <v>131000</v>
      </c>
      <c r="AI185" s="3"/>
    </row>
    <row r="186" spans="1:35" ht="21" hidden="1" customHeight="1">
      <c r="A186" s="28" t="s">
        <v>244</v>
      </c>
      <c r="B186" s="188">
        <v>581000</v>
      </c>
      <c r="C186" s="188">
        <v>357000</v>
      </c>
      <c r="D186" s="188">
        <v>42000</v>
      </c>
      <c r="E186" s="188">
        <v>67000</v>
      </c>
      <c r="F186" s="188">
        <v>116000</v>
      </c>
      <c r="G186" s="188">
        <v>356000</v>
      </c>
      <c r="H186" s="188">
        <v>131000</v>
      </c>
      <c r="I186" s="215">
        <v>225000</v>
      </c>
      <c r="M186" s="28" t="s">
        <v>244</v>
      </c>
      <c r="N186" s="213">
        <v>229000</v>
      </c>
      <c r="O186" s="188">
        <v>135000</v>
      </c>
      <c r="P186" s="188">
        <v>22000</v>
      </c>
      <c r="Q186" s="188">
        <v>25000</v>
      </c>
      <c r="R186" s="188">
        <v>36000</v>
      </c>
      <c r="S186" s="188">
        <v>146000</v>
      </c>
      <c r="T186" s="188">
        <v>52000</v>
      </c>
      <c r="U186" s="215">
        <v>94000</v>
      </c>
      <c r="V186" s="188"/>
      <c r="W186" s="188"/>
      <c r="Y186" s="28" t="s">
        <v>244</v>
      </c>
      <c r="Z186" s="213">
        <v>352000</v>
      </c>
      <c r="AA186" s="188">
        <v>221000</v>
      </c>
      <c r="AB186" s="188">
        <v>20000</v>
      </c>
      <c r="AC186" s="188">
        <v>42000</v>
      </c>
      <c r="AD186" s="188">
        <v>80000</v>
      </c>
      <c r="AE186" s="188">
        <v>210000</v>
      </c>
      <c r="AF186" s="188">
        <v>79000</v>
      </c>
      <c r="AG186" s="215">
        <v>131000</v>
      </c>
      <c r="AI186" s="3"/>
    </row>
    <row r="187" spans="1:35" ht="21" hidden="1" customHeight="1">
      <c r="A187" s="28" t="s">
        <v>245</v>
      </c>
      <c r="B187" s="188">
        <v>576000</v>
      </c>
      <c r="C187" s="188">
        <v>349000</v>
      </c>
      <c r="D187" s="188">
        <v>42000</v>
      </c>
      <c r="E187" s="188">
        <v>64000</v>
      </c>
      <c r="F187" s="188">
        <v>114000</v>
      </c>
      <c r="G187" s="188">
        <v>356000</v>
      </c>
      <c r="H187" s="188">
        <v>130000</v>
      </c>
      <c r="I187" s="215">
        <v>226000</v>
      </c>
      <c r="M187" s="28" t="s">
        <v>245</v>
      </c>
      <c r="N187" s="213">
        <v>229000</v>
      </c>
      <c r="O187" s="188">
        <v>134000</v>
      </c>
      <c r="P187" s="188">
        <v>22000</v>
      </c>
      <c r="Q187" s="188">
        <v>26000</v>
      </c>
      <c r="R187" s="188">
        <v>35000</v>
      </c>
      <c r="S187" s="188">
        <v>147000</v>
      </c>
      <c r="T187" s="188">
        <v>52000</v>
      </c>
      <c r="U187" s="215">
        <v>95000</v>
      </c>
      <c r="V187" s="188"/>
      <c r="W187" s="188"/>
      <c r="Y187" s="28" t="s">
        <v>245</v>
      </c>
      <c r="Z187" s="213">
        <v>347000</v>
      </c>
      <c r="AA187" s="188">
        <v>215000</v>
      </c>
      <c r="AB187" s="188">
        <v>19000</v>
      </c>
      <c r="AC187" s="188">
        <v>38000</v>
      </c>
      <c r="AD187" s="188">
        <v>79000</v>
      </c>
      <c r="AE187" s="188">
        <v>210000</v>
      </c>
      <c r="AF187" s="188">
        <v>78000</v>
      </c>
      <c r="AG187" s="215">
        <v>132000</v>
      </c>
      <c r="AI187" s="3"/>
    </row>
    <row r="188" spans="1:35" ht="21" hidden="1" customHeight="1">
      <c r="A188" s="28" t="s">
        <v>246</v>
      </c>
      <c r="B188" s="188">
        <v>574000</v>
      </c>
      <c r="C188" s="188">
        <v>346000</v>
      </c>
      <c r="D188" s="188">
        <v>41000</v>
      </c>
      <c r="E188" s="188">
        <v>69000</v>
      </c>
      <c r="F188" s="188">
        <v>108000</v>
      </c>
      <c r="G188" s="188">
        <v>356000</v>
      </c>
      <c r="H188" s="188">
        <v>129000</v>
      </c>
      <c r="I188" s="215">
        <v>227000</v>
      </c>
      <c r="M188" s="28" t="s">
        <v>246</v>
      </c>
      <c r="N188" s="213">
        <v>228000</v>
      </c>
      <c r="O188" s="188">
        <v>133000</v>
      </c>
      <c r="P188" s="188">
        <v>21000</v>
      </c>
      <c r="Q188" s="188">
        <v>28000</v>
      </c>
      <c r="R188" s="188">
        <v>32000</v>
      </c>
      <c r="S188" s="188">
        <v>146000</v>
      </c>
      <c r="T188" s="188">
        <v>51000</v>
      </c>
      <c r="U188" s="215">
        <v>95000</v>
      </c>
      <c r="V188" s="188"/>
      <c r="W188" s="188"/>
      <c r="Y188" s="28" t="s">
        <v>246</v>
      </c>
      <c r="Z188" s="213">
        <v>345000</v>
      </c>
      <c r="AA188" s="188">
        <v>213000</v>
      </c>
      <c r="AB188" s="188">
        <v>20000</v>
      </c>
      <c r="AC188" s="188">
        <v>40000</v>
      </c>
      <c r="AD188" s="188">
        <v>76000</v>
      </c>
      <c r="AE188" s="188">
        <v>209000</v>
      </c>
      <c r="AF188" s="188">
        <v>77000</v>
      </c>
      <c r="AG188" s="215">
        <v>132000</v>
      </c>
      <c r="AI188" s="3"/>
    </row>
    <row r="189" spans="1:35" ht="21" hidden="1" customHeight="1">
      <c r="A189" s="28" t="s">
        <v>247</v>
      </c>
      <c r="B189" s="188">
        <v>568000</v>
      </c>
      <c r="C189" s="188">
        <v>341000</v>
      </c>
      <c r="D189" s="188">
        <v>40000</v>
      </c>
      <c r="E189" s="188">
        <v>69000</v>
      </c>
      <c r="F189" s="188">
        <v>102000</v>
      </c>
      <c r="G189" s="188">
        <v>357000</v>
      </c>
      <c r="H189" s="188">
        <v>130000</v>
      </c>
      <c r="I189" s="215">
        <v>227000</v>
      </c>
      <c r="M189" s="28" t="s">
        <v>247</v>
      </c>
      <c r="N189" s="213">
        <v>225000</v>
      </c>
      <c r="O189" s="188">
        <v>131000</v>
      </c>
      <c r="P189" s="188">
        <v>20000</v>
      </c>
      <c r="Q189" s="188">
        <v>30000</v>
      </c>
      <c r="R189" s="188">
        <v>28000</v>
      </c>
      <c r="S189" s="188">
        <v>148000</v>
      </c>
      <c r="T189" s="188">
        <v>53000</v>
      </c>
      <c r="U189" s="215">
        <v>95000</v>
      </c>
      <c r="V189" s="188"/>
      <c r="W189" s="188"/>
      <c r="Y189" s="28" t="s">
        <v>247</v>
      </c>
      <c r="Z189" s="213">
        <v>343000</v>
      </c>
      <c r="AA189" s="188">
        <v>210000</v>
      </c>
      <c r="AB189" s="188">
        <v>20000</v>
      </c>
      <c r="AC189" s="188">
        <v>39000</v>
      </c>
      <c r="AD189" s="188">
        <v>74000</v>
      </c>
      <c r="AE189" s="188">
        <v>209000</v>
      </c>
      <c r="AF189" s="188">
        <v>77000</v>
      </c>
      <c r="AG189" s="215">
        <v>132000</v>
      </c>
      <c r="AI189" s="3"/>
    </row>
    <row r="190" spans="1:35" ht="21" hidden="1" customHeight="1">
      <c r="A190" s="28" t="s">
        <v>248</v>
      </c>
      <c r="B190" s="188">
        <v>577000</v>
      </c>
      <c r="C190" s="188">
        <v>350000</v>
      </c>
      <c r="D190" s="188">
        <v>43000</v>
      </c>
      <c r="E190" s="188">
        <v>71000</v>
      </c>
      <c r="F190" s="188">
        <v>103000</v>
      </c>
      <c r="G190" s="188">
        <v>359000</v>
      </c>
      <c r="H190" s="188">
        <v>133000</v>
      </c>
      <c r="I190" s="215">
        <v>227000</v>
      </c>
      <c r="M190" s="28" t="s">
        <v>248</v>
      </c>
      <c r="N190" s="213">
        <v>229000</v>
      </c>
      <c r="O190" s="188">
        <v>134000</v>
      </c>
      <c r="P190" s="188">
        <v>21000</v>
      </c>
      <c r="Q190" s="188">
        <v>32000</v>
      </c>
      <c r="R190" s="188">
        <v>27000</v>
      </c>
      <c r="S190" s="188">
        <v>149000</v>
      </c>
      <c r="T190" s="188">
        <v>55000</v>
      </c>
      <c r="U190" s="215">
        <v>94000</v>
      </c>
      <c r="V190" s="188"/>
      <c r="W190" s="188"/>
      <c r="Y190" s="28" t="s">
        <v>248</v>
      </c>
      <c r="Z190" s="213">
        <v>348000</v>
      </c>
      <c r="AA190" s="188">
        <v>216000</v>
      </c>
      <c r="AB190" s="188">
        <v>22000</v>
      </c>
      <c r="AC190" s="188">
        <v>39000</v>
      </c>
      <c r="AD190" s="188">
        <v>77000</v>
      </c>
      <c r="AE190" s="188">
        <v>210000</v>
      </c>
      <c r="AF190" s="188">
        <v>78000</v>
      </c>
      <c r="AG190" s="215">
        <v>132000</v>
      </c>
      <c r="AI190" s="3"/>
    </row>
    <row r="191" spans="1:35" ht="21" hidden="1" customHeight="1">
      <c r="A191" s="28" t="s">
        <v>249</v>
      </c>
      <c r="B191" s="188">
        <v>573000</v>
      </c>
      <c r="C191" s="188">
        <v>348000</v>
      </c>
      <c r="D191" s="188">
        <v>44000</v>
      </c>
      <c r="E191" s="188">
        <v>71000</v>
      </c>
      <c r="F191" s="188">
        <v>104000</v>
      </c>
      <c r="G191" s="188">
        <v>355000</v>
      </c>
      <c r="H191" s="188">
        <v>129000</v>
      </c>
      <c r="I191" s="215">
        <v>225000</v>
      </c>
      <c r="M191" s="28" t="s">
        <v>249</v>
      </c>
      <c r="N191" s="213">
        <v>228000</v>
      </c>
      <c r="O191" s="188">
        <v>135000</v>
      </c>
      <c r="P191" s="188">
        <v>22000</v>
      </c>
      <c r="Q191" s="188">
        <v>32000</v>
      </c>
      <c r="R191" s="188">
        <v>28000</v>
      </c>
      <c r="S191" s="188">
        <v>146000</v>
      </c>
      <c r="T191" s="188">
        <v>53000</v>
      </c>
      <c r="U191" s="215">
        <v>93000</v>
      </c>
      <c r="V191" s="188"/>
      <c r="W191" s="188"/>
      <c r="Y191" s="28" t="s">
        <v>249</v>
      </c>
      <c r="Z191" s="213">
        <v>345000</v>
      </c>
      <c r="AA191" s="188">
        <v>212000</v>
      </c>
      <c r="AB191" s="188">
        <v>22000</v>
      </c>
      <c r="AC191" s="188">
        <v>38000</v>
      </c>
      <c r="AD191" s="188">
        <v>76000</v>
      </c>
      <c r="AE191" s="188">
        <v>209000</v>
      </c>
      <c r="AF191" s="188">
        <v>76000</v>
      </c>
      <c r="AG191" s="215">
        <v>132000</v>
      </c>
      <c r="AI191" s="3"/>
    </row>
    <row r="192" spans="1:35" ht="21" hidden="1" customHeight="1">
      <c r="A192" s="28" t="s">
        <v>250</v>
      </c>
      <c r="B192" s="188">
        <v>565000</v>
      </c>
      <c r="C192" s="188">
        <v>338000</v>
      </c>
      <c r="D192" s="188">
        <v>43000</v>
      </c>
      <c r="E192" s="188">
        <v>66000</v>
      </c>
      <c r="F192" s="188">
        <v>104000</v>
      </c>
      <c r="G192" s="188">
        <v>351000</v>
      </c>
      <c r="H192" s="188">
        <v>125000</v>
      </c>
      <c r="I192" s="215">
        <v>226000</v>
      </c>
      <c r="M192" s="28" t="s">
        <v>250</v>
      </c>
      <c r="N192" s="213">
        <v>225000</v>
      </c>
      <c r="O192" s="188">
        <v>131000</v>
      </c>
      <c r="P192" s="188">
        <v>21000</v>
      </c>
      <c r="Q192" s="188">
        <v>31000</v>
      </c>
      <c r="R192" s="188">
        <v>29000</v>
      </c>
      <c r="S192" s="188">
        <v>143000</v>
      </c>
      <c r="T192" s="188">
        <v>49000</v>
      </c>
      <c r="U192" s="215">
        <v>94000</v>
      </c>
      <c r="V192" s="188"/>
      <c r="W192" s="188"/>
      <c r="Y192" s="28" t="s">
        <v>250</v>
      </c>
      <c r="Z192" s="213">
        <v>339000</v>
      </c>
      <c r="AA192" s="188">
        <v>207000</v>
      </c>
      <c r="AB192" s="188">
        <v>22000</v>
      </c>
      <c r="AC192" s="188">
        <v>35000</v>
      </c>
      <c r="AD192" s="188">
        <v>75000</v>
      </c>
      <c r="AE192" s="188">
        <v>207000</v>
      </c>
      <c r="AF192" s="188">
        <v>75000</v>
      </c>
      <c r="AG192" s="215">
        <v>132000</v>
      </c>
      <c r="AI192" s="3"/>
    </row>
    <row r="193" spans="1:35" ht="21" hidden="1" customHeight="1">
      <c r="A193" s="28" t="s">
        <v>251</v>
      </c>
      <c r="B193" s="188">
        <v>563000</v>
      </c>
      <c r="C193" s="188">
        <v>335000</v>
      </c>
      <c r="D193" s="188">
        <v>42000</v>
      </c>
      <c r="E193" s="188">
        <v>62000</v>
      </c>
      <c r="F193" s="188">
        <v>105000</v>
      </c>
      <c r="G193" s="188">
        <v>353000</v>
      </c>
      <c r="H193" s="188">
        <v>125000</v>
      </c>
      <c r="I193" s="215">
        <v>227000</v>
      </c>
      <c r="M193" s="28" t="s">
        <v>251</v>
      </c>
      <c r="N193" s="213">
        <v>220000</v>
      </c>
      <c r="O193" s="188">
        <v>125000</v>
      </c>
      <c r="P193" s="188">
        <v>21000</v>
      </c>
      <c r="Q193" s="188">
        <v>27000</v>
      </c>
      <c r="R193" s="188">
        <v>28000</v>
      </c>
      <c r="S193" s="188">
        <v>144000</v>
      </c>
      <c r="T193" s="188">
        <v>49000</v>
      </c>
      <c r="U193" s="215">
        <v>94000</v>
      </c>
      <c r="V193" s="188"/>
      <c r="W193" s="188"/>
      <c r="Y193" s="28" t="s">
        <v>251</v>
      </c>
      <c r="Z193" s="213">
        <v>343000</v>
      </c>
      <c r="AA193" s="188">
        <v>210000</v>
      </c>
      <c r="AB193" s="188">
        <v>21000</v>
      </c>
      <c r="AC193" s="188">
        <v>35000</v>
      </c>
      <c r="AD193" s="188">
        <v>77000</v>
      </c>
      <c r="AE193" s="188">
        <v>209000</v>
      </c>
      <c r="AF193" s="188">
        <v>76000</v>
      </c>
      <c r="AG193" s="215">
        <v>133000</v>
      </c>
      <c r="AI193" s="3"/>
    </row>
    <row r="194" spans="1:35" ht="21" hidden="1" customHeight="1">
      <c r="A194" s="28" t="s">
        <v>252</v>
      </c>
      <c r="B194" s="188">
        <v>562000</v>
      </c>
      <c r="C194" s="188">
        <v>332000</v>
      </c>
      <c r="D194" s="188">
        <v>43000</v>
      </c>
      <c r="E194" s="188">
        <v>60000</v>
      </c>
      <c r="F194" s="188">
        <v>101000</v>
      </c>
      <c r="G194" s="188">
        <v>358000</v>
      </c>
      <c r="H194" s="188">
        <v>128000</v>
      </c>
      <c r="I194" s="215">
        <v>229000</v>
      </c>
      <c r="M194" s="28" t="s">
        <v>252</v>
      </c>
      <c r="N194" s="213">
        <v>217000</v>
      </c>
      <c r="O194" s="188">
        <v>121000</v>
      </c>
      <c r="P194" s="188">
        <v>22000</v>
      </c>
      <c r="Q194" s="188">
        <v>24000</v>
      </c>
      <c r="R194" s="188">
        <v>26000</v>
      </c>
      <c r="S194" s="188">
        <v>145000</v>
      </c>
      <c r="T194" s="188">
        <v>49000</v>
      </c>
      <c r="U194" s="215">
        <v>96000</v>
      </c>
      <c r="V194" s="188"/>
      <c r="W194" s="188"/>
      <c r="Y194" s="28" t="s">
        <v>252</v>
      </c>
      <c r="Z194" s="213">
        <v>345000</v>
      </c>
      <c r="AA194" s="188">
        <v>211000</v>
      </c>
      <c r="AB194" s="188">
        <v>22000</v>
      </c>
      <c r="AC194" s="188">
        <v>36000</v>
      </c>
      <c r="AD194" s="188">
        <v>75000</v>
      </c>
      <c r="AE194" s="188">
        <v>212000</v>
      </c>
      <c r="AF194" s="188">
        <v>79000</v>
      </c>
      <c r="AG194" s="215">
        <v>133000</v>
      </c>
      <c r="AI194" s="3"/>
    </row>
    <row r="195" spans="1:35" ht="21" hidden="1" customHeight="1">
      <c r="A195" s="28" t="s">
        <v>253</v>
      </c>
      <c r="B195" s="188">
        <v>565000</v>
      </c>
      <c r="C195" s="188">
        <v>334000</v>
      </c>
      <c r="D195" s="188">
        <v>45000</v>
      </c>
      <c r="E195" s="188">
        <v>61000</v>
      </c>
      <c r="F195" s="188">
        <v>101000</v>
      </c>
      <c r="G195" s="188">
        <v>359000</v>
      </c>
      <c r="H195" s="188">
        <v>128000</v>
      </c>
      <c r="I195" s="215">
        <v>231000</v>
      </c>
      <c r="M195" s="28" t="s">
        <v>253</v>
      </c>
      <c r="N195" s="213">
        <v>222000</v>
      </c>
      <c r="O195" s="188">
        <v>125000</v>
      </c>
      <c r="P195" s="188">
        <v>23000</v>
      </c>
      <c r="Q195" s="188">
        <v>25000</v>
      </c>
      <c r="R195" s="188">
        <v>28000</v>
      </c>
      <c r="S195" s="188">
        <v>146000</v>
      </c>
      <c r="T195" s="188">
        <v>48000</v>
      </c>
      <c r="U195" s="215">
        <v>97000</v>
      </c>
      <c r="V195" s="188"/>
      <c r="W195" s="188"/>
      <c r="Y195" s="28" t="s">
        <v>253</v>
      </c>
      <c r="Z195" s="213">
        <v>343000</v>
      </c>
      <c r="AA195" s="188">
        <v>210000</v>
      </c>
      <c r="AB195" s="188">
        <v>21000</v>
      </c>
      <c r="AC195" s="188">
        <v>36000</v>
      </c>
      <c r="AD195" s="188">
        <v>73000</v>
      </c>
      <c r="AE195" s="188">
        <v>213000</v>
      </c>
      <c r="AF195" s="188">
        <v>80000</v>
      </c>
      <c r="AG195" s="215">
        <v>134000</v>
      </c>
      <c r="AI195" s="3"/>
    </row>
    <row r="196" spans="1:35" ht="21" hidden="1" customHeight="1">
      <c r="A196" s="28" t="s">
        <v>254</v>
      </c>
      <c r="B196" s="188">
        <v>568000</v>
      </c>
      <c r="C196" s="188">
        <v>336000</v>
      </c>
      <c r="D196" s="188">
        <v>44000</v>
      </c>
      <c r="E196" s="188">
        <v>61000</v>
      </c>
      <c r="F196" s="188">
        <v>102000</v>
      </c>
      <c r="G196" s="188">
        <v>360000</v>
      </c>
      <c r="H196" s="188">
        <v>128000</v>
      </c>
      <c r="I196" s="215">
        <v>232000</v>
      </c>
      <c r="M196" s="28" t="s">
        <v>254</v>
      </c>
      <c r="N196" s="213">
        <v>221000</v>
      </c>
      <c r="O196" s="188">
        <v>124000</v>
      </c>
      <c r="P196" s="188">
        <v>23000</v>
      </c>
      <c r="Q196" s="188">
        <v>25000</v>
      </c>
      <c r="R196" s="188">
        <v>28000</v>
      </c>
      <c r="S196" s="188">
        <v>145000</v>
      </c>
      <c r="T196" s="188">
        <v>48000</v>
      </c>
      <c r="U196" s="215">
        <v>97000</v>
      </c>
      <c r="V196" s="188"/>
      <c r="W196" s="188"/>
      <c r="Y196" s="28" t="s">
        <v>254</v>
      </c>
      <c r="Z196" s="213">
        <v>346000</v>
      </c>
      <c r="AA196" s="188">
        <v>211000</v>
      </c>
      <c r="AB196" s="188">
        <v>21000</v>
      </c>
      <c r="AC196" s="188">
        <v>36000</v>
      </c>
      <c r="AD196" s="188">
        <v>74000</v>
      </c>
      <c r="AE196" s="188">
        <v>215000</v>
      </c>
      <c r="AF196" s="188">
        <v>80000</v>
      </c>
      <c r="AG196" s="215">
        <v>135000</v>
      </c>
      <c r="AI196" s="3"/>
    </row>
    <row r="197" spans="1:35" ht="21" hidden="1" customHeight="1">
      <c r="A197" s="28" t="s">
        <v>255</v>
      </c>
      <c r="B197" s="188">
        <v>562000</v>
      </c>
      <c r="C197" s="188">
        <v>333000</v>
      </c>
      <c r="D197" s="188">
        <v>44000</v>
      </c>
      <c r="E197" s="188">
        <v>59000</v>
      </c>
      <c r="F197" s="188">
        <v>103000</v>
      </c>
      <c r="G197" s="188">
        <v>356000</v>
      </c>
      <c r="H197" s="188">
        <v>127000</v>
      </c>
      <c r="I197" s="215">
        <v>229000</v>
      </c>
      <c r="M197" s="28" t="s">
        <v>255</v>
      </c>
      <c r="N197" s="213">
        <v>218000</v>
      </c>
      <c r="O197" s="188">
        <v>123000</v>
      </c>
      <c r="P197" s="188">
        <v>23000</v>
      </c>
      <c r="Q197" s="188">
        <v>25000</v>
      </c>
      <c r="R197" s="188">
        <v>28000</v>
      </c>
      <c r="S197" s="188">
        <v>142000</v>
      </c>
      <c r="T197" s="188">
        <v>47000</v>
      </c>
      <c r="U197" s="215">
        <v>95000</v>
      </c>
      <c r="V197" s="188"/>
      <c r="W197" s="188"/>
      <c r="Y197" s="28" t="s">
        <v>255</v>
      </c>
      <c r="Z197" s="213">
        <v>344000</v>
      </c>
      <c r="AA197" s="188">
        <v>210000</v>
      </c>
      <c r="AB197" s="188">
        <v>21000</v>
      </c>
      <c r="AC197" s="188">
        <v>35000</v>
      </c>
      <c r="AD197" s="188">
        <v>75000</v>
      </c>
      <c r="AE197" s="188">
        <v>213000</v>
      </c>
      <c r="AF197" s="188">
        <v>79000</v>
      </c>
      <c r="AG197" s="215">
        <v>134000</v>
      </c>
      <c r="AI197" s="3"/>
    </row>
    <row r="198" spans="1:35" ht="21" hidden="1" customHeight="1">
      <c r="A198" s="28" t="s">
        <v>256</v>
      </c>
      <c r="B198" s="188">
        <v>561000</v>
      </c>
      <c r="C198" s="188">
        <v>329000</v>
      </c>
      <c r="D198" s="188">
        <v>43000</v>
      </c>
      <c r="E198" s="188">
        <v>56000</v>
      </c>
      <c r="F198" s="188">
        <v>100000</v>
      </c>
      <c r="G198" s="188">
        <v>362000</v>
      </c>
      <c r="H198" s="188">
        <v>130000</v>
      </c>
      <c r="I198" s="215">
        <v>232000</v>
      </c>
      <c r="M198" s="28" t="s">
        <v>256</v>
      </c>
      <c r="N198" s="213">
        <v>219000</v>
      </c>
      <c r="O198" s="188">
        <v>121000</v>
      </c>
      <c r="P198" s="188">
        <v>23000</v>
      </c>
      <c r="Q198" s="188">
        <v>22000</v>
      </c>
      <c r="R198" s="188">
        <v>26000</v>
      </c>
      <c r="S198" s="188">
        <v>148000</v>
      </c>
      <c r="T198" s="188">
        <v>50000</v>
      </c>
      <c r="U198" s="215">
        <v>98000</v>
      </c>
      <c r="V198" s="188"/>
      <c r="W198" s="188"/>
      <c r="Y198" s="28" t="s">
        <v>256</v>
      </c>
      <c r="Z198" s="213">
        <v>342000</v>
      </c>
      <c r="AA198" s="188">
        <v>208000</v>
      </c>
      <c r="AB198" s="188">
        <v>20000</v>
      </c>
      <c r="AC198" s="188">
        <v>34000</v>
      </c>
      <c r="AD198" s="188">
        <v>75000</v>
      </c>
      <c r="AE198" s="188">
        <v>213000</v>
      </c>
      <c r="AF198" s="188">
        <v>80000</v>
      </c>
      <c r="AG198" s="215">
        <v>134000</v>
      </c>
      <c r="AI198" s="3"/>
    </row>
    <row r="199" spans="1:35" ht="21" hidden="1" customHeight="1">
      <c r="A199" s="28" t="s">
        <v>257</v>
      </c>
      <c r="B199" s="188">
        <v>562000</v>
      </c>
      <c r="C199" s="188">
        <v>330000</v>
      </c>
      <c r="D199" s="188">
        <v>43000</v>
      </c>
      <c r="E199" s="188">
        <v>58000</v>
      </c>
      <c r="F199" s="188">
        <v>101000</v>
      </c>
      <c r="G199" s="188">
        <v>360000</v>
      </c>
      <c r="H199" s="188">
        <v>128000</v>
      </c>
      <c r="I199" s="215">
        <v>232000</v>
      </c>
      <c r="M199" s="28" t="s">
        <v>257</v>
      </c>
      <c r="N199" s="213">
        <v>221000</v>
      </c>
      <c r="O199" s="188">
        <v>123000</v>
      </c>
      <c r="P199" s="188">
        <v>23000</v>
      </c>
      <c r="Q199" s="188">
        <v>25000</v>
      </c>
      <c r="R199" s="188">
        <v>27000</v>
      </c>
      <c r="S199" s="188">
        <v>147000</v>
      </c>
      <c r="T199" s="188">
        <v>49000</v>
      </c>
      <c r="U199" s="215">
        <v>98000</v>
      </c>
      <c r="V199" s="188"/>
      <c r="W199" s="188"/>
      <c r="Y199" s="28" t="s">
        <v>257</v>
      </c>
      <c r="Z199" s="213">
        <v>340000</v>
      </c>
      <c r="AA199" s="188">
        <v>207000</v>
      </c>
      <c r="AB199" s="188">
        <v>21000</v>
      </c>
      <c r="AC199" s="188">
        <v>34000</v>
      </c>
      <c r="AD199" s="188">
        <v>74000</v>
      </c>
      <c r="AE199" s="188">
        <v>212000</v>
      </c>
      <c r="AF199" s="188">
        <v>79000</v>
      </c>
      <c r="AG199" s="215">
        <v>133000</v>
      </c>
      <c r="AI199" s="3"/>
    </row>
    <row r="200" spans="1:35" ht="21" hidden="1" customHeight="1">
      <c r="A200" s="28" t="s">
        <v>258</v>
      </c>
      <c r="B200" s="188">
        <v>565000</v>
      </c>
      <c r="C200" s="188">
        <v>332000</v>
      </c>
      <c r="D200" s="188">
        <v>43000</v>
      </c>
      <c r="E200" s="188">
        <v>60000</v>
      </c>
      <c r="F200" s="188">
        <v>103000</v>
      </c>
      <c r="G200" s="188">
        <v>359000</v>
      </c>
      <c r="H200" s="188">
        <v>126000</v>
      </c>
      <c r="I200" s="215">
        <v>233000</v>
      </c>
      <c r="M200" s="28" t="s">
        <v>258</v>
      </c>
      <c r="N200" s="213">
        <v>222000</v>
      </c>
      <c r="O200" s="188">
        <v>124000</v>
      </c>
      <c r="P200" s="188">
        <v>22000</v>
      </c>
      <c r="Q200" s="188">
        <v>25000</v>
      </c>
      <c r="R200" s="188">
        <v>28000</v>
      </c>
      <c r="S200" s="188">
        <v>147000</v>
      </c>
      <c r="T200" s="188">
        <v>48000</v>
      </c>
      <c r="U200" s="215">
        <v>99000</v>
      </c>
      <c r="V200" s="188"/>
      <c r="W200" s="188"/>
      <c r="Y200" s="28" t="s">
        <v>258</v>
      </c>
      <c r="Z200" s="213">
        <v>343000</v>
      </c>
      <c r="AA200" s="188">
        <v>208000</v>
      </c>
      <c r="AB200" s="188">
        <v>21000</v>
      </c>
      <c r="AC200" s="188">
        <v>35000</v>
      </c>
      <c r="AD200" s="188">
        <v>76000</v>
      </c>
      <c r="AE200" s="188">
        <v>212000</v>
      </c>
      <c r="AF200" s="188">
        <v>78000</v>
      </c>
      <c r="AG200" s="215">
        <v>134000</v>
      </c>
      <c r="AI200" s="3"/>
    </row>
    <row r="201" spans="1:35" ht="21" hidden="1" customHeight="1">
      <c r="A201" s="28" t="s">
        <v>259</v>
      </c>
      <c r="B201" s="188">
        <v>569000</v>
      </c>
      <c r="C201" s="188">
        <v>335000</v>
      </c>
      <c r="D201" s="188">
        <v>44000</v>
      </c>
      <c r="E201" s="188">
        <v>60000</v>
      </c>
      <c r="F201" s="188">
        <v>103000</v>
      </c>
      <c r="G201" s="188">
        <v>362000</v>
      </c>
      <c r="H201" s="188">
        <v>128000</v>
      </c>
      <c r="I201" s="215">
        <v>234000</v>
      </c>
      <c r="M201" s="28" t="s">
        <v>259</v>
      </c>
      <c r="N201" s="213">
        <v>220000</v>
      </c>
      <c r="O201" s="188">
        <v>122000</v>
      </c>
      <c r="P201" s="188">
        <v>22000</v>
      </c>
      <c r="Q201" s="188">
        <v>25000</v>
      </c>
      <c r="R201" s="188">
        <v>27000</v>
      </c>
      <c r="S201" s="188">
        <v>146000</v>
      </c>
      <c r="T201" s="188">
        <v>48000</v>
      </c>
      <c r="U201" s="215">
        <v>98000</v>
      </c>
      <c r="V201" s="188"/>
      <c r="W201" s="188"/>
      <c r="Y201" s="28" t="s">
        <v>259</v>
      </c>
      <c r="Z201" s="213">
        <v>349000</v>
      </c>
      <c r="AA201" s="188">
        <v>213000</v>
      </c>
      <c r="AB201" s="188">
        <v>22000</v>
      </c>
      <c r="AC201" s="188">
        <v>35000</v>
      </c>
      <c r="AD201" s="188">
        <v>76000</v>
      </c>
      <c r="AE201" s="188">
        <v>216000</v>
      </c>
      <c r="AF201" s="188">
        <v>80000</v>
      </c>
      <c r="AG201" s="215">
        <v>136000</v>
      </c>
      <c r="AI201" s="3"/>
    </row>
    <row r="202" spans="1:35" ht="21" hidden="1" customHeight="1">
      <c r="A202" s="28" t="s">
        <v>260</v>
      </c>
      <c r="B202" s="188">
        <v>564000</v>
      </c>
      <c r="C202" s="188">
        <v>329000</v>
      </c>
      <c r="D202" s="188">
        <v>43000</v>
      </c>
      <c r="E202" s="188">
        <v>59000</v>
      </c>
      <c r="F202" s="188">
        <v>105000</v>
      </c>
      <c r="G202" s="188">
        <v>356000</v>
      </c>
      <c r="H202" s="188">
        <v>122000</v>
      </c>
      <c r="I202" s="215">
        <v>234000</v>
      </c>
      <c r="M202" s="28" t="s">
        <v>260</v>
      </c>
      <c r="N202" s="213">
        <v>222000</v>
      </c>
      <c r="O202" s="188">
        <v>123000</v>
      </c>
      <c r="P202" s="188">
        <v>21000</v>
      </c>
      <c r="Q202" s="188">
        <v>25000</v>
      </c>
      <c r="R202" s="188">
        <v>31000</v>
      </c>
      <c r="S202" s="188">
        <v>144000</v>
      </c>
      <c r="T202" s="188">
        <v>45000</v>
      </c>
      <c r="U202" s="215">
        <v>99000</v>
      </c>
      <c r="V202" s="188"/>
      <c r="W202" s="188"/>
      <c r="Y202" s="28" t="s">
        <v>260</v>
      </c>
      <c r="Z202" s="213">
        <v>342000</v>
      </c>
      <c r="AA202" s="188">
        <v>207000</v>
      </c>
      <c r="AB202" s="188">
        <v>22000</v>
      </c>
      <c r="AC202" s="188">
        <v>34000</v>
      </c>
      <c r="AD202" s="188">
        <v>74000</v>
      </c>
      <c r="AE202" s="188">
        <v>212000</v>
      </c>
      <c r="AF202" s="188">
        <v>77000</v>
      </c>
      <c r="AG202" s="215">
        <v>135000</v>
      </c>
      <c r="AI202" s="3"/>
    </row>
    <row r="203" spans="1:35" ht="21" hidden="1" customHeight="1">
      <c r="A203" s="28" t="s">
        <v>261</v>
      </c>
      <c r="B203" s="188">
        <v>565000</v>
      </c>
      <c r="C203" s="188">
        <v>329000</v>
      </c>
      <c r="D203" s="188">
        <v>41000</v>
      </c>
      <c r="E203" s="188">
        <v>62000</v>
      </c>
      <c r="F203" s="188">
        <v>103000</v>
      </c>
      <c r="G203" s="188">
        <v>359000</v>
      </c>
      <c r="H203" s="188">
        <v>123000</v>
      </c>
      <c r="I203" s="215">
        <v>236000</v>
      </c>
      <c r="M203" s="28" t="s">
        <v>261</v>
      </c>
      <c r="N203" s="213">
        <v>225000</v>
      </c>
      <c r="O203" s="188">
        <v>123000</v>
      </c>
      <c r="P203" s="188">
        <v>20000</v>
      </c>
      <c r="Q203" s="188">
        <v>27000</v>
      </c>
      <c r="R203" s="188">
        <v>32000</v>
      </c>
      <c r="S203" s="188">
        <v>146000</v>
      </c>
      <c r="T203" s="188">
        <v>45000</v>
      </c>
      <c r="U203" s="215">
        <v>102000</v>
      </c>
      <c r="V203" s="188"/>
      <c r="W203" s="188"/>
      <c r="Y203" s="28" t="s">
        <v>261</v>
      </c>
      <c r="Z203" s="213">
        <v>340000</v>
      </c>
      <c r="AA203" s="188">
        <v>206000</v>
      </c>
      <c r="AB203" s="188">
        <v>21000</v>
      </c>
      <c r="AC203" s="188">
        <v>35000</v>
      </c>
      <c r="AD203" s="188">
        <v>71000</v>
      </c>
      <c r="AE203" s="188">
        <v>213000</v>
      </c>
      <c r="AF203" s="188">
        <v>78000</v>
      </c>
      <c r="AG203" s="215">
        <v>135000</v>
      </c>
      <c r="AI203" s="3"/>
    </row>
    <row r="204" spans="1:35" ht="21" hidden="1" customHeight="1">
      <c r="A204" s="28" t="s">
        <v>262</v>
      </c>
      <c r="B204" s="188">
        <v>564000</v>
      </c>
      <c r="C204" s="188">
        <v>327000</v>
      </c>
      <c r="D204" s="188">
        <v>41000</v>
      </c>
      <c r="E204" s="188">
        <v>62000</v>
      </c>
      <c r="F204" s="188">
        <v>104000</v>
      </c>
      <c r="G204" s="188">
        <v>357000</v>
      </c>
      <c r="H204" s="188">
        <v>121000</v>
      </c>
      <c r="I204" s="215">
        <v>236000</v>
      </c>
      <c r="M204" s="28" t="s">
        <v>262</v>
      </c>
      <c r="N204" s="213">
        <v>226000</v>
      </c>
      <c r="O204" s="188">
        <v>124000</v>
      </c>
      <c r="P204" s="188">
        <v>20000</v>
      </c>
      <c r="Q204" s="188">
        <v>28000</v>
      </c>
      <c r="R204" s="188">
        <v>32000</v>
      </c>
      <c r="S204" s="188">
        <v>147000</v>
      </c>
      <c r="T204" s="188">
        <v>44000</v>
      </c>
      <c r="U204" s="215">
        <v>102000</v>
      </c>
      <c r="V204" s="188"/>
      <c r="W204" s="188"/>
      <c r="Y204" s="28" t="s">
        <v>262</v>
      </c>
      <c r="Z204" s="213">
        <v>338000</v>
      </c>
      <c r="AA204" s="188">
        <v>204000</v>
      </c>
      <c r="AB204" s="188">
        <v>21000</v>
      </c>
      <c r="AC204" s="188">
        <v>34000</v>
      </c>
      <c r="AD204" s="188">
        <v>72000</v>
      </c>
      <c r="AE204" s="188">
        <v>211000</v>
      </c>
      <c r="AF204" s="188">
        <v>77000</v>
      </c>
      <c r="AG204" s="215">
        <v>134000</v>
      </c>
      <c r="AI204" s="3"/>
    </row>
    <row r="205" spans="1:35" ht="21" hidden="1" customHeight="1">
      <c r="A205" s="28" t="s">
        <v>263</v>
      </c>
      <c r="B205" s="188">
        <v>557000</v>
      </c>
      <c r="C205" s="188">
        <v>320000</v>
      </c>
      <c r="D205" s="188">
        <v>41000</v>
      </c>
      <c r="E205" s="188">
        <v>59000</v>
      </c>
      <c r="F205" s="188">
        <v>102000</v>
      </c>
      <c r="G205" s="188">
        <v>355000</v>
      </c>
      <c r="H205" s="188">
        <v>119000</v>
      </c>
      <c r="I205" s="215">
        <v>237000</v>
      </c>
      <c r="M205" s="28" t="s">
        <v>263</v>
      </c>
      <c r="N205" s="213">
        <v>221000</v>
      </c>
      <c r="O205" s="188">
        <v>117000</v>
      </c>
      <c r="P205" s="188">
        <v>20000</v>
      </c>
      <c r="Q205" s="188">
        <v>26000</v>
      </c>
      <c r="R205" s="188">
        <v>30000</v>
      </c>
      <c r="S205" s="188">
        <v>145000</v>
      </c>
      <c r="T205" s="188">
        <v>42000</v>
      </c>
      <c r="U205" s="215">
        <v>103000</v>
      </c>
      <c r="V205" s="188"/>
      <c r="W205" s="188"/>
      <c r="Y205" s="28" t="s">
        <v>263</v>
      </c>
      <c r="Z205" s="213">
        <v>336000</v>
      </c>
      <c r="AA205" s="188">
        <v>203000</v>
      </c>
      <c r="AB205" s="188">
        <v>21000</v>
      </c>
      <c r="AC205" s="188">
        <v>33000</v>
      </c>
      <c r="AD205" s="188">
        <v>72000</v>
      </c>
      <c r="AE205" s="188">
        <v>210000</v>
      </c>
      <c r="AF205" s="188">
        <v>76000</v>
      </c>
      <c r="AG205" s="215">
        <v>134000</v>
      </c>
      <c r="AI205" s="3"/>
    </row>
    <row r="206" spans="1:35" ht="21" hidden="1" customHeight="1">
      <c r="A206" s="28" t="s">
        <v>271</v>
      </c>
      <c r="B206" s="188">
        <v>559000</v>
      </c>
      <c r="C206" s="188">
        <v>320000</v>
      </c>
      <c r="D206" s="188">
        <v>42000</v>
      </c>
      <c r="E206" s="188">
        <v>56000</v>
      </c>
      <c r="F206" s="188">
        <v>102000</v>
      </c>
      <c r="G206" s="188">
        <v>360000</v>
      </c>
      <c r="H206" s="188">
        <v>121000</v>
      </c>
      <c r="I206" s="215">
        <v>239000</v>
      </c>
      <c r="M206" s="28" t="s">
        <v>271</v>
      </c>
      <c r="N206" s="213">
        <v>227000</v>
      </c>
      <c r="O206" s="188">
        <v>123000</v>
      </c>
      <c r="P206" s="188">
        <v>21000</v>
      </c>
      <c r="Q206" s="188">
        <v>25000</v>
      </c>
      <c r="R206" s="188">
        <v>31000</v>
      </c>
      <c r="S206" s="188">
        <v>150000</v>
      </c>
      <c r="T206" s="188">
        <v>46000</v>
      </c>
      <c r="U206" s="215">
        <v>104000</v>
      </c>
      <c r="V206" s="188"/>
      <c r="W206" s="188"/>
      <c r="Y206" s="28" t="s">
        <v>271</v>
      </c>
      <c r="Z206" s="213">
        <v>332000</v>
      </c>
      <c r="AA206" s="188">
        <v>198000</v>
      </c>
      <c r="AB206" s="188">
        <v>21000</v>
      </c>
      <c r="AC206" s="188">
        <v>31000</v>
      </c>
      <c r="AD206" s="188">
        <v>71000</v>
      </c>
      <c r="AE206" s="188">
        <v>209000</v>
      </c>
      <c r="AF206" s="188">
        <v>75000</v>
      </c>
      <c r="AG206" s="215">
        <v>135000</v>
      </c>
      <c r="AI206" s="3"/>
    </row>
    <row r="207" spans="1:35" ht="21" hidden="1" customHeight="1">
      <c r="A207" s="28" t="s">
        <v>272</v>
      </c>
      <c r="B207" s="188">
        <v>546000</v>
      </c>
      <c r="C207" s="188">
        <v>311000</v>
      </c>
      <c r="D207" s="188">
        <v>43000</v>
      </c>
      <c r="E207" s="188">
        <v>53000</v>
      </c>
      <c r="F207" s="188">
        <v>98000</v>
      </c>
      <c r="G207" s="188">
        <v>352000</v>
      </c>
      <c r="H207" s="188">
        <v>117000</v>
      </c>
      <c r="I207" s="215">
        <v>235000</v>
      </c>
      <c r="M207" s="28" t="s">
        <v>272</v>
      </c>
      <c r="N207" s="213">
        <v>221000</v>
      </c>
      <c r="O207" s="188">
        <v>117000</v>
      </c>
      <c r="P207" s="188">
        <v>21000</v>
      </c>
      <c r="Q207" s="188">
        <v>23000</v>
      </c>
      <c r="R207" s="188">
        <v>29000</v>
      </c>
      <c r="S207" s="188">
        <v>147000</v>
      </c>
      <c r="T207" s="188">
        <v>44000</v>
      </c>
      <c r="U207" s="215">
        <v>103000</v>
      </c>
      <c r="V207" s="188"/>
      <c r="W207" s="188"/>
      <c r="Y207" s="28" t="s">
        <v>272</v>
      </c>
      <c r="Z207" s="213">
        <v>325000</v>
      </c>
      <c r="AA207" s="188">
        <v>193000</v>
      </c>
      <c r="AB207" s="188">
        <v>22000</v>
      </c>
      <c r="AC207" s="188">
        <v>30000</v>
      </c>
      <c r="AD207" s="188">
        <v>68000</v>
      </c>
      <c r="AE207" s="188">
        <v>205000</v>
      </c>
      <c r="AF207" s="188">
        <v>73000</v>
      </c>
      <c r="AG207" s="215">
        <v>132000</v>
      </c>
      <c r="AI207" s="3"/>
    </row>
    <row r="208" spans="1:35" ht="21" hidden="1" customHeight="1">
      <c r="A208" s="28" t="s">
        <v>273</v>
      </c>
      <c r="B208" s="188">
        <v>546000</v>
      </c>
      <c r="C208" s="188">
        <v>312000</v>
      </c>
      <c r="D208" s="188">
        <v>44000</v>
      </c>
      <c r="E208" s="188">
        <v>55000</v>
      </c>
      <c r="F208" s="188">
        <v>97000</v>
      </c>
      <c r="G208" s="188">
        <v>350000</v>
      </c>
      <c r="H208" s="188">
        <v>116000</v>
      </c>
      <c r="I208" s="215">
        <v>234000</v>
      </c>
      <c r="M208" s="28" t="s">
        <v>273</v>
      </c>
      <c r="N208" s="213">
        <v>221000</v>
      </c>
      <c r="O208" s="188">
        <v>119000</v>
      </c>
      <c r="P208" s="188">
        <v>22000</v>
      </c>
      <c r="Q208" s="188">
        <v>23000</v>
      </c>
      <c r="R208" s="188">
        <v>30000</v>
      </c>
      <c r="S208" s="188">
        <v>147000</v>
      </c>
      <c r="T208" s="188">
        <v>45000</v>
      </c>
      <c r="U208" s="215">
        <v>102000</v>
      </c>
      <c r="V208" s="188"/>
      <c r="W208" s="188"/>
      <c r="Y208" s="28" t="s">
        <v>273</v>
      </c>
      <c r="Z208" s="213">
        <v>325000</v>
      </c>
      <c r="AA208" s="188">
        <v>193000</v>
      </c>
      <c r="AB208" s="188">
        <v>22000</v>
      </c>
      <c r="AC208" s="188">
        <v>32000</v>
      </c>
      <c r="AD208" s="188">
        <v>67000</v>
      </c>
      <c r="AE208" s="188">
        <v>204000</v>
      </c>
      <c r="AF208" s="188">
        <v>72000</v>
      </c>
      <c r="AG208" s="215">
        <v>132000</v>
      </c>
      <c r="AI208" s="3"/>
    </row>
    <row r="209" spans="1:35" s="444" customFormat="1" ht="21" customHeight="1">
      <c r="A209" s="445" t="s">
        <v>274</v>
      </c>
      <c r="B209" s="488">
        <v>548000</v>
      </c>
      <c r="C209" s="488">
        <v>317000</v>
      </c>
      <c r="D209" s="488">
        <v>44000</v>
      </c>
      <c r="E209" s="488">
        <v>56000</v>
      </c>
      <c r="F209" s="488">
        <v>100000</v>
      </c>
      <c r="G209" s="488">
        <v>348000</v>
      </c>
      <c r="H209" s="488">
        <v>117000</v>
      </c>
      <c r="I209" s="489">
        <v>231000</v>
      </c>
      <c r="K209" s="482"/>
      <c r="L209" s="482"/>
      <c r="M209" s="445" t="s">
        <v>274</v>
      </c>
      <c r="N209" s="488">
        <v>223000</v>
      </c>
      <c r="O209" s="488">
        <v>125000</v>
      </c>
      <c r="P209" s="488">
        <v>22000</v>
      </c>
      <c r="Q209" s="488">
        <v>25000</v>
      </c>
      <c r="R209" s="488">
        <v>32000</v>
      </c>
      <c r="S209" s="488">
        <v>144000</v>
      </c>
      <c r="T209" s="488">
        <v>46000</v>
      </c>
      <c r="U209" s="489">
        <v>99000</v>
      </c>
      <c r="V209" s="488"/>
      <c r="W209" s="488"/>
      <c r="Y209" s="445" t="s">
        <v>274</v>
      </c>
      <c r="Z209" s="488">
        <v>324000</v>
      </c>
      <c r="AA209" s="488">
        <v>192000</v>
      </c>
      <c r="AB209" s="488">
        <v>21000</v>
      </c>
      <c r="AC209" s="488">
        <v>31000</v>
      </c>
      <c r="AD209" s="488">
        <v>68000</v>
      </c>
      <c r="AE209" s="488">
        <v>203000</v>
      </c>
      <c r="AF209" s="488">
        <v>71000</v>
      </c>
      <c r="AG209" s="489">
        <v>132000</v>
      </c>
      <c r="AI209" s="482"/>
    </row>
    <row r="210" spans="1:35" ht="21" customHeight="1">
      <c r="A210" s="28" t="s">
        <v>275</v>
      </c>
      <c r="B210" s="488">
        <v>545000</v>
      </c>
      <c r="C210" s="488">
        <v>313000</v>
      </c>
      <c r="D210" s="488">
        <v>43000</v>
      </c>
      <c r="E210" s="488">
        <v>56000</v>
      </c>
      <c r="F210" s="488">
        <v>96000</v>
      </c>
      <c r="G210" s="488">
        <v>349000</v>
      </c>
      <c r="H210" s="488">
        <v>117000</v>
      </c>
      <c r="I210" s="489">
        <v>232000</v>
      </c>
      <c r="M210" s="28" t="s">
        <v>275</v>
      </c>
      <c r="N210" s="488">
        <v>223000</v>
      </c>
      <c r="O210" s="488">
        <v>124000</v>
      </c>
      <c r="P210" s="488">
        <v>22000</v>
      </c>
      <c r="Q210" s="488">
        <v>25000</v>
      </c>
      <c r="R210" s="488">
        <v>30000</v>
      </c>
      <c r="S210" s="488">
        <v>146000</v>
      </c>
      <c r="T210" s="488">
        <v>47000</v>
      </c>
      <c r="U210" s="489">
        <v>99000</v>
      </c>
      <c r="V210" s="188"/>
      <c r="W210" s="188"/>
      <c r="Y210" s="28" t="s">
        <v>275</v>
      </c>
      <c r="Z210" s="488">
        <v>322000</v>
      </c>
      <c r="AA210" s="488">
        <v>189000</v>
      </c>
      <c r="AB210" s="488">
        <v>21000</v>
      </c>
      <c r="AC210" s="488">
        <v>31000</v>
      </c>
      <c r="AD210" s="488">
        <v>66000</v>
      </c>
      <c r="AE210" s="488">
        <v>203000</v>
      </c>
      <c r="AF210" s="488">
        <v>70000</v>
      </c>
      <c r="AG210" s="489">
        <v>133000</v>
      </c>
      <c r="AI210" s="3"/>
    </row>
    <row r="211" spans="1:35" ht="21" customHeight="1">
      <c r="A211" s="28" t="s">
        <v>276</v>
      </c>
      <c r="B211" s="488">
        <v>548000</v>
      </c>
      <c r="C211" s="488">
        <v>314000</v>
      </c>
      <c r="D211" s="488">
        <v>43000</v>
      </c>
      <c r="E211" s="488">
        <v>60000</v>
      </c>
      <c r="F211" s="488">
        <v>93000</v>
      </c>
      <c r="G211" s="488">
        <v>353000</v>
      </c>
      <c r="H211" s="488">
        <v>118000</v>
      </c>
      <c r="I211" s="489">
        <v>235000</v>
      </c>
      <c r="M211" s="28" t="s">
        <v>276</v>
      </c>
      <c r="N211" s="488">
        <v>225000</v>
      </c>
      <c r="O211" s="488">
        <v>124000</v>
      </c>
      <c r="P211" s="488">
        <v>22000</v>
      </c>
      <c r="Q211" s="488">
        <v>25000</v>
      </c>
      <c r="R211" s="488">
        <v>30000</v>
      </c>
      <c r="S211" s="488">
        <v>148000</v>
      </c>
      <c r="T211" s="488">
        <v>46000</v>
      </c>
      <c r="U211" s="489">
        <v>101000</v>
      </c>
      <c r="V211" s="188"/>
      <c r="W211" s="188"/>
      <c r="Y211" s="28" t="s">
        <v>276</v>
      </c>
      <c r="Z211" s="488">
        <v>323000</v>
      </c>
      <c r="AA211" s="488">
        <v>190000</v>
      </c>
      <c r="AB211" s="488">
        <v>20000</v>
      </c>
      <c r="AC211" s="488">
        <v>35000</v>
      </c>
      <c r="AD211" s="488">
        <v>63000</v>
      </c>
      <c r="AE211" s="488">
        <v>205000</v>
      </c>
      <c r="AF211" s="488">
        <v>72000</v>
      </c>
      <c r="AG211" s="489">
        <v>133000</v>
      </c>
      <c r="AI211" s="3"/>
    </row>
    <row r="212" spans="1:35" ht="21" customHeight="1">
      <c r="A212" s="28" t="s">
        <v>277</v>
      </c>
      <c r="B212" s="488">
        <v>549000</v>
      </c>
      <c r="C212" s="488">
        <v>313000</v>
      </c>
      <c r="D212" s="488">
        <v>43000</v>
      </c>
      <c r="E212" s="488">
        <v>62000</v>
      </c>
      <c r="F212" s="488">
        <v>92000</v>
      </c>
      <c r="G212" s="488">
        <v>351000</v>
      </c>
      <c r="H212" s="488">
        <v>115000</v>
      </c>
      <c r="I212" s="489">
        <v>236000</v>
      </c>
      <c r="M212" s="28" t="s">
        <v>277</v>
      </c>
      <c r="N212" s="488">
        <v>222000</v>
      </c>
      <c r="O212" s="488">
        <v>120000</v>
      </c>
      <c r="P212" s="488">
        <v>22000</v>
      </c>
      <c r="Q212" s="488">
        <v>26000</v>
      </c>
      <c r="R212" s="488">
        <v>28000</v>
      </c>
      <c r="S212" s="488">
        <v>146000</v>
      </c>
      <c r="T212" s="488">
        <v>44000</v>
      </c>
      <c r="U212" s="489">
        <v>102000</v>
      </c>
      <c r="V212" s="188"/>
      <c r="W212" s="188"/>
      <c r="Y212" s="28" t="s">
        <v>277</v>
      </c>
      <c r="Z212" s="488">
        <v>327000</v>
      </c>
      <c r="AA212" s="488">
        <v>193000</v>
      </c>
      <c r="AB212" s="488">
        <v>21000</v>
      </c>
      <c r="AC212" s="488">
        <v>37000</v>
      </c>
      <c r="AD212" s="488">
        <v>64000</v>
      </c>
      <c r="AE212" s="488">
        <v>205000</v>
      </c>
      <c r="AF212" s="488">
        <v>71000</v>
      </c>
      <c r="AG212" s="489">
        <v>133000</v>
      </c>
      <c r="AI212" s="3"/>
    </row>
    <row r="213" spans="1:35" ht="21" customHeight="1">
      <c r="A213" s="28" t="s">
        <v>278</v>
      </c>
      <c r="B213" s="488">
        <v>552000</v>
      </c>
      <c r="C213" s="488">
        <v>314000</v>
      </c>
      <c r="D213" s="488">
        <v>43000</v>
      </c>
      <c r="E213" s="488">
        <v>67000</v>
      </c>
      <c r="F213" s="488">
        <v>91000</v>
      </c>
      <c r="G213" s="488">
        <v>350000</v>
      </c>
      <c r="H213" s="488">
        <v>113000</v>
      </c>
      <c r="I213" s="489">
        <v>238000</v>
      </c>
      <c r="M213" s="28" t="s">
        <v>278</v>
      </c>
      <c r="N213" s="488">
        <v>225000</v>
      </c>
      <c r="O213" s="488">
        <v>122000</v>
      </c>
      <c r="P213" s="488">
        <v>22000</v>
      </c>
      <c r="Q213" s="488">
        <v>28000</v>
      </c>
      <c r="R213" s="488">
        <v>29000</v>
      </c>
      <c r="S213" s="488">
        <v>146000</v>
      </c>
      <c r="T213" s="488">
        <v>43000</v>
      </c>
      <c r="U213" s="489">
        <v>102000</v>
      </c>
      <c r="V213" s="188"/>
      <c r="W213" s="188"/>
      <c r="Y213" s="28" t="s">
        <v>278</v>
      </c>
      <c r="Z213" s="488">
        <v>327000</v>
      </c>
      <c r="AA213" s="488">
        <v>192000</v>
      </c>
      <c r="AB213" s="488">
        <v>22000</v>
      </c>
      <c r="AC213" s="488">
        <v>39000</v>
      </c>
      <c r="AD213" s="488">
        <v>62000</v>
      </c>
      <c r="AE213" s="488">
        <v>205000</v>
      </c>
      <c r="AF213" s="488">
        <v>69000</v>
      </c>
      <c r="AG213" s="489">
        <v>135000</v>
      </c>
      <c r="AI213" s="3"/>
    </row>
    <row r="214" spans="1:35" ht="21" customHeight="1">
      <c r="A214" s="28" t="s">
        <v>279</v>
      </c>
      <c r="B214" s="488">
        <v>554000</v>
      </c>
      <c r="C214" s="488">
        <v>317000</v>
      </c>
      <c r="D214" s="488">
        <v>44000</v>
      </c>
      <c r="E214" s="488">
        <v>65000</v>
      </c>
      <c r="F214" s="488">
        <v>93000</v>
      </c>
      <c r="G214" s="488">
        <v>352000</v>
      </c>
      <c r="H214" s="488">
        <v>115000</v>
      </c>
      <c r="I214" s="489">
        <v>237000</v>
      </c>
      <c r="M214" s="28" t="s">
        <v>279</v>
      </c>
      <c r="N214" s="488">
        <v>224000</v>
      </c>
      <c r="O214" s="488">
        <v>121000</v>
      </c>
      <c r="P214" s="488">
        <v>22000</v>
      </c>
      <c r="Q214" s="488">
        <v>27000</v>
      </c>
      <c r="R214" s="488">
        <v>29000</v>
      </c>
      <c r="S214" s="488">
        <v>146000</v>
      </c>
      <c r="T214" s="488">
        <v>44000</v>
      </c>
      <c r="U214" s="489">
        <v>102000</v>
      </c>
      <c r="V214" s="188"/>
      <c r="W214" s="188"/>
      <c r="Y214" s="28" t="s">
        <v>279</v>
      </c>
      <c r="Z214" s="488">
        <v>331000</v>
      </c>
      <c r="AA214" s="488">
        <v>196000</v>
      </c>
      <c r="AB214" s="488">
        <v>22000</v>
      </c>
      <c r="AC214" s="488">
        <v>39000</v>
      </c>
      <c r="AD214" s="488">
        <v>64000</v>
      </c>
      <c r="AE214" s="488">
        <v>206000</v>
      </c>
      <c r="AF214" s="488">
        <v>71000</v>
      </c>
      <c r="AG214" s="489">
        <v>135000</v>
      </c>
      <c r="AI214" s="3"/>
    </row>
    <row r="215" spans="1:35" ht="21" customHeight="1">
      <c r="A215" s="28" t="s">
        <v>280</v>
      </c>
      <c r="B215" s="488">
        <v>556000</v>
      </c>
      <c r="C215" s="488">
        <v>318000</v>
      </c>
      <c r="D215" s="488">
        <v>43000</v>
      </c>
      <c r="E215" s="488">
        <v>69000</v>
      </c>
      <c r="F215" s="488">
        <v>92000</v>
      </c>
      <c r="G215" s="488">
        <v>352000</v>
      </c>
      <c r="H215" s="488">
        <v>114000</v>
      </c>
      <c r="I215" s="489">
        <v>238000</v>
      </c>
      <c r="M215" s="28" t="s">
        <v>280</v>
      </c>
      <c r="N215" s="488">
        <v>225000</v>
      </c>
      <c r="O215" s="488">
        <v>122000</v>
      </c>
      <c r="P215" s="488">
        <v>21000</v>
      </c>
      <c r="Q215" s="488">
        <v>29000</v>
      </c>
      <c r="R215" s="488">
        <v>28000</v>
      </c>
      <c r="S215" s="488">
        <v>147000</v>
      </c>
      <c r="T215" s="488">
        <v>44000</v>
      </c>
      <c r="U215" s="489">
        <v>103000</v>
      </c>
      <c r="V215" s="188"/>
      <c r="W215" s="188"/>
      <c r="Y215" s="28" t="s">
        <v>280</v>
      </c>
      <c r="Z215" s="488">
        <v>331000</v>
      </c>
      <c r="AA215" s="488">
        <v>196000</v>
      </c>
      <c r="AB215" s="488">
        <v>21000</v>
      </c>
      <c r="AC215" s="488">
        <v>40000</v>
      </c>
      <c r="AD215" s="488">
        <v>65000</v>
      </c>
      <c r="AE215" s="488">
        <v>205000</v>
      </c>
      <c r="AF215" s="488">
        <v>70000</v>
      </c>
      <c r="AG215" s="489">
        <v>135000</v>
      </c>
      <c r="AI215" s="3"/>
    </row>
    <row r="216" spans="1:35" ht="21" customHeight="1">
      <c r="A216" s="28" t="s">
        <v>281</v>
      </c>
      <c r="B216" s="488">
        <v>557000</v>
      </c>
      <c r="C216" s="488">
        <v>317000</v>
      </c>
      <c r="D216" s="488">
        <v>42000</v>
      </c>
      <c r="E216" s="488">
        <v>70000</v>
      </c>
      <c r="F216" s="488">
        <v>92000</v>
      </c>
      <c r="G216" s="488">
        <v>354000</v>
      </c>
      <c r="H216" s="488">
        <v>114000</v>
      </c>
      <c r="I216" s="489">
        <v>240000</v>
      </c>
      <c r="M216" s="28" t="s">
        <v>281</v>
      </c>
      <c r="N216" s="488">
        <v>225000</v>
      </c>
      <c r="O216" s="488">
        <v>121000</v>
      </c>
      <c r="P216" s="488">
        <v>21000</v>
      </c>
      <c r="Q216" s="488">
        <v>29000</v>
      </c>
      <c r="R216" s="488">
        <v>27000</v>
      </c>
      <c r="S216" s="488">
        <v>149000</v>
      </c>
      <c r="T216" s="488">
        <v>44000</v>
      </c>
      <c r="U216" s="489">
        <v>105000</v>
      </c>
      <c r="V216" s="188"/>
      <c r="W216" s="188"/>
      <c r="Y216" s="28" t="s">
        <v>281</v>
      </c>
      <c r="Z216" s="488">
        <v>332000</v>
      </c>
      <c r="AA216" s="488">
        <v>197000</v>
      </c>
      <c r="AB216" s="488">
        <v>21000</v>
      </c>
      <c r="AC216" s="488">
        <v>41000</v>
      </c>
      <c r="AD216" s="488">
        <v>65000</v>
      </c>
      <c r="AE216" s="488">
        <v>205000</v>
      </c>
      <c r="AF216" s="488">
        <v>70000</v>
      </c>
      <c r="AG216" s="489">
        <v>135000</v>
      </c>
      <c r="AI216" s="3"/>
    </row>
    <row r="217" spans="1:35" ht="21" customHeight="1">
      <c r="A217" s="28" t="s">
        <v>282</v>
      </c>
      <c r="B217" s="488">
        <v>558000</v>
      </c>
      <c r="C217" s="488">
        <v>318000</v>
      </c>
      <c r="D217" s="488">
        <v>43000</v>
      </c>
      <c r="E217" s="488">
        <v>73000</v>
      </c>
      <c r="F217" s="488">
        <v>88000</v>
      </c>
      <c r="G217" s="488">
        <v>354000</v>
      </c>
      <c r="H217" s="488">
        <v>114000</v>
      </c>
      <c r="I217" s="489">
        <v>240000</v>
      </c>
      <c r="M217" s="28" t="s">
        <v>282</v>
      </c>
      <c r="N217" s="488">
        <v>229000</v>
      </c>
      <c r="O217" s="488">
        <v>124000</v>
      </c>
      <c r="P217" s="488">
        <v>22000</v>
      </c>
      <c r="Q217" s="488">
        <v>31000</v>
      </c>
      <c r="R217" s="488">
        <v>26000</v>
      </c>
      <c r="S217" s="488">
        <v>150000</v>
      </c>
      <c r="T217" s="488">
        <v>45000</v>
      </c>
      <c r="U217" s="489">
        <v>105000</v>
      </c>
      <c r="V217" s="188"/>
      <c r="W217" s="188"/>
      <c r="Y217" s="28" t="s">
        <v>282</v>
      </c>
      <c r="Z217" s="488">
        <v>329000</v>
      </c>
      <c r="AA217" s="488">
        <v>194000</v>
      </c>
      <c r="AB217" s="488">
        <v>21000</v>
      </c>
      <c r="AC217" s="488">
        <v>42000</v>
      </c>
      <c r="AD217" s="488">
        <v>62000</v>
      </c>
      <c r="AE217" s="488">
        <v>204000</v>
      </c>
      <c r="AF217" s="488">
        <v>69000</v>
      </c>
      <c r="AG217" s="489">
        <v>135000</v>
      </c>
      <c r="AI217" s="3"/>
    </row>
    <row r="218" spans="1:35" ht="21" customHeight="1">
      <c r="A218" s="28" t="s">
        <v>283</v>
      </c>
      <c r="B218" s="488">
        <v>564000</v>
      </c>
      <c r="C218" s="488">
        <v>323000</v>
      </c>
      <c r="D218" s="488">
        <v>42000</v>
      </c>
      <c r="E218" s="488">
        <v>75000</v>
      </c>
      <c r="F218" s="488">
        <v>90000</v>
      </c>
      <c r="G218" s="488">
        <v>357000</v>
      </c>
      <c r="H218" s="488">
        <v>116000</v>
      </c>
      <c r="I218" s="489">
        <v>241000</v>
      </c>
      <c r="M218" s="28" t="s">
        <v>283</v>
      </c>
      <c r="N218" s="488">
        <v>230000</v>
      </c>
      <c r="O218" s="488">
        <v>124000</v>
      </c>
      <c r="P218" s="488">
        <v>21000</v>
      </c>
      <c r="Q218" s="488">
        <v>31000</v>
      </c>
      <c r="R218" s="488">
        <v>25000</v>
      </c>
      <c r="S218" s="488">
        <v>153000</v>
      </c>
      <c r="T218" s="488">
        <v>47000</v>
      </c>
      <c r="U218" s="489">
        <v>106000</v>
      </c>
      <c r="V218" s="188"/>
      <c r="W218" s="188"/>
      <c r="Y218" s="28" t="s">
        <v>283</v>
      </c>
      <c r="Z218" s="488">
        <v>334000</v>
      </c>
      <c r="AA218" s="488">
        <v>199000</v>
      </c>
      <c r="AB218" s="488">
        <v>21000</v>
      </c>
      <c r="AC218" s="488">
        <v>44000</v>
      </c>
      <c r="AD218" s="488">
        <v>65000</v>
      </c>
      <c r="AE218" s="488">
        <v>204000</v>
      </c>
      <c r="AF218" s="488">
        <v>68000</v>
      </c>
      <c r="AG218" s="489">
        <v>136000</v>
      </c>
      <c r="AI218" s="3"/>
    </row>
    <row r="219" spans="1:35" ht="21" customHeight="1">
      <c r="A219" s="28" t="s">
        <v>318</v>
      </c>
      <c r="B219" s="488">
        <v>557000</v>
      </c>
      <c r="C219" s="488">
        <v>318000</v>
      </c>
      <c r="D219" s="488">
        <v>43000</v>
      </c>
      <c r="E219" s="488">
        <v>76000</v>
      </c>
      <c r="F219" s="488">
        <v>89000</v>
      </c>
      <c r="G219" s="488">
        <v>350000</v>
      </c>
      <c r="H219" s="488">
        <v>111000</v>
      </c>
      <c r="I219" s="489">
        <v>239000</v>
      </c>
      <c r="M219" s="28" t="s">
        <v>318</v>
      </c>
      <c r="N219" s="488">
        <v>225000</v>
      </c>
      <c r="O219" s="488">
        <v>122000</v>
      </c>
      <c r="P219" s="488">
        <v>22000</v>
      </c>
      <c r="Q219" s="488">
        <v>30000</v>
      </c>
      <c r="R219" s="488">
        <v>26000</v>
      </c>
      <c r="S219" s="488">
        <v>148000</v>
      </c>
      <c r="T219" s="488">
        <v>44000</v>
      </c>
      <c r="U219" s="489">
        <v>104000</v>
      </c>
      <c r="V219" s="188"/>
      <c r="W219" s="188"/>
      <c r="Y219" s="28" t="s">
        <v>318</v>
      </c>
      <c r="Z219" s="488">
        <v>331000</v>
      </c>
      <c r="AA219" s="488">
        <v>196000</v>
      </c>
      <c r="AB219" s="488">
        <v>21000</v>
      </c>
      <c r="AC219" s="488">
        <v>46000</v>
      </c>
      <c r="AD219" s="488">
        <v>63000</v>
      </c>
      <c r="AE219" s="488">
        <v>202000</v>
      </c>
      <c r="AF219" s="488">
        <v>67000</v>
      </c>
      <c r="AG219" s="489">
        <v>135000</v>
      </c>
      <c r="AI219" s="3"/>
    </row>
    <row r="220" spans="1:35" ht="21" customHeight="1">
      <c r="A220" s="28" t="s">
        <v>319</v>
      </c>
      <c r="B220" s="488">
        <v>558000</v>
      </c>
      <c r="C220" s="488">
        <v>317000</v>
      </c>
      <c r="D220" s="488">
        <v>43000</v>
      </c>
      <c r="E220" s="488">
        <v>73000</v>
      </c>
      <c r="F220" s="488">
        <v>92000</v>
      </c>
      <c r="G220" s="488">
        <v>350000</v>
      </c>
      <c r="H220" s="488">
        <v>109000</v>
      </c>
      <c r="I220" s="489">
        <v>241000</v>
      </c>
      <c r="M220" s="28" t="s">
        <v>319</v>
      </c>
      <c r="N220" s="488">
        <v>225000</v>
      </c>
      <c r="O220" s="488">
        <v>121000</v>
      </c>
      <c r="P220" s="488">
        <v>22000</v>
      </c>
      <c r="Q220" s="488">
        <v>29000</v>
      </c>
      <c r="R220" s="488">
        <v>27000</v>
      </c>
      <c r="S220" s="488">
        <v>147000</v>
      </c>
      <c r="T220" s="488">
        <v>43000</v>
      </c>
      <c r="U220" s="489">
        <v>104000</v>
      </c>
      <c r="V220" s="188"/>
      <c r="W220" s="188"/>
      <c r="Y220" s="28" t="s">
        <v>319</v>
      </c>
      <c r="Z220" s="488">
        <v>333000</v>
      </c>
      <c r="AA220" s="488">
        <v>196000</v>
      </c>
      <c r="AB220" s="488">
        <v>20000</v>
      </c>
      <c r="AC220" s="488">
        <v>44000</v>
      </c>
      <c r="AD220" s="488">
        <v>65000</v>
      </c>
      <c r="AE220" s="488">
        <v>203000</v>
      </c>
      <c r="AF220" s="488">
        <v>66000</v>
      </c>
      <c r="AG220" s="489">
        <v>137000</v>
      </c>
      <c r="AI220" s="3"/>
    </row>
    <row r="221" spans="1:35" ht="21" customHeight="1">
      <c r="A221" s="28" t="s">
        <v>320</v>
      </c>
      <c r="B221" s="488">
        <v>553000</v>
      </c>
      <c r="C221" s="488">
        <v>312000</v>
      </c>
      <c r="D221" s="488">
        <v>43000</v>
      </c>
      <c r="E221" s="488">
        <v>68000</v>
      </c>
      <c r="F221" s="488">
        <v>94000</v>
      </c>
      <c r="G221" s="488">
        <v>348000</v>
      </c>
      <c r="H221" s="488">
        <v>108000</v>
      </c>
      <c r="I221" s="489">
        <v>240000</v>
      </c>
      <c r="J221" s="40"/>
      <c r="M221" s="28" t="s">
        <v>320</v>
      </c>
      <c r="N221" s="488">
        <v>223000</v>
      </c>
      <c r="O221" s="488">
        <v>119000</v>
      </c>
      <c r="P221" s="488">
        <v>23000</v>
      </c>
      <c r="Q221" s="488">
        <v>28000</v>
      </c>
      <c r="R221" s="488">
        <v>26000</v>
      </c>
      <c r="S221" s="488">
        <v>146000</v>
      </c>
      <c r="T221" s="488">
        <v>42000</v>
      </c>
      <c r="U221" s="489">
        <v>105000</v>
      </c>
      <c r="V221" s="216"/>
      <c r="W221" s="216"/>
      <c r="X221" s="40"/>
      <c r="Y221" s="28" t="s">
        <v>320</v>
      </c>
      <c r="Z221" s="488">
        <v>329000</v>
      </c>
      <c r="AA221" s="488">
        <v>194000</v>
      </c>
      <c r="AB221" s="488">
        <v>20000</v>
      </c>
      <c r="AC221" s="488">
        <v>40000</v>
      </c>
      <c r="AD221" s="488">
        <v>67000</v>
      </c>
      <c r="AE221" s="488">
        <v>202000</v>
      </c>
      <c r="AF221" s="488">
        <v>66000</v>
      </c>
      <c r="AG221" s="489">
        <v>136000</v>
      </c>
      <c r="AI221" s="3"/>
    </row>
    <row r="222" spans="1:35" ht="21" customHeight="1">
      <c r="A222" s="28" t="s">
        <v>321</v>
      </c>
      <c r="B222" s="488">
        <v>554000</v>
      </c>
      <c r="C222" s="488">
        <v>316000</v>
      </c>
      <c r="D222" s="488">
        <v>42000</v>
      </c>
      <c r="E222" s="488">
        <v>66000</v>
      </c>
      <c r="F222" s="488">
        <v>95000</v>
      </c>
      <c r="G222" s="488">
        <v>352000</v>
      </c>
      <c r="H222" s="488">
        <v>114000</v>
      </c>
      <c r="I222" s="489">
        <v>238000</v>
      </c>
      <c r="J222" s="40"/>
      <c r="M222" s="28" t="s">
        <v>321</v>
      </c>
      <c r="N222" s="488">
        <v>227000</v>
      </c>
      <c r="O222" s="488">
        <v>124000</v>
      </c>
      <c r="P222" s="488">
        <v>22000</v>
      </c>
      <c r="Q222" s="488">
        <v>30000</v>
      </c>
      <c r="R222" s="488">
        <v>28000</v>
      </c>
      <c r="S222" s="488">
        <v>147000</v>
      </c>
      <c r="T222" s="488">
        <v>45000</v>
      </c>
      <c r="U222" s="489">
        <v>103000</v>
      </c>
      <c r="V222" s="217"/>
      <c r="W222" s="217"/>
      <c r="X222" s="40"/>
      <c r="Y222" s="28" t="s">
        <v>321</v>
      </c>
      <c r="Z222" s="488">
        <v>327000</v>
      </c>
      <c r="AA222" s="488">
        <v>191000</v>
      </c>
      <c r="AB222" s="488">
        <v>20000</v>
      </c>
      <c r="AC222" s="488">
        <v>36000</v>
      </c>
      <c r="AD222" s="488">
        <v>67000</v>
      </c>
      <c r="AE222" s="488">
        <v>204000</v>
      </c>
      <c r="AF222" s="488">
        <v>69000</v>
      </c>
      <c r="AG222" s="489">
        <v>136000</v>
      </c>
    </row>
    <row r="223" spans="1:35" ht="21" customHeight="1">
      <c r="A223" s="28" t="s">
        <v>322</v>
      </c>
      <c r="B223" s="488">
        <v>548000</v>
      </c>
      <c r="C223" s="488">
        <v>310000</v>
      </c>
      <c r="D223" s="488">
        <v>42000</v>
      </c>
      <c r="E223" s="488">
        <v>67000</v>
      </c>
      <c r="F223" s="488">
        <v>92000</v>
      </c>
      <c r="G223" s="488">
        <v>348000</v>
      </c>
      <c r="H223" s="488">
        <v>110000</v>
      </c>
      <c r="I223" s="489">
        <v>238000</v>
      </c>
      <c r="J223" s="40"/>
      <c r="M223" s="28" t="s">
        <v>322</v>
      </c>
      <c r="N223" s="488">
        <v>225000</v>
      </c>
      <c r="O223" s="488">
        <v>122000</v>
      </c>
      <c r="P223" s="488">
        <v>21000</v>
      </c>
      <c r="Q223" s="488">
        <v>32000</v>
      </c>
      <c r="R223" s="488">
        <v>26000</v>
      </c>
      <c r="S223" s="488">
        <v>146000</v>
      </c>
      <c r="T223" s="488">
        <v>43000</v>
      </c>
      <c r="U223" s="489">
        <v>103000</v>
      </c>
      <c r="V223" s="217"/>
      <c r="W223" s="217"/>
      <c r="X223" s="40"/>
      <c r="Y223" s="28" t="s">
        <v>322</v>
      </c>
      <c r="Z223" s="488">
        <v>323000</v>
      </c>
      <c r="AA223" s="488">
        <v>188000</v>
      </c>
      <c r="AB223" s="488">
        <v>21000</v>
      </c>
      <c r="AC223" s="488">
        <v>35000</v>
      </c>
      <c r="AD223" s="488">
        <v>66000</v>
      </c>
      <c r="AE223" s="488">
        <v>202000</v>
      </c>
      <c r="AF223" s="488">
        <v>67000</v>
      </c>
      <c r="AG223" s="489">
        <v>135000</v>
      </c>
    </row>
    <row r="224" spans="1:35" ht="21" customHeight="1">
      <c r="A224" s="28" t="s">
        <v>323</v>
      </c>
      <c r="B224" s="488">
        <v>547000</v>
      </c>
      <c r="C224" s="488">
        <v>309000</v>
      </c>
      <c r="D224" s="488">
        <v>43000</v>
      </c>
      <c r="E224" s="488">
        <v>64000</v>
      </c>
      <c r="F224" s="488">
        <v>94000</v>
      </c>
      <c r="G224" s="488">
        <v>347000</v>
      </c>
      <c r="H224" s="488">
        <v>109000</v>
      </c>
      <c r="I224" s="489">
        <v>238000</v>
      </c>
      <c r="M224" s="28" t="s">
        <v>323</v>
      </c>
      <c r="N224" s="488">
        <v>223000</v>
      </c>
      <c r="O224" s="488">
        <v>121000</v>
      </c>
      <c r="P224" s="488">
        <v>21000</v>
      </c>
      <c r="Q224" s="488">
        <v>29000</v>
      </c>
      <c r="R224" s="488">
        <v>29000</v>
      </c>
      <c r="S224" s="488">
        <v>145000</v>
      </c>
      <c r="T224" s="488">
        <v>42000</v>
      </c>
      <c r="U224" s="489">
        <v>102000</v>
      </c>
      <c r="V224" s="217"/>
      <c r="W224" s="217"/>
      <c r="Y224" s="28" t="s">
        <v>323</v>
      </c>
      <c r="Z224" s="488">
        <v>324000</v>
      </c>
      <c r="AA224" s="488">
        <v>188000</v>
      </c>
      <c r="AB224" s="488">
        <v>21000</v>
      </c>
      <c r="AC224" s="488">
        <v>35000</v>
      </c>
      <c r="AD224" s="488">
        <v>66000</v>
      </c>
      <c r="AE224" s="488">
        <v>202000</v>
      </c>
      <c r="AF224" s="488">
        <v>66000</v>
      </c>
      <c r="AG224" s="489">
        <v>136000</v>
      </c>
    </row>
    <row r="225" spans="1:33" ht="21" customHeight="1">
      <c r="A225" s="28" t="s">
        <v>324</v>
      </c>
      <c r="B225" s="488">
        <v>549000</v>
      </c>
      <c r="C225" s="488">
        <v>312000</v>
      </c>
      <c r="D225" s="488">
        <v>44000</v>
      </c>
      <c r="E225" s="488">
        <v>67000</v>
      </c>
      <c r="F225" s="488">
        <v>96000</v>
      </c>
      <c r="G225" s="488">
        <v>343000</v>
      </c>
      <c r="H225" s="488">
        <v>105000</v>
      </c>
      <c r="I225" s="489">
        <v>237000</v>
      </c>
      <c r="M225" s="28" t="s">
        <v>324</v>
      </c>
      <c r="N225" s="488">
        <v>221000</v>
      </c>
      <c r="O225" s="488">
        <v>120000</v>
      </c>
      <c r="P225" s="488">
        <v>23000</v>
      </c>
      <c r="Q225" s="488">
        <v>31000</v>
      </c>
      <c r="R225" s="488">
        <v>28000</v>
      </c>
      <c r="S225" s="488">
        <v>140000</v>
      </c>
      <c r="T225" s="488">
        <v>39000</v>
      </c>
      <c r="U225" s="489">
        <v>101000</v>
      </c>
      <c r="V225" s="217"/>
      <c r="W225" s="217"/>
      <c r="Y225" s="28" t="s">
        <v>324</v>
      </c>
      <c r="Z225" s="488">
        <v>328000</v>
      </c>
      <c r="AA225" s="488">
        <v>192000</v>
      </c>
      <c r="AB225" s="488">
        <v>21000</v>
      </c>
      <c r="AC225" s="488">
        <v>36000</v>
      </c>
      <c r="AD225" s="488">
        <v>68000</v>
      </c>
      <c r="AE225" s="488">
        <v>203000</v>
      </c>
      <c r="AF225" s="488">
        <v>67000</v>
      </c>
      <c r="AG225" s="489">
        <v>136000</v>
      </c>
    </row>
    <row r="226" spans="1:33" ht="21" customHeight="1">
      <c r="A226" s="28" t="s">
        <v>325</v>
      </c>
      <c r="B226" s="488">
        <v>560000</v>
      </c>
      <c r="C226" s="488">
        <v>318000</v>
      </c>
      <c r="D226" s="488">
        <v>45000</v>
      </c>
      <c r="E226" s="488">
        <v>67000</v>
      </c>
      <c r="F226" s="488">
        <v>101000</v>
      </c>
      <c r="G226" s="488">
        <v>347000</v>
      </c>
      <c r="H226" s="488">
        <v>105000</v>
      </c>
      <c r="I226" s="489">
        <v>242000</v>
      </c>
      <c r="M226" s="28" t="s">
        <v>325</v>
      </c>
      <c r="N226" s="488">
        <v>227000</v>
      </c>
      <c r="O226" s="488">
        <v>123000</v>
      </c>
      <c r="P226" s="488">
        <v>23000</v>
      </c>
      <c r="Q226" s="488">
        <v>32000</v>
      </c>
      <c r="R226" s="488">
        <v>29000</v>
      </c>
      <c r="S226" s="488">
        <v>142000</v>
      </c>
      <c r="T226" s="488">
        <v>39000</v>
      </c>
      <c r="U226" s="489">
        <v>103000</v>
      </c>
      <c r="V226" s="217"/>
      <c r="W226" s="217"/>
      <c r="Y226" s="28" t="s">
        <v>325</v>
      </c>
      <c r="Z226" s="488">
        <v>333000</v>
      </c>
      <c r="AA226" s="488">
        <v>195000</v>
      </c>
      <c r="AB226" s="488">
        <v>22000</v>
      </c>
      <c r="AC226" s="488">
        <v>35000</v>
      </c>
      <c r="AD226" s="488">
        <v>71000</v>
      </c>
      <c r="AE226" s="488">
        <v>205000</v>
      </c>
      <c r="AF226" s="488">
        <v>66000</v>
      </c>
      <c r="AG226" s="489">
        <v>138000</v>
      </c>
    </row>
    <row r="227" spans="1:33" ht="21" customHeight="1">
      <c r="A227" s="28" t="s">
        <v>326</v>
      </c>
      <c r="B227" s="488">
        <v>563000</v>
      </c>
      <c r="C227" s="488">
        <v>321000</v>
      </c>
      <c r="D227" s="488">
        <v>44000</v>
      </c>
      <c r="E227" s="488">
        <v>70000</v>
      </c>
      <c r="F227" s="488">
        <v>101000</v>
      </c>
      <c r="G227" s="488">
        <v>349000</v>
      </c>
      <c r="H227" s="488">
        <v>107000</v>
      </c>
      <c r="I227" s="489">
        <v>242000</v>
      </c>
      <c r="M227" s="28" t="s">
        <v>326</v>
      </c>
      <c r="N227" s="488">
        <v>227000</v>
      </c>
      <c r="O227" s="488">
        <v>124000</v>
      </c>
      <c r="P227" s="488">
        <v>21000</v>
      </c>
      <c r="Q227" s="488">
        <v>35000</v>
      </c>
      <c r="R227" s="488">
        <v>30000</v>
      </c>
      <c r="S227" s="488">
        <v>141000</v>
      </c>
      <c r="T227" s="488">
        <v>39000</v>
      </c>
      <c r="U227" s="489">
        <v>103000</v>
      </c>
      <c r="V227" s="217"/>
      <c r="W227" s="217"/>
      <c r="Y227" s="28" t="s">
        <v>326</v>
      </c>
      <c r="Z227" s="488">
        <v>336000</v>
      </c>
      <c r="AA227" s="488">
        <v>197000</v>
      </c>
      <c r="AB227" s="488">
        <v>22000</v>
      </c>
      <c r="AC227" s="488">
        <v>35000</v>
      </c>
      <c r="AD227" s="488">
        <v>71000</v>
      </c>
      <c r="AE227" s="488">
        <v>208000</v>
      </c>
      <c r="AF227" s="488">
        <v>68000</v>
      </c>
      <c r="AG227" s="489">
        <v>139000</v>
      </c>
    </row>
    <row r="228" spans="1:33" ht="21" customHeight="1">
      <c r="A228" s="28" t="s">
        <v>327</v>
      </c>
      <c r="B228" s="488">
        <v>569000</v>
      </c>
      <c r="C228" s="488">
        <v>322000</v>
      </c>
      <c r="D228" s="488">
        <v>43000</v>
      </c>
      <c r="E228" s="488">
        <v>69000</v>
      </c>
      <c r="F228" s="488">
        <v>101000</v>
      </c>
      <c r="G228" s="488">
        <v>356000</v>
      </c>
      <c r="H228" s="488">
        <v>109000</v>
      </c>
      <c r="I228" s="489">
        <v>247000</v>
      </c>
      <c r="M228" s="28" t="s">
        <v>327</v>
      </c>
      <c r="N228" s="488">
        <v>231000</v>
      </c>
      <c r="O228" s="488">
        <v>123000</v>
      </c>
      <c r="P228" s="488">
        <v>22000</v>
      </c>
      <c r="Q228" s="488">
        <v>33000</v>
      </c>
      <c r="R228" s="488">
        <v>28000</v>
      </c>
      <c r="S228" s="488">
        <v>147000</v>
      </c>
      <c r="T228" s="488">
        <v>40000</v>
      </c>
      <c r="U228" s="489">
        <v>108000</v>
      </c>
      <c r="V228" s="217"/>
      <c r="W228" s="217"/>
      <c r="Y228" s="28" t="s">
        <v>327</v>
      </c>
      <c r="Z228" s="488">
        <v>338000</v>
      </c>
      <c r="AA228" s="488">
        <v>199000</v>
      </c>
      <c r="AB228" s="488">
        <v>22000</v>
      </c>
      <c r="AC228" s="488">
        <v>36000</v>
      </c>
      <c r="AD228" s="488">
        <v>73000</v>
      </c>
      <c r="AE228" s="488">
        <v>208000</v>
      </c>
      <c r="AF228" s="488">
        <v>69000</v>
      </c>
      <c r="AG228" s="489">
        <v>139000</v>
      </c>
    </row>
    <row r="229" spans="1:33" ht="21" customHeight="1">
      <c r="A229" s="28" t="s">
        <v>328</v>
      </c>
      <c r="B229" s="488">
        <v>563000</v>
      </c>
      <c r="C229" s="488">
        <v>318000</v>
      </c>
      <c r="D229" s="488">
        <v>43000</v>
      </c>
      <c r="E229" s="488">
        <v>66000</v>
      </c>
      <c r="F229" s="488">
        <v>98000</v>
      </c>
      <c r="G229" s="488">
        <v>357000</v>
      </c>
      <c r="H229" s="488">
        <v>111000</v>
      </c>
      <c r="I229" s="489">
        <v>245000</v>
      </c>
      <c r="M229" s="28" t="s">
        <v>328</v>
      </c>
      <c r="N229" s="488">
        <v>233000</v>
      </c>
      <c r="O229" s="488">
        <v>125000</v>
      </c>
      <c r="P229" s="488">
        <v>21000</v>
      </c>
      <c r="Q229" s="488">
        <v>32000</v>
      </c>
      <c r="R229" s="488">
        <v>29000</v>
      </c>
      <c r="S229" s="488">
        <v>150000</v>
      </c>
      <c r="T229" s="488">
        <v>43000</v>
      </c>
      <c r="U229" s="489">
        <v>108000</v>
      </c>
      <c r="V229" s="217"/>
      <c r="W229" s="217"/>
      <c r="Y229" s="28" t="s">
        <v>328</v>
      </c>
      <c r="Z229" s="488">
        <v>331000</v>
      </c>
      <c r="AA229" s="488">
        <v>193000</v>
      </c>
      <c r="AB229" s="488">
        <v>22000</v>
      </c>
      <c r="AC229" s="488">
        <v>33000</v>
      </c>
      <c r="AD229" s="488">
        <v>69000</v>
      </c>
      <c r="AE229" s="488">
        <v>206000</v>
      </c>
      <c r="AF229" s="488">
        <v>69000</v>
      </c>
      <c r="AG229" s="489">
        <v>137000</v>
      </c>
    </row>
    <row r="230" spans="1:33" ht="21" customHeight="1">
      <c r="A230" s="28" t="s">
        <v>329</v>
      </c>
      <c r="B230" s="488">
        <v>562000</v>
      </c>
      <c r="C230" s="488">
        <v>317000</v>
      </c>
      <c r="D230" s="488">
        <v>44000</v>
      </c>
      <c r="E230" s="488">
        <v>63000</v>
      </c>
      <c r="F230" s="488">
        <v>97000</v>
      </c>
      <c r="G230" s="488">
        <v>359000</v>
      </c>
      <c r="H230" s="488">
        <v>114000</v>
      </c>
      <c r="I230" s="489">
        <v>245000</v>
      </c>
      <c r="M230" s="28" t="s">
        <v>329</v>
      </c>
      <c r="N230" s="488">
        <v>233000</v>
      </c>
      <c r="O230" s="488">
        <v>126000</v>
      </c>
      <c r="P230" s="488">
        <v>22000</v>
      </c>
      <c r="Q230" s="488">
        <v>30000</v>
      </c>
      <c r="R230" s="488">
        <v>30000</v>
      </c>
      <c r="S230" s="488">
        <v>152000</v>
      </c>
      <c r="T230" s="488">
        <v>44000</v>
      </c>
      <c r="U230" s="489">
        <v>108000</v>
      </c>
      <c r="V230" s="217"/>
      <c r="W230" s="217"/>
      <c r="Y230" s="28" t="s">
        <v>329</v>
      </c>
      <c r="Z230" s="488">
        <v>329000</v>
      </c>
      <c r="AA230" s="488">
        <v>191000</v>
      </c>
      <c r="AB230" s="488">
        <v>22000</v>
      </c>
      <c r="AC230" s="488">
        <v>33000</v>
      </c>
      <c r="AD230" s="488">
        <v>67000</v>
      </c>
      <c r="AE230" s="488">
        <v>207000</v>
      </c>
      <c r="AF230" s="488">
        <v>70000</v>
      </c>
      <c r="AG230" s="489">
        <v>138000</v>
      </c>
    </row>
    <row r="231" spans="1:33" ht="21" customHeight="1">
      <c r="A231" s="28" t="s">
        <v>330</v>
      </c>
      <c r="B231" s="488">
        <v>562000</v>
      </c>
      <c r="C231" s="488">
        <v>321000</v>
      </c>
      <c r="D231" s="488">
        <v>45000</v>
      </c>
      <c r="E231" s="488">
        <v>58000</v>
      </c>
      <c r="F231" s="488">
        <v>105000</v>
      </c>
      <c r="G231" s="488">
        <v>355000</v>
      </c>
      <c r="H231" s="488">
        <v>114000</v>
      </c>
      <c r="I231" s="489">
        <v>241000</v>
      </c>
      <c r="M231" s="28" t="s">
        <v>330</v>
      </c>
      <c r="N231" s="488">
        <v>229000</v>
      </c>
      <c r="O231" s="488">
        <v>125000</v>
      </c>
      <c r="P231" s="488">
        <v>22000</v>
      </c>
      <c r="Q231" s="488">
        <v>27000</v>
      </c>
      <c r="R231" s="488">
        <v>31000</v>
      </c>
      <c r="S231" s="488">
        <v>149000</v>
      </c>
      <c r="T231" s="488">
        <v>45000</v>
      </c>
      <c r="U231" s="489">
        <v>104000</v>
      </c>
      <c r="V231" s="217"/>
      <c r="W231" s="217"/>
      <c r="Y231" s="28" t="s">
        <v>330</v>
      </c>
      <c r="Z231" s="488">
        <v>334000</v>
      </c>
      <c r="AA231" s="488">
        <v>197000</v>
      </c>
      <c r="AB231" s="488">
        <v>23000</v>
      </c>
      <c r="AC231" s="488">
        <v>31000</v>
      </c>
      <c r="AD231" s="488">
        <v>74000</v>
      </c>
      <c r="AE231" s="488">
        <v>206000</v>
      </c>
      <c r="AF231" s="488">
        <v>69000</v>
      </c>
      <c r="AG231" s="489">
        <v>137000</v>
      </c>
    </row>
    <row r="232" spans="1:33" ht="21" customHeight="1">
      <c r="A232" s="28" t="s">
        <v>331</v>
      </c>
      <c r="B232" s="488">
        <v>571000</v>
      </c>
      <c r="C232" s="488">
        <v>329000</v>
      </c>
      <c r="D232" s="488">
        <v>45000</v>
      </c>
      <c r="E232" s="488">
        <v>60000</v>
      </c>
      <c r="F232" s="488">
        <v>108000</v>
      </c>
      <c r="G232" s="488">
        <v>358000</v>
      </c>
      <c r="H232" s="488">
        <v>117000</v>
      </c>
      <c r="I232" s="489">
        <v>242000</v>
      </c>
      <c r="M232" s="28" t="s">
        <v>331</v>
      </c>
      <c r="N232" s="488">
        <v>227000</v>
      </c>
      <c r="O232" s="488">
        <v>123000</v>
      </c>
      <c r="P232" s="488">
        <v>23000</v>
      </c>
      <c r="Q232" s="488">
        <v>26000</v>
      </c>
      <c r="R232" s="488">
        <v>30000</v>
      </c>
      <c r="S232" s="488">
        <v>148000</v>
      </c>
      <c r="T232" s="488">
        <v>44000</v>
      </c>
      <c r="U232" s="489">
        <v>104000</v>
      </c>
      <c r="V232" s="217"/>
      <c r="W232" s="217"/>
      <c r="Y232" s="28" t="s">
        <v>331</v>
      </c>
      <c r="Z232" s="488">
        <v>344000</v>
      </c>
      <c r="AA232" s="488">
        <v>206000</v>
      </c>
      <c r="AB232" s="488">
        <v>23000</v>
      </c>
      <c r="AC232" s="488">
        <v>33000</v>
      </c>
      <c r="AD232" s="488">
        <v>78000</v>
      </c>
      <c r="AE232" s="488">
        <v>210000</v>
      </c>
      <c r="AF232" s="488">
        <v>72000</v>
      </c>
      <c r="AG232" s="489">
        <v>138000</v>
      </c>
    </row>
    <row r="233" spans="1:33" ht="21" customHeight="1">
      <c r="A233" s="28" t="s">
        <v>332</v>
      </c>
      <c r="B233" s="488">
        <v>557000</v>
      </c>
      <c r="C233" s="488">
        <v>317000</v>
      </c>
      <c r="D233" s="488">
        <v>43000</v>
      </c>
      <c r="E233" s="488">
        <v>57000</v>
      </c>
      <c r="F233" s="488">
        <v>105000</v>
      </c>
      <c r="G233" s="488">
        <v>352000</v>
      </c>
      <c r="H233" s="488">
        <v>112000</v>
      </c>
      <c r="I233" s="489">
        <v>240000</v>
      </c>
      <c r="M233" s="28" t="s">
        <v>332</v>
      </c>
      <c r="N233" s="488">
        <v>224000</v>
      </c>
      <c r="O233" s="488">
        <v>118000</v>
      </c>
      <c r="P233" s="488">
        <v>21000</v>
      </c>
      <c r="Q233" s="488">
        <v>26000</v>
      </c>
      <c r="R233" s="488">
        <v>29000</v>
      </c>
      <c r="S233" s="488">
        <v>148000</v>
      </c>
      <c r="T233" s="488">
        <v>43000</v>
      </c>
      <c r="U233" s="489">
        <v>105000</v>
      </c>
      <c r="V233" s="217"/>
      <c r="W233" s="217"/>
      <c r="Y233" s="28" t="s">
        <v>332</v>
      </c>
      <c r="Z233" s="488">
        <v>333000</v>
      </c>
      <c r="AA233" s="488">
        <v>198000</v>
      </c>
      <c r="AB233" s="488">
        <v>22000</v>
      </c>
      <c r="AC233" s="488">
        <v>31000</v>
      </c>
      <c r="AD233" s="488">
        <v>76000</v>
      </c>
      <c r="AE233" s="488">
        <v>204000</v>
      </c>
      <c r="AF233" s="488">
        <v>70000</v>
      </c>
      <c r="AG233" s="489">
        <v>135000</v>
      </c>
    </row>
    <row r="234" spans="1:33" ht="21" customHeight="1">
      <c r="A234" s="28" t="s">
        <v>333</v>
      </c>
      <c r="B234" s="488">
        <v>568000</v>
      </c>
      <c r="C234" s="488">
        <v>324000</v>
      </c>
      <c r="D234" s="488">
        <v>43000</v>
      </c>
      <c r="E234" s="488">
        <v>60000</v>
      </c>
      <c r="F234" s="488">
        <v>107000</v>
      </c>
      <c r="G234" s="488">
        <v>359000</v>
      </c>
      <c r="H234" s="488">
        <v>114000</v>
      </c>
      <c r="I234" s="489">
        <v>244000</v>
      </c>
      <c r="M234" s="28" t="s">
        <v>333</v>
      </c>
      <c r="N234" s="488">
        <v>229000</v>
      </c>
      <c r="O234" s="488">
        <v>121000</v>
      </c>
      <c r="P234" s="488">
        <v>21000</v>
      </c>
      <c r="Q234" s="488">
        <v>26000</v>
      </c>
      <c r="R234" s="488">
        <v>28000</v>
      </c>
      <c r="S234" s="488">
        <v>154000</v>
      </c>
      <c r="T234" s="488">
        <v>46000</v>
      </c>
      <c r="U234" s="489">
        <v>108000</v>
      </c>
      <c r="V234" s="217"/>
      <c r="W234" s="217"/>
      <c r="Y234" s="28" t="s">
        <v>333</v>
      </c>
      <c r="Z234" s="488">
        <v>339000</v>
      </c>
      <c r="AA234" s="488">
        <v>203000</v>
      </c>
      <c r="AB234" s="488">
        <v>22000</v>
      </c>
      <c r="AC234" s="488">
        <v>33000</v>
      </c>
      <c r="AD234" s="488">
        <v>79000</v>
      </c>
      <c r="AE234" s="488">
        <v>204000</v>
      </c>
      <c r="AF234" s="488">
        <v>69000</v>
      </c>
      <c r="AG234" s="489">
        <v>136000</v>
      </c>
    </row>
    <row r="235" spans="1:33" ht="21" customHeight="1">
      <c r="A235" s="28" t="s">
        <v>355</v>
      </c>
      <c r="B235" s="488">
        <v>557000</v>
      </c>
      <c r="C235" s="488">
        <v>316000</v>
      </c>
      <c r="D235" s="488">
        <v>43000</v>
      </c>
      <c r="E235" s="488">
        <v>57000</v>
      </c>
      <c r="F235" s="488">
        <v>105000</v>
      </c>
      <c r="G235" s="488">
        <v>352000</v>
      </c>
      <c r="H235" s="488">
        <v>112000</v>
      </c>
      <c r="I235" s="489">
        <v>240000</v>
      </c>
      <c r="M235" s="28" t="s">
        <v>355</v>
      </c>
      <c r="N235" s="488">
        <v>226000</v>
      </c>
      <c r="O235" s="488">
        <v>119000</v>
      </c>
      <c r="P235" s="488">
        <v>21000</v>
      </c>
      <c r="Q235" s="488">
        <v>26000</v>
      </c>
      <c r="R235" s="488">
        <v>28000</v>
      </c>
      <c r="S235" s="488">
        <v>151000</v>
      </c>
      <c r="T235" s="488">
        <v>44000</v>
      </c>
      <c r="U235" s="489">
        <v>107000</v>
      </c>
      <c r="V235" s="40"/>
      <c r="W235" s="40"/>
      <c r="Y235" s="28" t="s">
        <v>355</v>
      </c>
      <c r="Z235" s="488">
        <v>331000</v>
      </c>
      <c r="AA235" s="488">
        <v>197000</v>
      </c>
      <c r="AB235" s="488">
        <v>21000</v>
      </c>
      <c r="AC235" s="488">
        <v>31000</v>
      </c>
      <c r="AD235" s="488">
        <v>77000</v>
      </c>
      <c r="AE235" s="488">
        <v>201000</v>
      </c>
      <c r="AF235" s="488">
        <v>67000</v>
      </c>
      <c r="AG235" s="489">
        <v>134000</v>
      </c>
    </row>
    <row r="236" spans="1:33" ht="21" customHeight="1">
      <c r="A236" s="28" t="s">
        <v>356</v>
      </c>
      <c r="B236" s="488">
        <v>562000</v>
      </c>
      <c r="C236" s="488">
        <v>317000</v>
      </c>
      <c r="D236" s="488">
        <v>43000</v>
      </c>
      <c r="E236" s="488">
        <v>58000</v>
      </c>
      <c r="F236" s="488">
        <v>101000</v>
      </c>
      <c r="G236" s="488">
        <v>359000</v>
      </c>
      <c r="H236" s="488">
        <v>114000</v>
      </c>
      <c r="I236" s="489">
        <v>245000</v>
      </c>
      <c r="M236" s="28" t="s">
        <v>356</v>
      </c>
      <c r="N236" s="488">
        <v>227000</v>
      </c>
      <c r="O236" s="488">
        <v>121000</v>
      </c>
      <c r="P236" s="488">
        <v>22000</v>
      </c>
      <c r="Q236" s="488">
        <v>27000</v>
      </c>
      <c r="R236" s="488">
        <v>27000</v>
      </c>
      <c r="S236" s="488">
        <v>151000</v>
      </c>
      <c r="T236" s="488">
        <v>44000</v>
      </c>
      <c r="U236" s="489">
        <v>107000</v>
      </c>
      <c r="V236" s="40"/>
      <c r="W236" s="40"/>
      <c r="Y236" s="28" t="s">
        <v>356</v>
      </c>
      <c r="Z236" s="488">
        <v>334000</v>
      </c>
      <c r="AA236" s="488">
        <v>196000</v>
      </c>
      <c r="AB236" s="488">
        <v>21000</v>
      </c>
      <c r="AC236" s="488">
        <v>31000</v>
      </c>
      <c r="AD236" s="488">
        <v>73000</v>
      </c>
      <c r="AE236" s="488">
        <v>209000</v>
      </c>
      <c r="AF236" s="488">
        <v>71000</v>
      </c>
      <c r="AG236" s="489">
        <v>138000</v>
      </c>
    </row>
    <row r="237" spans="1:33" ht="21" customHeight="1">
      <c r="A237" s="28" t="s">
        <v>357</v>
      </c>
      <c r="B237" s="488">
        <v>564000</v>
      </c>
      <c r="C237" s="488">
        <v>315000</v>
      </c>
      <c r="D237" s="488">
        <v>42000</v>
      </c>
      <c r="E237" s="488">
        <v>58000</v>
      </c>
      <c r="F237" s="488">
        <v>99000</v>
      </c>
      <c r="G237" s="488">
        <v>365000</v>
      </c>
      <c r="H237" s="488">
        <v>115000</v>
      </c>
      <c r="I237" s="489">
        <v>249000</v>
      </c>
      <c r="M237" s="28" t="s">
        <v>357</v>
      </c>
      <c r="N237" s="488">
        <v>233000</v>
      </c>
      <c r="O237" s="488">
        <v>122000</v>
      </c>
      <c r="P237" s="488">
        <v>22000</v>
      </c>
      <c r="Q237" s="488">
        <v>26000</v>
      </c>
      <c r="R237" s="488">
        <v>28000</v>
      </c>
      <c r="S237" s="488">
        <v>157000</v>
      </c>
      <c r="T237" s="488">
        <v>45000</v>
      </c>
      <c r="U237" s="489">
        <v>111000</v>
      </c>
      <c r="V237" s="40"/>
      <c r="W237" s="40"/>
      <c r="Y237" s="28" t="s">
        <v>357</v>
      </c>
      <c r="Z237" s="488">
        <v>331000</v>
      </c>
      <c r="AA237" s="488">
        <v>193000</v>
      </c>
      <c r="AB237" s="488">
        <v>20000</v>
      </c>
      <c r="AC237" s="488">
        <v>32000</v>
      </c>
      <c r="AD237" s="488">
        <v>71000</v>
      </c>
      <c r="AE237" s="488">
        <v>208000</v>
      </c>
      <c r="AF237" s="488">
        <v>70000</v>
      </c>
      <c r="AG237" s="489">
        <v>138000</v>
      </c>
    </row>
    <row r="238" spans="1:33" ht="21" customHeight="1">
      <c r="A238" s="28" t="s">
        <v>358</v>
      </c>
      <c r="B238" s="488">
        <v>564000</v>
      </c>
      <c r="C238" s="488">
        <v>315000</v>
      </c>
      <c r="D238" s="488">
        <v>41000</v>
      </c>
      <c r="E238" s="488">
        <v>55000</v>
      </c>
      <c r="F238" s="488">
        <v>103000</v>
      </c>
      <c r="G238" s="488">
        <v>364000</v>
      </c>
      <c r="H238" s="488">
        <v>115000</v>
      </c>
      <c r="I238" s="489">
        <v>249000</v>
      </c>
      <c r="M238" s="28" t="s">
        <v>358</v>
      </c>
      <c r="N238" s="488">
        <v>233000</v>
      </c>
      <c r="O238" s="488">
        <v>121000</v>
      </c>
      <c r="P238" s="488">
        <v>21000</v>
      </c>
      <c r="Q238" s="488">
        <v>24000</v>
      </c>
      <c r="R238" s="488">
        <v>32000</v>
      </c>
      <c r="S238" s="488">
        <v>156000</v>
      </c>
      <c r="T238" s="488">
        <v>44000</v>
      </c>
      <c r="U238" s="489">
        <v>112000</v>
      </c>
      <c r="V238" s="40"/>
      <c r="W238" s="40"/>
      <c r="Y238" s="28" t="s">
        <v>358</v>
      </c>
      <c r="Z238" s="488">
        <v>331000</v>
      </c>
      <c r="AA238" s="488">
        <v>194000</v>
      </c>
      <c r="AB238" s="488">
        <v>20000</v>
      </c>
      <c r="AC238" s="488">
        <v>32000</v>
      </c>
      <c r="AD238" s="488">
        <v>71000</v>
      </c>
      <c r="AE238" s="488">
        <v>209000</v>
      </c>
      <c r="AF238" s="488">
        <v>71000</v>
      </c>
      <c r="AG238" s="489">
        <v>137000</v>
      </c>
    </row>
    <row r="239" spans="1:33" ht="21" customHeight="1">
      <c r="A239" s="28" t="s">
        <v>359</v>
      </c>
      <c r="B239" s="488">
        <v>565000</v>
      </c>
      <c r="C239" s="488">
        <v>314000</v>
      </c>
      <c r="D239" s="488">
        <v>40000</v>
      </c>
      <c r="E239" s="488">
        <v>58000</v>
      </c>
      <c r="F239" s="488">
        <v>103000</v>
      </c>
      <c r="G239" s="488">
        <v>364000</v>
      </c>
      <c r="H239" s="488">
        <v>113000</v>
      </c>
      <c r="I239" s="489">
        <v>250000</v>
      </c>
      <c r="M239" s="28" t="s">
        <v>359</v>
      </c>
      <c r="N239" s="488">
        <v>233000</v>
      </c>
      <c r="O239" s="488">
        <v>121000</v>
      </c>
      <c r="P239" s="488">
        <v>22000</v>
      </c>
      <c r="Q239" s="488">
        <v>27000</v>
      </c>
      <c r="R239" s="488">
        <v>30000</v>
      </c>
      <c r="S239" s="488">
        <v>154000</v>
      </c>
      <c r="T239" s="488">
        <v>42000</v>
      </c>
      <c r="U239" s="489">
        <v>112000</v>
      </c>
      <c r="V239" s="40"/>
      <c r="W239" s="40"/>
      <c r="Y239" s="28" t="s">
        <v>359</v>
      </c>
      <c r="Z239" s="488">
        <v>332000</v>
      </c>
      <c r="AA239" s="488">
        <v>193000</v>
      </c>
      <c r="AB239" s="488">
        <v>18000</v>
      </c>
      <c r="AC239" s="488">
        <v>31000</v>
      </c>
      <c r="AD239" s="488">
        <v>73000</v>
      </c>
      <c r="AE239" s="488">
        <v>210000</v>
      </c>
      <c r="AF239" s="488">
        <v>71000</v>
      </c>
      <c r="AG239" s="489">
        <v>139000</v>
      </c>
    </row>
    <row r="240" spans="1:33" ht="21" customHeight="1">
      <c r="A240" s="28" t="s">
        <v>360</v>
      </c>
      <c r="B240" s="488">
        <v>557000</v>
      </c>
      <c r="C240" s="488">
        <v>308000</v>
      </c>
      <c r="D240" s="488">
        <v>40000</v>
      </c>
      <c r="E240" s="488">
        <v>56000</v>
      </c>
      <c r="F240" s="488">
        <v>101000</v>
      </c>
      <c r="G240" s="488">
        <v>361000</v>
      </c>
      <c r="H240" s="488">
        <v>111000</v>
      </c>
      <c r="I240" s="489">
        <v>250000</v>
      </c>
      <c r="M240" s="28" t="s">
        <v>360</v>
      </c>
      <c r="N240" s="488">
        <v>232000</v>
      </c>
      <c r="O240" s="488">
        <v>121000</v>
      </c>
      <c r="P240" s="488">
        <v>21000</v>
      </c>
      <c r="Q240" s="488">
        <v>27000</v>
      </c>
      <c r="R240" s="488">
        <v>31000</v>
      </c>
      <c r="S240" s="488">
        <v>153000</v>
      </c>
      <c r="T240" s="488">
        <v>42000</v>
      </c>
      <c r="U240" s="489">
        <v>111000</v>
      </c>
      <c r="V240" s="40"/>
      <c r="W240" s="40"/>
      <c r="Y240" s="28" t="s">
        <v>360</v>
      </c>
      <c r="Z240" s="488">
        <v>326000</v>
      </c>
      <c r="AA240" s="488">
        <v>187000</v>
      </c>
      <c r="AB240" s="488">
        <v>19000</v>
      </c>
      <c r="AC240" s="488">
        <v>29000</v>
      </c>
      <c r="AD240" s="488">
        <v>70000</v>
      </c>
      <c r="AE240" s="488">
        <v>208000</v>
      </c>
      <c r="AF240" s="488">
        <v>69000</v>
      </c>
      <c r="AG240" s="489">
        <v>139000</v>
      </c>
    </row>
    <row r="241" spans="1:33" ht="21" customHeight="1">
      <c r="A241" s="28" t="s">
        <v>361</v>
      </c>
      <c r="B241" s="488">
        <v>562000</v>
      </c>
      <c r="C241" s="488">
        <v>311000</v>
      </c>
      <c r="D241" s="488">
        <v>39000</v>
      </c>
      <c r="E241" s="488">
        <v>60000</v>
      </c>
      <c r="F241" s="488">
        <v>99000</v>
      </c>
      <c r="G241" s="488">
        <v>364000</v>
      </c>
      <c r="H241" s="488">
        <v>114000</v>
      </c>
      <c r="I241" s="489">
        <v>251000</v>
      </c>
      <c r="M241" s="28" t="s">
        <v>361</v>
      </c>
      <c r="N241" s="488">
        <v>232000</v>
      </c>
      <c r="O241" s="488">
        <v>121000</v>
      </c>
      <c r="P241" s="488">
        <v>20000</v>
      </c>
      <c r="Q241" s="488">
        <v>29000</v>
      </c>
      <c r="R241" s="488">
        <v>29000</v>
      </c>
      <c r="S241" s="488">
        <v>154000</v>
      </c>
      <c r="T241" s="488">
        <v>43000</v>
      </c>
      <c r="U241" s="489">
        <v>111000</v>
      </c>
      <c r="V241" s="40"/>
      <c r="W241" s="40"/>
      <c r="Y241" s="28" t="s">
        <v>361</v>
      </c>
      <c r="Z241" s="488">
        <v>330000</v>
      </c>
      <c r="AA241" s="488">
        <v>190000</v>
      </c>
      <c r="AB241" s="488">
        <v>19000</v>
      </c>
      <c r="AC241" s="488">
        <v>31000</v>
      </c>
      <c r="AD241" s="488">
        <v>70000</v>
      </c>
      <c r="AE241" s="488">
        <v>210000</v>
      </c>
      <c r="AF241" s="488">
        <v>70000</v>
      </c>
      <c r="AG241" s="489">
        <v>140000</v>
      </c>
    </row>
    <row r="242" spans="1:33" ht="21" customHeight="1">
      <c r="A242" s="28" t="s">
        <v>362</v>
      </c>
      <c r="B242" s="488">
        <v>558000</v>
      </c>
      <c r="C242" s="488">
        <v>314000</v>
      </c>
      <c r="D242" s="488">
        <v>41000</v>
      </c>
      <c r="E242" s="488">
        <v>60000</v>
      </c>
      <c r="F242" s="488">
        <v>98000</v>
      </c>
      <c r="G242" s="488">
        <v>360000</v>
      </c>
      <c r="H242" s="488">
        <v>115000</v>
      </c>
      <c r="I242" s="489">
        <v>244000</v>
      </c>
      <c r="M242" s="28" t="s">
        <v>362</v>
      </c>
      <c r="N242" s="488">
        <v>227000</v>
      </c>
      <c r="O242" s="488">
        <v>121000</v>
      </c>
      <c r="P242" s="488">
        <v>22000</v>
      </c>
      <c r="Q242" s="488">
        <v>27000</v>
      </c>
      <c r="R242" s="488">
        <v>28000</v>
      </c>
      <c r="S242" s="488">
        <v>151000</v>
      </c>
      <c r="T242" s="488">
        <v>45000</v>
      </c>
      <c r="U242" s="489">
        <v>106000</v>
      </c>
      <c r="V242" s="40"/>
      <c r="W242" s="40"/>
      <c r="Y242" s="28" t="s">
        <v>362</v>
      </c>
      <c r="Z242" s="488">
        <v>331000</v>
      </c>
      <c r="AA242" s="488">
        <v>193000</v>
      </c>
      <c r="AB242" s="488">
        <v>19000</v>
      </c>
      <c r="AC242" s="488">
        <v>33000</v>
      </c>
      <c r="AD242" s="488">
        <v>70000</v>
      </c>
      <c r="AE242" s="488">
        <v>209000</v>
      </c>
      <c r="AF242" s="488">
        <v>71000</v>
      </c>
      <c r="AG242" s="489">
        <v>138000</v>
      </c>
    </row>
    <row r="243" spans="1:33" ht="21" customHeight="1">
      <c r="A243" s="28" t="s">
        <v>363</v>
      </c>
      <c r="B243" s="488">
        <v>557000</v>
      </c>
      <c r="C243" s="488">
        <v>313000</v>
      </c>
      <c r="D243" s="488">
        <v>40000</v>
      </c>
      <c r="E243" s="488">
        <v>63000</v>
      </c>
      <c r="F243" s="488">
        <v>98000</v>
      </c>
      <c r="G243" s="488">
        <v>356000</v>
      </c>
      <c r="H243" s="488">
        <v>112000</v>
      </c>
      <c r="I243" s="489">
        <v>244000</v>
      </c>
      <c r="M243" s="28" t="s">
        <v>363</v>
      </c>
      <c r="N243" s="488">
        <v>224000</v>
      </c>
      <c r="O243" s="488">
        <v>117000</v>
      </c>
      <c r="P243" s="488">
        <v>21000</v>
      </c>
      <c r="Q243" s="488">
        <v>27000</v>
      </c>
      <c r="R243" s="488">
        <v>28000</v>
      </c>
      <c r="S243" s="488">
        <v>147000</v>
      </c>
      <c r="T243" s="488">
        <v>41000</v>
      </c>
      <c r="U243" s="489">
        <v>107000</v>
      </c>
      <c r="V243" s="40"/>
      <c r="W243" s="40"/>
      <c r="Y243" s="28" t="s">
        <v>363</v>
      </c>
      <c r="Z243" s="488">
        <v>334000</v>
      </c>
      <c r="AA243" s="488">
        <v>196000</v>
      </c>
      <c r="AB243" s="488">
        <v>19000</v>
      </c>
      <c r="AC243" s="488">
        <v>36000</v>
      </c>
      <c r="AD243" s="488">
        <v>69000</v>
      </c>
      <c r="AE243" s="488">
        <v>209000</v>
      </c>
      <c r="AF243" s="488">
        <v>71000</v>
      </c>
      <c r="AG243" s="489">
        <v>138000</v>
      </c>
    </row>
    <row r="244" spans="1:33" ht="21" customHeight="1">
      <c r="A244" s="28" t="s">
        <v>364</v>
      </c>
      <c r="B244" s="488">
        <v>558000</v>
      </c>
      <c r="C244" s="488">
        <v>312000</v>
      </c>
      <c r="D244" s="488">
        <v>39000</v>
      </c>
      <c r="E244" s="488">
        <v>64000</v>
      </c>
      <c r="F244" s="488">
        <v>95000</v>
      </c>
      <c r="G244" s="488">
        <v>359000</v>
      </c>
      <c r="H244" s="488">
        <v>113000</v>
      </c>
      <c r="I244" s="489">
        <v>246000</v>
      </c>
      <c r="M244" s="28" t="s">
        <v>364</v>
      </c>
      <c r="N244" s="488">
        <v>225000</v>
      </c>
      <c r="O244" s="488">
        <v>118000</v>
      </c>
      <c r="P244" s="488">
        <v>21000</v>
      </c>
      <c r="Q244" s="488">
        <v>27000</v>
      </c>
      <c r="R244" s="488">
        <v>27000</v>
      </c>
      <c r="S244" s="488">
        <v>150000</v>
      </c>
      <c r="T244" s="488">
        <v>43000</v>
      </c>
      <c r="U244" s="489">
        <v>107000</v>
      </c>
      <c r="V244" s="40"/>
      <c r="W244" s="40"/>
      <c r="Y244" s="28" t="s">
        <v>364</v>
      </c>
      <c r="Z244" s="488">
        <v>334000</v>
      </c>
      <c r="AA244" s="488">
        <v>195000</v>
      </c>
      <c r="AB244" s="488">
        <v>19000</v>
      </c>
      <c r="AC244" s="488">
        <v>37000</v>
      </c>
      <c r="AD244" s="488">
        <v>68000</v>
      </c>
      <c r="AE244" s="488">
        <v>209000</v>
      </c>
      <c r="AF244" s="488">
        <v>70000</v>
      </c>
      <c r="AG244" s="489">
        <v>139000</v>
      </c>
    </row>
    <row r="245" spans="1:33" ht="21" customHeight="1">
      <c r="A245" s="28" t="s">
        <v>365</v>
      </c>
      <c r="B245" s="488">
        <v>569000</v>
      </c>
      <c r="C245" s="488">
        <v>315000</v>
      </c>
      <c r="D245" s="488">
        <v>40000</v>
      </c>
      <c r="E245" s="488">
        <v>66000</v>
      </c>
      <c r="F245" s="488">
        <v>98000</v>
      </c>
      <c r="G245" s="488">
        <v>365000</v>
      </c>
      <c r="H245" s="488">
        <v>112000</v>
      </c>
      <c r="I245" s="489">
        <v>254000</v>
      </c>
      <c r="M245" s="28" t="s">
        <v>365</v>
      </c>
      <c r="N245" s="488">
        <v>233000</v>
      </c>
      <c r="O245" s="488">
        <v>120000</v>
      </c>
      <c r="P245" s="488">
        <v>20000</v>
      </c>
      <c r="Q245" s="488">
        <v>29000</v>
      </c>
      <c r="R245" s="488">
        <v>28000</v>
      </c>
      <c r="S245" s="488">
        <v>155000</v>
      </c>
      <c r="T245" s="488">
        <v>43000</v>
      </c>
      <c r="U245" s="489">
        <v>113000</v>
      </c>
      <c r="V245" s="40"/>
      <c r="W245" s="40"/>
      <c r="Y245" s="28" t="s">
        <v>365</v>
      </c>
      <c r="Z245" s="488">
        <v>336000</v>
      </c>
      <c r="AA245" s="488">
        <v>196000</v>
      </c>
      <c r="AB245" s="488">
        <v>20000</v>
      </c>
      <c r="AC245" s="488">
        <v>36000</v>
      </c>
      <c r="AD245" s="488">
        <v>70000</v>
      </c>
      <c r="AE245" s="488">
        <v>210000</v>
      </c>
      <c r="AF245" s="488">
        <v>69000</v>
      </c>
      <c r="AG245" s="489">
        <v>141000</v>
      </c>
    </row>
    <row r="246" spans="1:33" ht="21" customHeight="1">
      <c r="A246" s="28" t="s">
        <v>366</v>
      </c>
      <c r="B246" s="488">
        <v>566000</v>
      </c>
      <c r="C246" s="488">
        <v>316000</v>
      </c>
      <c r="D246" s="488">
        <v>41000</v>
      </c>
      <c r="E246" s="488">
        <v>63000</v>
      </c>
      <c r="F246" s="488">
        <v>102000</v>
      </c>
      <c r="G246" s="488">
        <v>361000</v>
      </c>
      <c r="H246" s="488">
        <v>111000</v>
      </c>
      <c r="I246" s="489">
        <v>250000</v>
      </c>
      <c r="M246" s="28" t="s">
        <v>366</v>
      </c>
      <c r="N246" s="488">
        <v>237000</v>
      </c>
      <c r="O246" s="488">
        <v>126000</v>
      </c>
      <c r="P246" s="488">
        <v>22000</v>
      </c>
      <c r="Q246" s="488">
        <v>29000</v>
      </c>
      <c r="R246" s="488">
        <v>31000</v>
      </c>
      <c r="S246" s="488">
        <v>155000</v>
      </c>
      <c r="T246" s="488">
        <v>44000</v>
      </c>
      <c r="U246" s="489">
        <v>111000</v>
      </c>
      <c r="V246" s="40"/>
      <c r="W246" s="40"/>
      <c r="Y246" s="28" t="s">
        <v>366</v>
      </c>
      <c r="Z246" s="488">
        <v>329000</v>
      </c>
      <c r="AA246" s="488">
        <v>190000</v>
      </c>
      <c r="AB246" s="488">
        <v>19000</v>
      </c>
      <c r="AC246" s="488">
        <v>34000</v>
      </c>
      <c r="AD246" s="488">
        <v>71000</v>
      </c>
      <c r="AE246" s="488">
        <v>206000</v>
      </c>
      <c r="AF246" s="488">
        <v>67000</v>
      </c>
      <c r="AG246" s="489">
        <v>139000</v>
      </c>
    </row>
    <row r="247" spans="1:33" ht="21" customHeight="1">
      <c r="A247" s="28" t="s">
        <v>367</v>
      </c>
      <c r="B247" s="488">
        <v>561000</v>
      </c>
      <c r="C247" s="488">
        <v>312000</v>
      </c>
      <c r="D247" s="488">
        <v>41000</v>
      </c>
      <c r="E247" s="488">
        <v>61000</v>
      </c>
      <c r="F247" s="488">
        <v>98000</v>
      </c>
      <c r="G247" s="488">
        <v>361000</v>
      </c>
      <c r="H247" s="488">
        <v>112000</v>
      </c>
      <c r="I247" s="489">
        <v>249000</v>
      </c>
      <c r="M247" s="28" t="s">
        <v>367</v>
      </c>
      <c r="N247" s="488">
        <v>233000</v>
      </c>
      <c r="O247" s="488">
        <v>123000</v>
      </c>
      <c r="P247" s="488">
        <v>22000</v>
      </c>
      <c r="Q247" s="488">
        <v>29000</v>
      </c>
      <c r="R247" s="488">
        <v>30000</v>
      </c>
      <c r="S247" s="488">
        <v>153000</v>
      </c>
      <c r="T247" s="488">
        <v>43000</v>
      </c>
      <c r="U247" s="489">
        <v>109000</v>
      </c>
      <c r="V247" s="40"/>
      <c r="W247" s="40"/>
      <c r="Y247" s="28" t="s">
        <v>367</v>
      </c>
      <c r="Z247" s="488">
        <v>328000</v>
      </c>
      <c r="AA247" s="488">
        <v>189000</v>
      </c>
      <c r="AB247" s="488">
        <v>20000</v>
      </c>
      <c r="AC247" s="488">
        <v>32000</v>
      </c>
      <c r="AD247" s="488">
        <v>68000</v>
      </c>
      <c r="AE247" s="488">
        <v>208000</v>
      </c>
      <c r="AF247" s="488">
        <v>69000</v>
      </c>
      <c r="AG247" s="489">
        <v>140000</v>
      </c>
    </row>
    <row r="248" spans="1:33" ht="21" customHeight="1">
      <c r="A248" s="28" t="s">
        <v>368</v>
      </c>
      <c r="B248" s="488">
        <v>562000</v>
      </c>
      <c r="C248" s="488">
        <v>313000</v>
      </c>
      <c r="D248" s="488">
        <v>40000</v>
      </c>
      <c r="E248" s="488">
        <v>59000</v>
      </c>
      <c r="F248" s="488">
        <v>99000</v>
      </c>
      <c r="G248" s="488">
        <v>363000</v>
      </c>
      <c r="H248" s="488">
        <v>115000</v>
      </c>
      <c r="I248" s="489">
        <v>249000</v>
      </c>
      <c r="M248" s="28" t="s">
        <v>368</v>
      </c>
      <c r="N248" s="488">
        <v>231000</v>
      </c>
      <c r="O248" s="488">
        <v>122000</v>
      </c>
      <c r="P248" s="488">
        <v>20000</v>
      </c>
      <c r="Q248" s="488">
        <v>26000</v>
      </c>
      <c r="R248" s="488">
        <v>31000</v>
      </c>
      <c r="S248" s="488">
        <v>153000</v>
      </c>
      <c r="T248" s="488">
        <v>44000</v>
      </c>
      <c r="U248" s="489">
        <v>109000</v>
      </c>
      <c r="V248" s="40"/>
      <c r="W248" s="40"/>
      <c r="Y248" s="28" t="s">
        <v>368</v>
      </c>
      <c r="Z248" s="488">
        <v>331000</v>
      </c>
      <c r="AA248" s="488">
        <v>192000</v>
      </c>
      <c r="AB248" s="488">
        <v>20000</v>
      </c>
      <c r="AC248" s="488">
        <v>33000</v>
      </c>
      <c r="AD248" s="488">
        <v>69000</v>
      </c>
      <c r="AE248" s="488">
        <v>210000</v>
      </c>
      <c r="AF248" s="488">
        <v>70000</v>
      </c>
      <c r="AG248" s="489">
        <v>140000</v>
      </c>
    </row>
    <row r="249" spans="1:33" ht="21" customHeight="1">
      <c r="A249" s="28" t="s">
        <v>369</v>
      </c>
      <c r="B249" s="488">
        <v>573000</v>
      </c>
      <c r="C249" s="488">
        <v>324000</v>
      </c>
      <c r="D249" s="488">
        <v>41000</v>
      </c>
      <c r="E249" s="488">
        <v>65000</v>
      </c>
      <c r="F249" s="488">
        <v>100000</v>
      </c>
      <c r="G249" s="488">
        <v>367000</v>
      </c>
      <c r="H249" s="488">
        <v>118000</v>
      </c>
      <c r="I249" s="489">
        <v>249000</v>
      </c>
      <c r="M249" s="28" t="s">
        <v>369</v>
      </c>
      <c r="N249" s="488">
        <v>238000</v>
      </c>
      <c r="O249" s="488">
        <v>129000</v>
      </c>
      <c r="P249" s="488">
        <v>21000</v>
      </c>
      <c r="Q249" s="488">
        <v>31000</v>
      </c>
      <c r="R249" s="488">
        <v>30000</v>
      </c>
      <c r="S249" s="488">
        <v>156000</v>
      </c>
      <c r="T249" s="488">
        <v>47000</v>
      </c>
      <c r="U249" s="489">
        <v>109000</v>
      </c>
      <c r="V249" s="40"/>
      <c r="W249" s="40"/>
      <c r="Y249" s="28" t="s">
        <v>369</v>
      </c>
      <c r="Z249" s="488">
        <v>335000</v>
      </c>
      <c r="AA249" s="488">
        <v>195000</v>
      </c>
      <c r="AB249" s="488">
        <v>20000</v>
      </c>
      <c r="AC249" s="488">
        <v>33000</v>
      </c>
      <c r="AD249" s="488">
        <v>71000</v>
      </c>
      <c r="AE249" s="488">
        <v>212000</v>
      </c>
      <c r="AF249" s="488">
        <v>71000</v>
      </c>
      <c r="AG249" s="489">
        <v>140000</v>
      </c>
    </row>
    <row r="250" spans="1:33" ht="21" customHeight="1">
      <c r="A250" s="28" t="s">
        <v>370</v>
      </c>
      <c r="B250" s="488">
        <v>579000</v>
      </c>
      <c r="C250" s="488">
        <v>327000</v>
      </c>
      <c r="D250" s="488">
        <v>41000</v>
      </c>
      <c r="E250" s="488">
        <v>63000</v>
      </c>
      <c r="F250" s="488">
        <v>106000</v>
      </c>
      <c r="G250" s="488">
        <v>370000</v>
      </c>
      <c r="H250" s="488">
        <v>118000</v>
      </c>
      <c r="I250" s="489">
        <v>252000</v>
      </c>
      <c r="M250" s="28" t="s">
        <v>370</v>
      </c>
      <c r="N250" s="488">
        <v>239000</v>
      </c>
      <c r="O250" s="488">
        <v>129000</v>
      </c>
      <c r="P250" s="488">
        <v>21000</v>
      </c>
      <c r="Q250" s="488">
        <v>29000</v>
      </c>
      <c r="R250" s="488">
        <v>33000</v>
      </c>
      <c r="S250" s="488">
        <v>155000</v>
      </c>
      <c r="T250" s="488">
        <v>46000</v>
      </c>
      <c r="U250" s="489">
        <v>109000</v>
      </c>
      <c r="V250" s="40"/>
      <c r="W250" s="40"/>
      <c r="Y250" s="28" t="s">
        <v>370</v>
      </c>
      <c r="Z250" s="488">
        <v>340000</v>
      </c>
      <c r="AA250" s="488">
        <v>198000</v>
      </c>
      <c r="AB250" s="488">
        <v>20000</v>
      </c>
      <c r="AC250" s="488">
        <v>33000</v>
      </c>
      <c r="AD250" s="488">
        <v>73000</v>
      </c>
      <c r="AE250" s="488">
        <v>215000</v>
      </c>
      <c r="AF250" s="488">
        <v>72000</v>
      </c>
      <c r="AG250" s="489">
        <v>142000</v>
      </c>
    </row>
    <row r="251" spans="1:33" ht="21" customHeight="1">
      <c r="A251" s="28" t="s">
        <v>440</v>
      </c>
      <c r="B251" s="488">
        <v>579000</v>
      </c>
      <c r="C251" s="488">
        <v>327000</v>
      </c>
      <c r="D251" s="488">
        <v>41000</v>
      </c>
      <c r="E251" s="488">
        <v>63000</v>
      </c>
      <c r="F251" s="488">
        <v>106000</v>
      </c>
      <c r="G251" s="488">
        <v>369000</v>
      </c>
      <c r="H251" s="488">
        <v>117000</v>
      </c>
      <c r="I251" s="489">
        <v>252000</v>
      </c>
      <c r="J251" s="40"/>
      <c r="M251" s="28" t="s">
        <v>440</v>
      </c>
      <c r="N251" s="488">
        <v>236000</v>
      </c>
      <c r="O251" s="488">
        <v>127000</v>
      </c>
      <c r="P251" s="488">
        <v>21000</v>
      </c>
      <c r="Q251" s="488">
        <v>28000</v>
      </c>
      <c r="R251" s="488">
        <v>32000</v>
      </c>
      <c r="S251" s="488">
        <v>154000</v>
      </c>
      <c r="T251" s="488">
        <v>45000</v>
      </c>
      <c r="U251" s="489">
        <v>109000</v>
      </c>
      <c r="V251" s="40"/>
      <c r="W251" s="40"/>
      <c r="X251" s="40"/>
      <c r="Y251" s="28" t="s">
        <v>440</v>
      </c>
      <c r="Z251" s="488">
        <v>343000</v>
      </c>
      <c r="AA251" s="488">
        <v>200000</v>
      </c>
      <c r="AB251" s="488">
        <v>19000</v>
      </c>
      <c r="AC251" s="488">
        <v>35000</v>
      </c>
      <c r="AD251" s="488">
        <v>74000</v>
      </c>
      <c r="AE251" s="488">
        <v>216000</v>
      </c>
      <c r="AF251" s="488">
        <v>73000</v>
      </c>
      <c r="AG251" s="489">
        <v>143000</v>
      </c>
    </row>
    <row r="252" spans="1:33" ht="21" customHeight="1">
      <c r="A252" s="28" t="s">
        <v>441</v>
      </c>
      <c r="B252" s="488">
        <v>556000</v>
      </c>
      <c r="C252" s="488">
        <v>311000</v>
      </c>
      <c r="D252" s="488">
        <v>41000</v>
      </c>
      <c r="E252" s="488">
        <v>62000</v>
      </c>
      <c r="F252" s="488">
        <v>96000</v>
      </c>
      <c r="G252" s="488">
        <v>358000</v>
      </c>
      <c r="H252" s="488">
        <v>113000</v>
      </c>
      <c r="I252" s="489">
        <v>245000</v>
      </c>
      <c r="M252" s="28" t="s">
        <v>441</v>
      </c>
      <c r="N252" s="488">
        <v>223000</v>
      </c>
      <c r="O252" s="488">
        <v>118000</v>
      </c>
      <c r="P252" s="488">
        <v>21000</v>
      </c>
      <c r="Q252" s="488">
        <v>27000</v>
      </c>
      <c r="R252" s="488">
        <v>27000</v>
      </c>
      <c r="S252" s="488">
        <v>148000</v>
      </c>
      <c r="T252" s="488">
        <v>43000</v>
      </c>
      <c r="U252" s="489">
        <v>105000</v>
      </c>
      <c r="V252" s="40"/>
      <c r="W252" s="40"/>
      <c r="Y252" s="28" t="s">
        <v>441</v>
      </c>
      <c r="Z252" s="488">
        <v>333000</v>
      </c>
      <c r="AA252" s="488">
        <v>193000</v>
      </c>
      <c r="AB252" s="488">
        <v>19000</v>
      </c>
      <c r="AC252" s="488">
        <v>35000</v>
      </c>
      <c r="AD252" s="488">
        <v>68000</v>
      </c>
      <c r="AE252" s="488">
        <v>210000</v>
      </c>
      <c r="AF252" s="488">
        <v>70000</v>
      </c>
      <c r="AG252" s="489">
        <v>140000</v>
      </c>
    </row>
    <row r="253" spans="1:33" ht="21" customHeight="1">
      <c r="A253" s="28" t="s">
        <v>442</v>
      </c>
      <c r="B253" s="488">
        <v>557000</v>
      </c>
      <c r="C253" s="488">
        <v>313000</v>
      </c>
      <c r="D253" s="488">
        <v>42000</v>
      </c>
      <c r="E253" s="488">
        <v>61000</v>
      </c>
      <c r="F253" s="488">
        <v>97000</v>
      </c>
      <c r="G253" s="488">
        <v>358000</v>
      </c>
      <c r="H253" s="488">
        <v>113000</v>
      </c>
      <c r="I253" s="489">
        <v>245000</v>
      </c>
      <c r="M253" s="28" t="s">
        <v>442</v>
      </c>
      <c r="N253" s="488">
        <v>225000</v>
      </c>
      <c r="O253" s="488">
        <v>119000</v>
      </c>
      <c r="P253" s="488">
        <v>22000</v>
      </c>
      <c r="Q253" s="488">
        <v>26000</v>
      </c>
      <c r="R253" s="488">
        <v>26000</v>
      </c>
      <c r="S253" s="488">
        <v>151000</v>
      </c>
      <c r="T253" s="488">
        <v>46000</v>
      </c>
      <c r="U253" s="489">
        <v>105000</v>
      </c>
      <c r="V253" s="40"/>
      <c r="W253" s="40"/>
      <c r="Y253" s="28" t="s">
        <v>442</v>
      </c>
      <c r="Z253" s="488">
        <v>333000</v>
      </c>
      <c r="AA253" s="488">
        <v>193000</v>
      </c>
      <c r="AB253" s="488">
        <v>20000</v>
      </c>
      <c r="AC253" s="488">
        <v>35000</v>
      </c>
      <c r="AD253" s="488">
        <v>71000</v>
      </c>
      <c r="AE253" s="488">
        <v>207000</v>
      </c>
      <c r="AF253" s="488">
        <v>67000</v>
      </c>
      <c r="AG253" s="489">
        <v>139000</v>
      </c>
    </row>
    <row r="254" spans="1:33" ht="21" customHeight="1">
      <c r="A254" s="28" t="s">
        <v>443</v>
      </c>
      <c r="B254" s="488">
        <v>564000</v>
      </c>
      <c r="C254" s="488">
        <v>316000</v>
      </c>
      <c r="D254" s="488">
        <v>43000</v>
      </c>
      <c r="E254" s="488">
        <v>61000</v>
      </c>
      <c r="F254" s="488">
        <v>99000</v>
      </c>
      <c r="G254" s="488">
        <v>361000</v>
      </c>
      <c r="H254" s="488">
        <v>113000</v>
      </c>
      <c r="I254" s="489">
        <v>248000</v>
      </c>
      <c r="M254" s="28" t="s">
        <v>443</v>
      </c>
      <c r="N254" s="488">
        <v>229000</v>
      </c>
      <c r="O254" s="488">
        <v>121000</v>
      </c>
      <c r="P254" s="488">
        <v>22000</v>
      </c>
      <c r="Q254" s="488">
        <v>25000</v>
      </c>
      <c r="R254" s="488">
        <v>27000</v>
      </c>
      <c r="S254" s="488">
        <v>155000</v>
      </c>
      <c r="T254" s="488">
        <v>47000</v>
      </c>
      <c r="U254" s="489">
        <v>108000</v>
      </c>
      <c r="V254" s="40"/>
      <c r="W254" s="40"/>
      <c r="Y254" s="28" t="s">
        <v>443</v>
      </c>
      <c r="Z254" s="488">
        <v>335000</v>
      </c>
      <c r="AA254" s="488">
        <v>195000</v>
      </c>
      <c r="AB254" s="488">
        <v>21000</v>
      </c>
      <c r="AC254" s="488">
        <v>36000</v>
      </c>
      <c r="AD254" s="488">
        <v>73000</v>
      </c>
      <c r="AE254" s="488">
        <v>206000</v>
      </c>
      <c r="AF254" s="488">
        <v>66000</v>
      </c>
      <c r="AG254" s="489">
        <v>140000</v>
      </c>
    </row>
    <row r="255" spans="1:33" ht="21" customHeight="1">
      <c r="A255" s="28" t="s">
        <v>444</v>
      </c>
      <c r="B255" s="488">
        <v>575000</v>
      </c>
      <c r="C255" s="488">
        <v>322000</v>
      </c>
      <c r="D255" s="488">
        <v>44000</v>
      </c>
      <c r="E255" s="488">
        <v>59000</v>
      </c>
      <c r="F255" s="488">
        <v>105000</v>
      </c>
      <c r="G255" s="488">
        <v>368000</v>
      </c>
      <c r="H255" s="488">
        <v>115000</v>
      </c>
      <c r="I255" s="489">
        <v>252000</v>
      </c>
      <c r="M255" s="28" t="s">
        <v>444</v>
      </c>
      <c r="N255" s="488">
        <v>233000</v>
      </c>
      <c r="O255" s="488">
        <v>125000</v>
      </c>
      <c r="P255" s="488">
        <v>23000</v>
      </c>
      <c r="Q255" s="488">
        <v>24000</v>
      </c>
      <c r="R255" s="488">
        <v>32000</v>
      </c>
      <c r="S255" s="488">
        <v>155000</v>
      </c>
      <c r="T255" s="488">
        <v>46000</v>
      </c>
      <c r="U255" s="489">
        <v>108000</v>
      </c>
      <c r="V255" s="40"/>
      <c r="W255" s="40"/>
      <c r="Y255" s="28" t="s">
        <v>444</v>
      </c>
      <c r="Z255" s="488">
        <v>342000</v>
      </c>
      <c r="AA255" s="488">
        <v>198000</v>
      </c>
      <c r="AB255" s="488">
        <v>21000</v>
      </c>
      <c r="AC255" s="488">
        <v>35000</v>
      </c>
      <c r="AD255" s="488">
        <v>73000</v>
      </c>
      <c r="AE255" s="488">
        <v>213000</v>
      </c>
      <c r="AF255" s="488">
        <v>69000</v>
      </c>
      <c r="AG255" s="489">
        <v>144000</v>
      </c>
    </row>
    <row r="256" spans="1:33" ht="21" customHeight="1">
      <c r="A256" s="28" t="s">
        <v>445</v>
      </c>
      <c r="B256" s="488">
        <v>575000</v>
      </c>
      <c r="C256" s="488">
        <v>321000</v>
      </c>
      <c r="D256" s="488">
        <v>44000</v>
      </c>
      <c r="E256" s="488">
        <v>58000</v>
      </c>
      <c r="F256" s="488">
        <v>104000</v>
      </c>
      <c r="G256" s="488">
        <v>370000</v>
      </c>
      <c r="H256" s="488">
        <v>115000</v>
      </c>
      <c r="I256" s="489">
        <v>254000</v>
      </c>
      <c r="M256" s="28" t="s">
        <v>445</v>
      </c>
      <c r="N256" s="488">
        <v>232000</v>
      </c>
      <c r="O256" s="488">
        <v>122000</v>
      </c>
      <c r="P256" s="488">
        <v>23000</v>
      </c>
      <c r="Q256" s="488">
        <v>24000</v>
      </c>
      <c r="R256" s="488">
        <v>31000</v>
      </c>
      <c r="S256" s="488">
        <v>154000</v>
      </c>
      <c r="T256" s="488">
        <v>45000</v>
      </c>
      <c r="U256" s="489">
        <v>109000</v>
      </c>
      <c r="V256" s="40"/>
      <c r="W256" s="40"/>
      <c r="Y256" s="28" t="s">
        <v>445</v>
      </c>
      <c r="Z256" s="488">
        <v>343000</v>
      </c>
      <c r="AA256" s="488">
        <v>198000</v>
      </c>
      <c r="AB256" s="488">
        <v>21000</v>
      </c>
      <c r="AC256" s="488">
        <v>34000</v>
      </c>
      <c r="AD256" s="488">
        <v>73000</v>
      </c>
      <c r="AE256" s="488">
        <v>216000</v>
      </c>
      <c r="AF256" s="488">
        <v>71000</v>
      </c>
      <c r="AG256" s="489">
        <v>145000</v>
      </c>
    </row>
    <row r="257" spans="1:33" ht="21" customHeight="1">
      <c r="A257" s="28" t="s">
        <v>446</v>
      </c>
      <c r="B257" s="488">
        <v>575000</v>
      </c>
      <c r="C257" s="488">
        <v>321000</v>
      </c>
      <c r="D257" s="488">
        <v>44000</v>
      </c>
      <c r="E257" s="488">
        <v>58000</v>
      </c>
      <c r="F257" s="488">
        <v>104000</v>
      </c>
      <c r="G257" s="488">
        <v>369000</v>
      </c>
      <c r="H257" s="488">
        <v>115000</v>
      </c>
      <c r="I257" s="489">
        <v>254000</v>
      </c>
      <c r="M257" s="28" t="s">
        <v>446</v>
      </c>
      <c r="N257" s="488">
        <v>231000</v>
      </c>
      <c r="O257" s="488">
        <v>122000</v>
      </c>
      <c r="P257" s="488">
        <v>23000</v>
      </c>
      <c r="Q257" s="488">
        <v>24000</v>
      </c>
      <c r="R257" s="488">
        <v>31000</v>
      </c>
      <c r="S257" s="488">
        <v>153000</v>
      </c>
      <c r="T257" s="488">
        <v>44000</v>
      </c>
      <c r="U257" s="489">
        <v>109000</v>
      </c>
      <c r="V257" s="40"/>
      <c r="W257" s="40"/>
      <c r="Y257" s="28" t="s">
        <v>446</v>
      </c>
      <c r="Z257" s="488">
        <v>344000</v>
      </c>
      <c r="AA257" s="488">
        <v>199000</v>
      </c>
      <c r="AB257" s="488">
        <v>20000</v>
      </c>
      <c r="AC257" s="488">
        <v>35000</v>
      </c>
      <c r="AD257" s="488">
        <v>73000</v>
      </c>
      <c r="AE257" s="488">
        <v>216000</v>
      </c>
      <c r="AF257" s="488">
        <v>71000</v>
      </c>
      <c r="AG257" s="489">
        <v>145000</v>
      </c>
    </row>
    <row r="258" spans="1:33" ht="21" customHeight="1">
      <c r="A258" s="28" t="s">
        <v>447</v>
      </c>
      <c r="B258" s="488">
        <v>578000</v>
      </c>
      <c r="C258" s="488">
        <v>323000</v>
      </c>
      <c r="D258" s="488">
        <v>43000</v>
      </c>
      <c r="E258" s="488">
        <v>56000</v>
      </c>
      <c r="F258" s="488">
        <v>108000</v>
      </c>
      <c r="G258" s="488">
        <v>371000</v>
      </c>
      <c r="H258" s="488">
        <v>116000</v>
      </c>
      <c r="I258" s="489">
        <v>256000</v>
      </c>
      <c r="M258" s="28" t="s">
        <v>447</v>
      </c>
      <c r="N258" s="488">
        <v>232000</v>
      </c>
      <c r="O258" s="488">
        <v>123000</v>
      </c>
      <c r="P258" s="488">
        <v>23000</v>
      </c>
      <c r="Q258" s="488">
        <v>24000</v>
      </c>
      <c r="R258" s="488">
        <v>32000</v>
      </c>
      <c r="S258" s="488">
        <v>153000</v>
      </c>
      <c r="T258" s="488">
        <v>45000</v>
      </c>
      <c r="U258" s="489">
        <v>109000</v>
      </c>
      <c r="V258" s="40"/>
      <c r="W258" s="40"/>
      <c r="Y258" s="28" t="s">
        <v>447</v>
      </c>
      <c r="Z258" s="488">
        <v>346000</v>
      </c>
      <c r="AA258" s="488">
        <v>200000</v>
      </c>
      <c r="AB258" s="488">
        <v>20000</v>
      </c>
      <c r="AC258" s="488">
        <v>32000</v>
      </c>
      <c r="AD258" s="488">
        <v>76000</v>
      </c>
      <c r="AE258" s="488">
        <v>218000</v>
      </c>
      <c r="AF258" s="488">
        <v>71000</v>
      </c>
      <c r="AG258" s="489">
        <v>147000</v>
      </c>
    </row>
    <row r="259" spans="1:33" ht="21" customHeight="1">
      <c r="A259" s="28" t="s">
        <v>448</v>
      </c>
      <c r="B259" s="488">
        <v>575000</v>
      </c>
      <c r="C259" s="488">
        <v>321000</v>
      </c>
      <c r="D259" s="488">
        <v>43000</v>
      </c>
      <c r="E259" s="488">
        <v>57000</v>
      </c>
      <c r="F259" s="488">
        <v>108000</v>
      </c>
      <c r="G259" s="488">
        <v>367000</v>
      </c>
      <c r="H259" s="488">
        <v>112000</v>
      </c>
      <c r="I259" s="489">
        <v>255000</v>
      </c>
      <c r="M259" s="28" t="s">
        <v>448</v>
      </c>
      <c r="N259" s="488">
        <v>231000</v>
      </c>
      <c r="O259" s="488">
        <v>123000</v>
      </c>
      <c r="P259" s="488">
        <v>23000</v>
      </c>
      <c r="Q259" s="488">
        <v>25000</v>
      </c>
      <c r="R259" s="488">
        <v>31000</v>
      </c>
      <c r="S259" s="488">
        <v>152000</v>
      </c>
      <c r="T259" s="488">
        <v>44000</v>
      </c>
      <c r="U259" s="489">
        <v>108000</v>
      </c>
      <c r="V259" s="40"/>
      <c r="W259" s="40"/>
      <c r="Y259" s="28" t="s">
        <v>448</v>
      </c>
      <c r="Z259" s="488">
        <v>344000</v>
      </c>
      <c r="AA259" s="488">
        <v>198000</v>
      </c>
      <c r="AB259" s="488">
        <v>20000</v>
      </c>
      <c r="AC259" s="488">
        <v>32000</v>
      </c>
      <c r="AD259" s="488">
        <v>77000</v>
      </c>
      <c r="AE259" s="488">
        <v>215000</v>
      </c>
      <c r="AF259" s="488">
        <v>69000</v>
      </c>
      <c r="AG259" s="489">
        <v>146000</v>
      </c>
    </row>
    <row r="260" spans="1:33" ht="21" customHeight="1">
      <c r="A260" s="28" t="s">
        <v>449</v>
      </c>
      <c r="B260" s="488">
        <v>567000</v>
      </c>
      <c r="C260" s="488">
        <v>312000</v>
      </c>
      <c r="D260" s="488">
        <v>41000</v>
      </c>
      <c r="E260" s="488">
        <v>53000</v>
      </c>
      <c r="F260" s="488">
        <v>104000</v>
      </c>
      <c r="G260" s="488">
        <v>368000</v>
      </c>
      <c r="H260" s="488">
        <v>113000</v>
      </c>
      <c r="I260" s="489">
        <v>255000</v>
      </c>
      <c r="M260" s="28" t="s">
        <v>449</v>
      </c>
      <c r="N260" s="488">
        <v>224000</v>
      </c>
      <c r="O260" s="488">
        <v>115000</v>
      </c>
      <c r="P260" s="488">
        <v>22000</v>
      </c>
      <c r="Q260" s="488">
        <v>24000</v>
      </c>
      <c r="R260" s="488">
        <v>28000</v>
      </c>
      <c r="S260" s="488">
        <v>150000</v>
      </c>
      <c r="T260" s="488">
        <v>41000</v>
      </c>
      <c r="U260" s="489">
        <v>108000</v>
      </c>
      <c r="V260" s="40"/>
      <c r="W260" s="40"/>
      <c r="Y260" s="28" t="s">
        <v>449</v>
      </c>
      <c r="Z260" s="488">
        <v>343000</v>
      </c>
      <c r="AA260" s="488">
        <v>197000</v>
      </c>
      <c r="AB260" s="488">
        <v>20000</v>
      </c>
      <c r="AC260" s="488">
        <v>29000</v>
      </c>
      <c r="AD260" s="488">
        <v>76000</v>
      </c>
      <c r="AE260" s="488">
        <v>218000</v>
      </c>
      <c r="AF260" s="488">
        <v>72000</v>
      </c>
      <c r="AG260" s="489">
        <v>146000</v>
      </c>
    </row>
    <row r="261" spans="1:33" ht="21" customHeight="1">
      <c r="A261" s="28" t="s">
        <v>450</v>
      </c>
      <c r="B261" s="488">
        <v>568000</v>
      </c>
      <c r="C261" s="488">
        <v>311000</v>
      </c>
      <c r="D261" s="488">
        <v>40000</v>
      </c>
      <c r="E261" s="488">
        <v>51000</v>
      </c>
      <c r="F261" s="488">
        <v>104000</v>
      </c>
      <c r="G261" s="488">
        <v>373000</v>
      </c>
      <c r="H261" s="488">
        <v>116000</v>
      </c>
      <c r="I261" s="489">
        <v>257000</v>
      </c>
      <c r="M261" s="28" t="s">
        <v>450</v>
      </c>
      <c r="N261" s="488">
        <v>223000</v>
      </c>
      <c r="O261" s="488">
        <v>114000</v>
      </c>
      <c r="P261" s="488">
        <v>20000</v>
      </c>
      <c r="Q261" s="488">
        <v>23000</v>
      </c>
      <c r="R261" s="488">
        <v>29000</v>
      </c>
      <c r="S261" s="488">
        <v>152000</v>
      </c>
      <c r="T261" s="488">
        <v>42000</v>
      </c>
      <c r="U261" s="489">
        <v>109000</v>
      </c>
      <c r="V261" s="40"/>
      <c r="W261" s="40"/>
      <c r="Y261" s="28" t="s">
        <v>450</v>
      </c>
      <c r="Z261" s="488">
        <v>345000</v>
      </c>
      <c r="AA261" s="488">
        <v>197000</v>
      </c>
      <c r="AB261" s="488">
        <v>20000</v>
      </c>
      <c r="AC261" s="488">
        <v>29000</v>
      </c>
      <c r="AD261" s="488">
        <v>75000</v>
      </c>
      <c r="AE261" s="488">
        <v>221000</v>
      </c>
      <c r="AF261" s="488">
        <v>73000</v>
      </c>
      <c r="AG261" s="489">
        <v>148000</v>
      </c>
    </row>
    <row r="262" spans="1:33" ht="21" customHeight="1">
      <c r="A262" s="28" t="s">
        <v>451</v>
      </c>
      <c r="B262" s="488">
        <v>571000</v>
      </c>
      <c r="C262" s="488">
        <v>314000</v>
      </c>
      <c r="D262" s="488">
        <v>39000</v>
      </c>
      <c r="E262" s="488">
        <v>51000</v>
      </c>
      <c r="F262" s="488">
        <v>105000</v>
      </c>
      <c r="G262" s="488">
        <v>376000</v>
      </c>
      <c r="H262" s="488">
        <v>120000</v>
      </c>
      <c r="I262" s="489">
        <v>257000</v>
      </c>
      <c r="M262" s="28" t="s">
        <v>451</v>
      </c>
      <c r="N262" s="488">
        <v>223000</v>
      </c>
      <c r="O262" s="488">
        <v>115000</v>
      </c>
      <c r="P262" s="488">
        <v>19000</v>
      </c>
      <c r="Q262" s="488">
        <v>24000</v>
      </c>
      <c r="R262" s="488">
        <v>28000</v>
      </c>
      <c r="S262" s="488">
        <v>153000</v>
      </c>
      <c r="T262" s="488">
        <v>44000</v>
      </c>
      <c r="U262" s="489">
        <v>109000</v>
      </c>
      <c r="V262" s="40"/>
      <c r="W262" s="40"/>
      <c r="Y262" s="28" t="s">
        <v>451</v>
      </c>
      <c r="Z262" s="488">
        <v>347000</v>
      </c>
      <c r="AA262" s="488">
        <v>200000</v>
      </c>
      <c r="AB262" s="488">
        <v>20000</v>
      </c>
      <c r="AC262" s="488">
        <v>27000</v>
      </c>
      <c r="AD262" s="488">
        <v>77000</v>
      </c>
      <c r="AE262" s="488">
        <v>224000</v>
      </c>
      <c r="AF262" s="488">
        <v>76000</v>
      </c>
      <c r="AG262" s="489">
        <v>148000</v>
      </c>
    </row>
    <row r="263" spans="1:33" ht="21" customHeight="1">
      <c r="A263" s="28" t="s">
        <v>452</v>
      </c>
      <c r="B263" s="488">
        <v>565000</v>
      </c>
      <c r="C263" s="488">
        <v>311000</v>
      </c>
      <c r="D263" s="488">
        <v>41000</v>
      </c>
      <c r="E263" s="488">
        <v>50000</v>
      </c>
      <c r="F263" s="488">
        <v>105000</v>
      </c>
      <c r="G263" s="488">
        <v>369000</v>
      </c>
      <c r="H263" s="488">
        <v>115000</v>
      </c>
      <c r="I263" s="489">
        <v>254000</v>
      </c>
      <c r="M263" s="28" t="s">
        <v>452</v>
      </c>
      <c r="N263" s="488">
        <v>222000</v>
      </c>
      <c r="O263" s="488">
        <v>115000</v>
      </c>
      <c r="P263" s="488">
        <v>20000</v>
      </c>
      <c r="Q263" s="488">
        <v>25000</v>
      </c>
      <c r="R263" s="488">
        <v>27000</v>
      </c>
      <c r="S263" s="488">
        <v>150000</v>
      </c>
      <c r="T263" s="488">
        <v>43000</v>
      </c>
      <c r="U263" s="489">
        <v>107000</v>
      </c>
      <c r="V263" s="40"/>
      <c r="W263" s="40"/>
      <c r="Y263" s="28" t="s">
        <v>452</v>
      </c>
      <c r="Z263" s="488">
        <v>343000</v>
      </c>
      <c r="AA263" s="488">
        <v>196000</v>
      </c>
      <c r="AB263" s="488">
        <v>21000</v>
      </c>
      <c r="AC263" s="488">
        <v>26000</v>
      </c>
      <c r="AD263" s="488">
        <v>78000</v>
      </c>
      <c r="AE263" s="488">
        <v>219000</v>
      </c>
      <c r="AF263" s="488">
        <v>72000</v>
      </c>
      <c r="AG263" s="489">
        <v>147000</v>
      </c>
    </row>
    <row r="264" spans="1:33" ht="21" customHeight="1">
      <c r="A264" s="28" t="s">
        <v>453</v>
      </c>
      <c r="B264" s="488">
        <v>557000</v>
      </c>
      <c r="C264" s="488">
        <v>304000</v>
      </c>
      <c r="D264" s="488">
        <v>42000</v>
      </c>
      <c r="E264" s="488">
        <v>46000</v>
      </c>
      <c r="F264" s="488">
        <v>106000</v>
      </c>
      <c r="G264" s="488">
        <v>363000</v>
      </c>
      <c r="H264" s="488">
        <v>110000</v>
      </c>
      <c r="I264" s="489">
        <v>253000</v>
      </c>
      <c r="M264" s="28" t="s">
        <v>453</v>
      </c>
      <c r="N264" s="488">
        <v>216000</v>
      </c>
      <c r="O264" s="488">
        <v>111000</v>
      </c>
      <c r="P264" s="488">
        <v>21000</v>
      </c>
      <c r="Q264" s="488">
        <v>22000</v>
      </c>
      <c r="R264" s="488">
        <v>27000</v>
      </c>
      <c r="S264" s="488">
        <v>146000</v>
      </c>
      <c r="T264" s="488">
        <v>41000</v>
      </c>
      <c r="U264" s="489">
        <v>105000</v>
      </c>
      <c r="V264" s="40"/>
      <c r="W264" s="40"/>
      <c r="Y264" s="28" t="s">
        <v>453</v>
      </c>
      <c r="Z264" s="488">
        <v>340000</v>
      </c>
      <c r="AA264" s="488">
        <v>193000</v>
      </c>
      <c r="AB264" s="488">
        <v>21000</v>
      </c>
      <c r="AC264" s="488">
        <v>24000</v>
      </c>
      <c r="AD264" s="488">
        <v>79000</v>
      </c>
      <c r="AE264" s="488">
        <v>216000</v>
      </c>
      <c r="AF264" s="488">
        <v>69000</v>
      </c>
      <c r="AG264" s="489">
        <v>147000</v>
      </c>
    </row>
    <row r="265" spans="1:33" ht="21" customHeight="1">
      <c r="A265" s="28" t="s">
        <v>454</v>
      </c>
      <c r="B265" s="488">
        <v>555000</v>
      </c>
      <c r="C265" s="488">
        <v>303000</v>
      </c>
      <c r="D265" s="488">
        <v>41000</v>
      </c>
      <c r="E265" s="488">
        <v>46000</v>
      </c>
      <c r="F265" s="488">
        <v>102000</v>
      </c>
      <c r="G265" s="488">
        <v>365000</v>
      </c>
      <c r="H265" s="488">
        <v>113000</v>
      </c>
      <c r="I265" s="489">
        <v>253000</v>
      </c>
      <c r="M265" s="28" t="s">
        <v>454</v>
      </c>
      <c r="N265" s="488">
        <v>218000</v>
      </c>
      <c r="O265" s="488">
        <v>111000</v>
      </c>
      <c r="P265" s="488">
        <v>20000</v>
      </c>
      <c r="Q265" s="488">
        <v>22000</v>
      </c>
      <c r="R265" s="488">
        <v>28000</v>
      </c>
      <c r="S265" s="488">
        <v>148000</v>
      </c>
      <c r="T265" s="488">
        <v>42000</v>
      </c>
      <c r="U265" s="489">
        <v>106000</v>
      </c>
      <c r="V265" s="40"/>
      <c r="W265" s="40"/>
      <c r="Y265" s="28" t="s">
        <v>454</v>
      </c>
      <c r="Z265" s="488">
        <v>338000</v>
      </c>
      <c r="AA265" s="488">
        <v>192000</v>
      </c>
      <c r="AB265" s="488">
        <v>21000</v>
      </c>
      <c r="AC265" s="488">
        <v>25000</v>
      </c>
      <c r="AD265" s="488">
        <v>75000</v>
      </c>
      <c r="AE265" s="488">
        <v>217000</v>
      </c>
      <c r="AF265" s="488">
        <v>71000</v>
      </c>
      <c r="AG265" s="489">
        <v>146000</v>
      </c>
    </row>
    <row r="266" spans="1:33" ht="21" customHeight="1">
      <c r="A266" s="28" t="s">
        <v>455</v>
      </c>
      <c r="B266" s="488">
        <v>556000</v>
      </c>
      <c r="C266" s="488">
        <v>301000</v>
      </c>
      <c r="D266" s="488">
        <v>41000</v>
      </c>
      <c r="E266" s="488">
        <v>47000</v>
      </c>
      <c r="F266" s="488">
        <v>102000</v>
      </c>
      <c r="G266" s="488">
        <v>367000</v>
      </c>
      <c r="H266" s="488">
        <v>112000</v>
      </c>
      <c r="I266" s="489">
        <v>254000</v>
      </c>
      <c r="M266" s="28" t="s">
        <v>455</v>
      </c>
      <c r="N266" s="488">
        <v>222000</v>
      </c>
      <c r="O266" s="488">
        <v>116000</v>
      </c>
      <c r="P266" s="488">
        <v>20000</v>
      </c>
      <c r="Q266" s="488">
        <v>23000</v>
      </c>
      <c r="R266" s="488">
        <v>29000</v>
      </c>
      <c r="S266" s="488">
        <v>150000</v>
      </c>
      <c r="T266" s="488">
        <v>44000</v>
      </c>
      <c r="U266" s="489">
        <v>107000</v>
      </c>
      <c r="V266" s="40"/>
      <c r="W266" s="40"/>
      <c r="Y266" s="28" t="s">
        <v>455</v>
      </c>
      <c r="Z266" s="488">
        <v>333000</v>
      </c>
      <c r="AA266" s="488">
        <v>186000</v>
      </c>
      <c r="AB266" s="488">
        <v>20000</v>
      </c>
      <c r="AC266" s="488">
        <v>23000</v>
      </c>
      <c r="AD266" s="488">
        <v>73000</v>
      </c>
      <c r="AE266" s="488">
        <v>216000</v>
      </c>
      <c r="AF266" s="488">
        <v>69000</v>
      </c>
      <c r="AG266" s="489">
        <v>148000</v>
      </c>
    </row>
    <row r="267" spans="1:33" ht="21" customHeight="1">
      <c r="A267" s="28" t="s">
        <v>456</v>
      </c>
      <c r="B267" s="488">
        <v>568000</v>
      </c>
      <c r="C267" s="488">
        <v>312000</v>
      </c>
      <c r="D267" s="488">
        <v>40000</v>
      </c>
      <c r="E267" s="488">
        <v>51000</v>
      </c>
      <c r="F267" s="488">
        <v>105000</v>
      </c>
      <c r="G267" s="488">
        <v>372000</v>
      </c>
      <c r="H267" s="488">
        <v>116000</v>
      </c>
      <c r="I267" s="489">
        <v>256000</v>
      </c>
      <c r="M267" s="28" t="s">
        <v>456</v>
      </c>
      <c r="N267" s="488">
        <v>225000</v>
      </c>
      <c r="O267" s="488">
        <v>116000</v>
      </c>
      <c r="P267" s="488">
        <v>20000</v>
      </c>
      <c r="Q267" s="488">
        <v>24000</v>
      </c>
      <c r="R267" s="488">
        <v>27000</v>
      </c>
      <c r="S267" s="488">
        <v>153000</v>
      </c>
      <c r="T267" s="488">
        <v>45000</v>
      </c>
      <c r="U267" s="489">
        <v>108000</v>
      </c>
      <c r="V267" s="40"/>
      <c r="W267" s="40"/>
      <c r="Y267" s="28" t="s">
        <v>456</v>
      </c>
      <c r="Z267" s="488">
        <v>344000</v>
      </c>
      <c r="AA267" s="488">
        <v>195000</v>
      </c>
      <c r="AB267" s="488">
        <v>20000</v>
      </c>
      <c r="AC267" s="488">
        <v>27000</v>
      </c>
      <c r="AD267" s="488">
        <v>78000</v>
      </c>
      <c r="AE267" s="488">
        <v>220000</v>
      </c>
      <c r="AF267" s="488">
        <v>71000</v>
      </c>
      <c r="AG267" s="489">
        <v>148000</v>
      </c>
    </row>
    <row r="268" spans="1:33" ht="21" customHeight="1">
      <c r="A268" s="28" t="s">
        <v>457</v>
      </c>
      <c r="B268" s="488">
        <v>566000</v>
      </c>
      <c r="C268" s="488">
        <v>310000</v>
      </c>
      <c r="D268" s="488">
        <v>41000</v>
      </c>
      <c r="E268" s="488">
        <v>50000</v>
      </c>
      <c r="F268" s="488">
        <v>102000</v>
      </c>
      <c r="G268" s="488">
        <v>373000</v>
      </c>
      <c r="H268" s="488">
        <v>116000</v>
      </c>
      <c r="I268" s="489">
        <v>257000</v>
      </c>
      <c r="M268" s="28" t="s">
        <v>457</v>
      </c>
      <c r="N268" s="488">
        <v>226000</v>
      </c>
      <c r="O268" s="488">
        <v>119000</v>
      </c>
      <c r="P268" s="488">
        <v>21000</v>
      </c>
      <c r="Q268" s="488">
        <v>25000</v>
      </c>
      <c r="R268" s="488">
        <v>27000</v>
      </c>
      <c r="S268" s="488">
        <v>153000</v>
      </c>
      <c r="T268" s="488">
        <v>45000</v>
      </c>
      <c r="U268" s="489">
        <v>108000</v>
      </c>
      <c r="V268" s="40"/>
      <c r="W268" s="40"/>
      <c r="Y268" s="28" t="s">
        <v>457</v>
      </c>
      <c r="Z268" s="488">
        <v>340000</v>
      </c>
      <c r="AA268" s="488">
        <v>191000</v>
      </c>
      <c r="AB268" s="488">
        <v>20000</v>
      </c>
      <c r="AC268" s="488">
        <v>25000</v>
      </c>
      <c r="AD268" s="488">
        <v>75000</v>
      </c>
      <c r="AE268" s="488">
        <v>220000</v>
      </c>
      <c r="AF268" s="488">
        <v>71000</v>
      </c>
      <c r="AG268" s="489">
        <v>149000</v>
      </c>
    </row>
    <row r="269" spans="1:33" ht="21" customHeight="1">
      <c r="A269" s="28" t="s">
        <v>458</v>
      </c>
      <c r="B269" s="488">
        <v>567000</v>
      </c>
      <c r="C269" s="488">
        <v>308000</v>
      </c>
      <c r="D269" s="488">
        <v>41000</v>
      </c>
      <c r="E269" s="488">
        <v>49000</v>
      </c>
      <c r="F269" s="488">
        <v>102000</v>
      </c>
      <c r="G269" s="488">
        <v>376000</v>
      </c>
      <c r="H269" s="488">
        <v>116000</v>
      </c>
      <c r="I269" s="489">
        <v>260000</v>
      </c>
      <c r="M269" s="28" t="s">
        <v>458</v>
      </c>
      <c r="N269" s="488">
        <v>233000</v>
      </c>
      <c r="O269" s="488">
        <v>122000</v>
      </c>
      <c r="P269" s="488">
        <v>21000</v>
      </c>
      <c r="Q269" s="488">
        <v>26000</v>
      </c>
      <c r="R269" s="488">
        <v>29000</v>
      </c>
      <c r="S269" s="488">
        <v>157000</v>
      </c>
      <c r="T269" s="488">
        <v>46000</v>
      </c>
      <c r="U269" s="489">
        <v>110000</v>
      </c>
      <c r="V269" s="40"/>
      <c r="W269" s="40"/>
      <c r="Y269" s="28" t="s">
        <v>458</v>
      </c>
      <c r="Z269" s="488">
        <v>335000</v>
      </c>
      <c r="AA269" s="488">
        <v>186000</v>
      </c>
      <c r="AB269" s="488">
        <v>20000</v>
      </c>
      <c r="AC269" s="488">
        <v>24000</v>
      </c>
      <c r="AD269" s="488">
        <v>72000</v>
      </c>
      <c r="AE269" s="488">
        <v>219000</v>
      </c>
      <c r="AF269" s="488">
        <v>70000</v>
      </c>
      <c r="AG269" s="489">
        <v>149000</v>
      </c>
    </row>
    <row r="270" spans="1:33" ht="21" customHeight="1">
      <c r="A270" s="28" t="s">
        <v>459</v>
      </c>
      <c r="B270" s="488">
        <v>560000</v>
      </c>
      <c r="C270" s="488">
        <v>301000</v>
      </c>
      <c r="D270" s="488">
        <v>40000</v>
      </c>
      <c r="E270" s="488">
        <v>48000</v>
      </c>
      <c r="F270" s="488">
        <v>100000</v>
      </c>
      <c r="G270" s="488">
        <v>372000</v>
      </c>
      <c r="H270" s="488">
        <v>113000</v>
      </c>
      <c r="I270" s="489">
        <v>259000</v>
      </c>
      <c r="M270" s="28" t="s">
        <v>459</v>
      </c>
      <c r="N270" s="488">
        <v>233000</v>
      </c>
      <c r="O270" s="488">
        <v>122000</v>
      </c>
      <c r="P270" s="488">
        <v>22000</v>
      </c>
      <c r="Q270" s="488">
        <v>25000</v>
      </c>
      <c r="R270" s="488">
        <v>32000</v>
      </c>
      <c r="S270" s="488">
        <v>155000</v>
      </c>
      <c r="T270" s="488">
        <v>44000</v>
      </c>
      <c r="U270" s="489">
        <v>111000</v>
      </c>
      <c r="V270" s="40"/>
      <c r="W270" s="40"/>
      <c r="Y270" s="28" t="s">
        <v>459</v>
      </c>
      <c r="Z270" s="488">
        <v>327000</v>
      </c>
      <c r="AA270" s="488">
        <v>179000</v>
      </c>
      <c r="AB270" s="488">
        <v>18000</v>
      </c>
      <c r="AC270" s="488">
        <v>23000</v>
      </c>
      <c r="AD270" s="488">
        <v>69000</v>
      </c>
      <c r="AE270" s="488">
        <v>217000</v>
      </c>
      <c r="AF270" s="488">
        <v>69000</v>
      </c>
      <c r="AG270" s="489">
        <v>148000</v>
      </c>
    </row>
    <row r="271" spans="1:33" ht="21" customHeight="1">
      <c r="A271" s="28" t="s">
        <v>460</v>
      </c>
      <c r="B271" s="488">
        <v>562000</v>
      </c>
      <c r="C271" s="488">
        <v>299000</v>
      </c>
      <c r="D271" s="488">
        <v>40000</v>
      </c>
      <c r="E271" s="488">
        <v>49000</v>
      </c>
      <c r="F271" s="488">
        <v>101000</v>
      </c>
      <c r="G271" s="488">
        <v>371000</v>
      </c>
      <c r="H271" s="488">
        <v>109000</v>
      </c>
      <c r="I271" s="489">
        <v>263000</v>
      </c>
      <c r="M271" s="28" t="s">
        <v>460</v>
      </c>
      <c r="N271" s="488">
        <v>235000</v>
      </c>
      <c r="O271" s="488">
        <v>121000</v>
      </c>
      <c r="P271" s="488">
        <v>21000</v>
      </c>
      <c r="Q271" s="488">
        <v>26000</v>
      </c>
      <c r="R271" s="488">
        <v>32000</v>
      </c>
      <c r="S271" s="488">
        <v>156000</v>
      </c>
      <c r="T271" s="488">
        <v>42000</v>
      </c>
      <c r="U271" s="489">
        <v>114000</v>
      </c>
      <c r="V271" s="40"/>
      <c r="W271" s="40"/>
      <c r="Y271" s="28" t="s">
        <v>460</v>
      </c>
      <c r="Z271" s="488">
        <v>327000</v>
      </c>
      <c r="AA271" s="488">
        <v>178000</v>
      </c>
      <c r="AB271" s="488">
        <v>19000</v>
      </c>
      <c r="AC271" s="488">
        <v>23000</v>
      </c>
      <c r="AD271" s="488">
        <v>69000</v>
      </c>
      <c r="AE271" s="488">
        <v>216000</v>
      </c>
      <c r="AF271" s="488">
        <v>67000</v>
      </c>
      <c r="AG271" s="489">
        <v>149000</v>
      </c>
    </row>
    <row r="272" spans="1:33" ht="21" customHeight="1">
      <c r="A272" s="28" t="s">
        <v>461</v>
      </c>
      <c r="B272" s="488">
        <v>565000</v>
      </c>
      <c r="C272" s="488">
        <v>303000</v>
      </c>
      <c r="D272" s="488">
        <v>40000</v>
      </c>
      <c r="E272" s="488">
        <v>52000</v>
      </c>
      <c r="F272" s="488">
        <v>98000</v>
      </c>
      <c r="G272" s="488">
        <v>374000</v>
      </c>
      <c r="H272" s="488">
        <v>113000</v>
      </c>
      <c r="I272" s="489">
        <v>262000</v>
      </c>
      <c r="M272" s="28" t="s">
        <v>461</v>
      </c>
      <c r="N272" s="488">
        <v>233000</v>
      </c>
      <c r="O272" s="488">
        <v>120000</v>
      </c>
      <c r="P272" s="488">
        <v>21000</v>
      </c>
      <c r="Q272" s="488">
        <v>24000</v>
      </c>
      <c r="R272" s="488">
        <v>30000</v>
      </c>
      <c r="S272" s="488">
        <v>157000</v>
      </c>
      <c r="T272" s="488">
        <v>45000</v>
      </c>
      <c r="U272" s="489">
        <v>113000</v>
      </c>
      <c r="V272" s="40"/>
      <c r="W272" s="40"/>
      <c r="Y272" s="28" t="s">
        <v>461</v>
      </c>
      <c r="Z272" s="488">
        <v>332000</v>
      </c>
      <c r="AA272" s="488">
        <v>183000</v>
      </c>
      <c r="AB272" s="488">
        <v>19000</v>
      </c>
      <c r="AC272" s="488">
        <v>28000</v>
      </c>
      <c r="AD272" s="488">
        <v>68000</v>
      </c>
      <c r="AE272" s="488">
        <v>217000</v>
      </c>
      <c r="AF272" s="488">
        <v>68000</v>
      </c>
      <c r="AG272" s="489">
        <v>149000</v>
      </c>
    </row>
    <row r="273" spans="1:33" ht="21" customHeight="1">
      <c r="A273" s="28" t="s">
        <v>462</v>
      </c>
      <c r="B273" s="488">
        <v>571000</v>
      </c>
      <c r="C273" s="488">
        <v>310000</v>
      </c>
      <c r="D273" s="488">
        <v>38000</v>
      </c>
      <c r="E273" s="488">
        <v>52000</v>
      </c>
      <c r="F273" s="488">
        <v>102000</v>
      </c>
      <c r="G273" s="488">
        <v>379000</v>
      </c>
      <c r="H273" s="488">
        <v>118000</v>
      </c>
      <c r="I273" s="489">
        <v>261000</v>
      </c>
      <c r="M273" s="28" t="s">
        <v>462</v>
      </c>
      <c r="N273" s="488">
        <v>239000</v>
      </c>
      <c r="O273" s="488">
        <v>126000</v>
      </c>
      <c r="P273" s="488">
        <v>19000</v>
      </c>
      <c r="Q273" s="488">
        <v>27000</v>
      </c>
      <c r="R273" s="488">
        <v>32000</v>
      </c>
      <c r="S273" s="488">
        <v>161000</v>
      </c>
      <c r="T273" s="488">
        <v>49000</v>
      </c>
      <c r="U273" s="489">
        <v>112000</v>
      </c>
      <c r="V273" s="40"/>
      <c r="W273" s="40"/>
      <c r="Y273" s="28" t="s">
        <v>462</v>
      </c>
      <c r="Z273" s="488">
        <v>332000</v>
      </c>
      <c r="AA273" s="488">
        <v>183000</v>
      </c>
      <c r="AB273" s="488">
        <v>19000</v>
      </c>
      <c r="AC273" s="488">
        <v>25000</v>
      </c>
      <c r="AD273" s="488">
        <v>70000</v>
      </c>
      <c r="AE273" s="488">
        <v>218000</v>
      </c>
      <c r="AF273" s="488">
        <v>69000</v>
      </c>
      <c r="AG273" s="489">
        <v>149000</v>
      </c>
    </row>
    <row r="274" spans="1:33" ht="21" customHeight="1">
      <c r="A274" s="28" t="s">
        <v>463</v>
      </c>
      <c r="B274" s="488">
        <v>566000</v>
      </c>
      <c r="C274" s="488">
        <v>305000</v>
      </c>
      <c r="D274" s="488">
        <v>37000</v>
      </c>
      <c r="E274" s="488">
        <v>51000</v>
      </c>
      <c r="F274" s="488">
        <v>100000</v>
      </c>
      <c r="G274" s="488">
        <v>378000</v>
      </c>
      <c r="H274" s="488">
        <v>116000</v>
      </c>
      <c r="I274" s="489">
        <v>261000</v>
      </c>
      <c r="M274" s="28" t="s">
        <v>463</v>
      </c>
      <c r="N274" s="488">
        <v>233000</v>
      </c>
      <c r="O274" s="488">
        <v>122000</v>
      </c>
      <c r="P274" s="488">
        <v>18000</v>
      </c>
      <c r="Q274" s="488">
        <v>25000</v>
      </c>
      <c r="R274" s="488">
        <v>31000</v>
      </c>
      <c r="S274" s="488">
        <v>159000</v>
      </c>
      <c r="T274" s="488">
        <v>48000</v>
      </c>
      <c r="U274" s="489">
        <v>111000</v>
      </c>
      <c r="V274" s="40"/>
      <c r="W274" s="40"/>
      <c r="Y274" s="28" t="s">
        <v>463</v>
      </c>
      <c r="Z274" s="488">
        <v>332000</v>
      </c>
      <c r="AA274" s="488">
        <v>182000</v>
      </c>
      <c r="AB274" s="488">
        <v>19000</v>
      </c>
      <c r="AC274" s="488">
        <v>26000</v>
      </c>
      <c r="AD274" s="488">
        <v>69000</v>
      </c>
      <c r="AE274" s="488">
        <v>219000</v>
      </c>
      <c r="AF274" s="488">
        <v>69000</v>
      </c>
      <c r="AG274" s="489">
        <v>150000</v>
      </c>
    </row>
    <row r="275" spans="1:33" ht="21" customHeight="1">
      <c r="A275" s="28" t="s">
        <v>464</v>
      </c>
      <c r="B275" s="488">
        <v>569000</v>
      </c>
      <c r="C275" s="488">
        <v>308000</v>
      </c>
      <c r="D275" s="488">
        <v>37000</v>
      </c>
      <c r="E275" s="488">
        <v>53000</v>
      </c>
      <c r="F275" s="488">
        <v>102000</v>
      </c>
      <c r="G275" s="488">
        <v>377000</v>
      </c>
      <c r="H275" s="488">
        <v>116000</v>
      </c>
      <c r="I275" s="489">
        <v>261000</v>
      </c>
      <c r="M275" s="28" t="s">
        <v>464</v>
      </c>
      <c r="N275" s="488">
        <v>238000</v>
      </c>
      <c r="O275" s="488">
        <v>125000</v>
      </c>
      <c r="P275" s="488">
        <v>19000</v>
      </c>
      <c r="Q275" s="488">
        <v>27000</v>
      </c>
      <c r="R275" s="488">
        <v>33000</v>
      </c>
      <c r="S275" s="488">
        <v>160000</v>
      </c>
      <c r="T275" s="488">
        <v>47000</v>
      </c>
      <c r="U275" s="489">
        <v>113000</v>
      </c>
      <c r="V275" s="40"/>
      <c r="W275" s="40"/>
      <c r="Y275" s="28" t="s">
        <v>464</v>
      </c>
      <c r="Z275" s="488">
        <v>331000</v>
      </c>
      <c r="AA275" s="488">
        <v>183000</v>
      </c>
      <c r="AB275" s="488">
        <v>18000</v>
      </c>
      <c r="AC275" s="488">
        <v>26000</v>
      </c>
      <c r="AD275" s="488">
        <v>70000</v>
      </c>
      <c r="AE275" s="488">
        <v>217000</v>
      </c>
      <c r="AF275" s="488">
        <v>69000</v>
      </c>
      <c r="AG275" s="489">
        <v>148000</v>
      </c>
    </row>
    <row r="276" spans="1:33" ht="21" customHeight="1">
      <c r="A276" s="28" t="s">
        <v>465</v>
      </c>
      <c r="B276" s="488">
        <v>580000</v>
      </c>
      <c r="C276" s="488">
        <v>316000</v>
      </c>
      <c r="D276" s="488">
        <v>40000</v>
      </c>
      <c r="E276" s="488">
        <v>58000</v>
      </c>
      <c r="F276" s="488">
        <v>100000</v>
      </c>
      <c r="G276" s="488">
        <v>383000</v>
      </c>
      <c r="H276" s="488">
        <v>119000</v>
      </c>
      <c r="I276" s="489">
        <v>264000</v>
      </c>
      <c r="M276" s="28" t="s">
        <v>465</v>
      </c>
      <c r="N276" s="488">
        <v>244000</v>
      </c>
      <c r="O276" s="488">
        <v>130000</v>
      </c>
      <c r="P276" s="488">
        <v>21000</v>
      </c>
      <c r="Q276" s="488">
        <v>29000</v>
      </c>
      <c r="R276" s="488">
        <v>33000</v>
      </c>
      <c r="S276" s="488">
        <v>162000</v>
      </c>
      <c r="T276" s="488">
        <v>47000</v>
      </c>
      <c r="U276" s="489">
        <v>115000</v>
      </c>
      <c r="V276" s="40"/>
      <c r="W276" s="40"/>
      <c r="Y276" s="28" t="s">
        <v>465</v>
      </c>
      <c r="Z276" s="488">
        <v>336000</v>
      </c>
      <c r="AA276" s="488">
        <v>187000</v>
      </c>
      <c r="AB276" s="488">
        <v>19000</v>
      </c>
      <c r="AC276" s="488">
        <v>29000</v>
      </c>
      <c r="AD276" s="488">
        <v>67000</v>
      </c>
      <c r="AE276" s="488">
        <v>221000</v>
      </c>
      <c r="AF276" s="488">
        <v>71000</v>
      </c>
      <c r="AG276" s="489">
        <v>149000</v>
      </c>
    </row>
    <row r="277" spans="1:33" ht="21" customHeight="1">
      <c r="A277" s="28" t="s">
        <v>466</v>
      </c>
      <c r="B277" s="488">
        <v>584000</v>
      </c>
      <c r="C277" s="488">
        <v>321000</v>
      </c>
      <c r="D277" s="488">
        <v>39000</v>
      </c>
      <c r="E277" s="488">
        <v>58000</v>
      </c>
      <c r="F277" s="488">
        <v>105000</v>
      </c>
      <c r="G277" s="488">
        <v>382000</v>
      </c>
      <c r="H277" s="488">
        <v>119000</v>
      </c>
      <c r="I277" s="489">
        <v>264000</v>
      </c>
      <c r="M277" s="28" t="s">
        <v>466</v>
      </c>
      <c r="N277" s="488">
        <v>245000</v>
      </c>
      <c r="O277" s="488">
        <v>130000</v>
      </c>
      <c r="P277" s="488">
        <v>21000</v>
      </c>
      <c r="Q277" s="488">
        <v>28000</v>
      </c>
      <c r="R277" s="488">
        <v>33000</v>
      </c>
      <c r="S277" s="488">
        <v>162000</v>
      </c>
      <c r="T277" s="488">
        <v>48000</v>
      </c>
      <c r="U277" s="489">
        <v>115000</v>
      </c>
      <c r="V277" s="40"/>
      <c r="W277" s="40"/>
      <c r="Y277" s="28" t="s">
        <v>466</v>
      </c>
      <c r="Z277" s="488">
        <v>340000</v>
      </c>
      <c r="AA277" s="488">
        <v>191000</v>
      </c>
      <c r="AB277" s="488">
        <v>18000</v>
      </c>
      <c r="AC277" s="488">
        <v>30000</v>
      </c>
      <c r="AD277" s="488">
        <v>72000</v>
      </c>
      <c r="AE277" s="488">
        <v>220000</v>
      </c>
      <c r="AF277" s="488">
        <v>71000</v>
      </c>
      <c r="AG277" s="489">
        <v>149000</v>
      </c>
    </row>
    <row r="278" spans="1:33" ht="21" customHeight="1">
      <c r="A278" s="28" t="s">
        <v>467</v>
      </c>
      <c r="B278" s="488">
        <v>581000</v>
      </c>
      <c r="C278" s="488">
        <v>317000</v>
      </c>
      <c r="D278" s="488">
        <v>38000</v>
      </c>
      <c r="E278" s="488">
        <v>56000</v>
      </c>
      <c r="F278" s="488">
        <v>103000</v>
      </c>
      <c r="G278" s="488">
        <v>383000</v>
      </c>
      <c r="H278" s="488">
        <v>119000</v>
      </c>
      <c r="I278" s="489">
        <v>264000</v>
      </c>
      <c r="M278" s="28" t="s">
        <v>467</v>
      </c>
      <c r="N278" s="488">
        <v>238000</v>
      </c>
      <c r="O278" s="488">
        <v>125000</v>
      </c>
      <c r="P278" s="488">
        <v>20000</v>
      </c>
      <c r="Q278" s="488">
        <v>27000</v>
      </c>
      <c r="R278" s="488">
        <v>30000</v>
      </c>
      <c r="S278" s="488">
        <v>160000</v>
      </c>
      <c r="T278" s="488">
        <v>47000</v>
      </c>
      <c r="U278" s="489">
        <v>113000</v>
      </c>
      <c r="V278" s="40"/>
      <c r="W278" s="40"/>
      <c r="Y278" s="28" t="s">
        <v>467</v>
      </c>
      <c r="Z278" s="488">
        <v>343000</v>
      </c>
      <c r="AA278" s="488">
        <v>192000</v>
      </c>
      <c r="AB278" s="488">
        <v>18000</v>
      </c>
      <c r="AC278" s="488">
        <v>29000</v>
      </c>
      <c r="AD278" s="488">
        <v>73000</v>
      </c>
      <c r="AE278" s="488">
        <v>223000</v>
      </c>
      <c r="AF278" s="488">
        <v>72000</v>
      </c>
      <c r="AG278" s="489">
        <v>151000</v>
      </c>
    </row>
    <row r="279" spans="1:33" ht="21" customHeight="1">
      <c r="A279" s="28" t="s">
        <v>468</v>
      </c>
      <c r="B279" s="488">
        <v>589000</v>
      </c>
      <c r="C279" s="488">
        <v>320000</v>
      </c>
      <c r="D279" s="488">
        <v>38000</v>
      </c>
      <c r="E279" s="488">
        <v>59000</v>
      </c>
      <c r="F279" s="488">
        <v>99000</v>
      </c>
      <c r="G279" s="488">
        <v>392000</v>
      </c>
      <c r="H279" s="488">
        <v>123000</v>
      </c>
      <c r="I279" s="489">
        <v>269000</v>
      </c>
      <c r="M279" s="28" t="s">
        <v>468</v>
      </c>
      <c r="N279" s="488">
        <v>246000</v>
      </c>
      <c r="O279" s="488">
        <v>128000</v>
      </c>
      <c r="P279" s="488">
        <v>20000</v>
      </c>
      <c r="Q279" s="488">
        <v>27000</v>
      </c>
      <c r="R279" s="488">
        <v>31000</v>
      </c>
      <c r="S279" s="488">
        <v>167000</v>
      </c>
      <c r="T279" s="488">
        <v>50000</v>
      </c>
      <c r="U279" s="489">
        <v>118000</v>
      </c>
      <c r="V279" s="40"/>
      <c r="W279" s="40"/>
      <c r="Y279" s="28" t="s">
        <v>468</v>
      </c>
      <c r="Z279" s="488">
        <v>343000</v>
      </c>
      <c r="AA279" s="488">
        <v>192000</v>
      </c>
      <c r="AB279" s="488">
        <v>18000</v>
      </c>
      <c r="AC279" s="488">
        <v>32000</v>
      </c>
      <c r="AD279" s="488">
        <v>68000</v>
      </c>
      <c r="AE279" s="488">
        <v>225000</v>
      </c>
      <c r="AF279" s="488">
        <v>74000</v>
      </c>
      <c r="AG279" s="489">
        <v>151000</v>
      </c>
    </row>
    <row r="280" spans="1:33" ht="21" customHeight="1">
      <c r="A280" s="28" t="s">
        <v>469</v>
      </c>
      <c r="B280" s="488">
        <v>579000</v>
      </c>
      <c r="C280" s="488">
        <v>315000</v>
      </c>
      <c r="D280" s="488">
        <v>39000</v>
      </c>
      <c r="E280" s="488">
        <v>53000</v>
      </c>
      <c r="F280" s="488">
        <v>99000</v>
      </c>
      <c r="G280" s="488">
        <v>388000</v>
      </c>
      <c r="H280" s="488">
        <v>124000</v>
      </c>
      <c r="I280" s="489">
        <v>264000</v>
      </c>
      <c r="M280" s="28" t="s">
        <v>469</v>
      </c>
      <c r="N280" s="488">
        <v>241000</v>
      </c>
      <c r="O280" s="488">
        <v>127000</v>
      </c>
      <c r="P280" s="488">
        <v>20000</v>
      </c>
      <c r="Q280" s="488">
        <v>24000</v>
      </c>
      <c r="R280" s="488">
        <v>33000</v>
      </c>
      <c r="S280" s="488">
        <v>164000</v>
      </c>
      <c r="T280" s="488">
        <v>50000</v>
      </c>
      <c r="U280" s="489">
        <v>115000</v>
      </c>
      <c r="V280" s="40"/>
      <c r="W280" s="40"/>
      <c r="Y280" s="28" t="s">
        <v>469</v>
      </c>
      <c r="Z280" s="488">
        <v>338000</v>
      </c>
      <c r="AA280" s="488">
        <v>188000</v>
      </c>
      <c r="AB280" s="488">
        <v>19000</v>
      </c>
      <c r="AC280" s="488">
        <v>29000</v>
      </c>
      <c r="AD280" s="488">
        <v>66000</v>
      </c>
      <c r="AE280" s="488">
        <v>223000</v>
      </c>
      <c r="AF280" s="488">
        <v>74000</v>
      </c>
      <c r="AG280" s="489">
        <v>150000</v>
      </c>
    </row>
    <row r="281" spans="1:33" ht="21" customHeight="1">
      <c r="A281" s="28" t="s">
        <v>470</v>
      </c>
      <c r="B281" s="488">
        <v>590000</v>
      </c>
      <c r="C281" s="488">
        <v>327000</v>
      </c>
      <c r="D281" s="488">
        <v>39000</v>
      </c>
      <c r="E281" s="488">
        <v>57000</v>
      </c>
      <c r="F281" s="488">
        <v>104000</v>
      </c>
      <c r="G281" s="488">
        <v>390000</v>
      </c>
      <c r="H281" s="488">
        <v>128000</v>
      </c>
      <c r="I281" s="489">
        <v>263000</v>
      </c>
      <c r="M281" s="28" t="s">
        <v>470</v>
      </c>
      <c r="N281" s="488">
        <v>245000</v>
      </c>
      <c r="O281" s="488">
        <v>132000</v>
      </c>
      <c r="P281" s="488">
        <v>20000</v>
      </c>
      <c r="Q281" s="488">
        <v>24000</v>
      </c>
      <c r="R281" s="488">
        <v>35000</v>
      </c>
      <c r="S281" s="488">
        <v>167000</v>
      </c>
      <c r="T281" s="488">
        <v>53000</v>
      </c>
      <c r="U281" s="489">
        <v>114000</v>
      </c>
      <c r="V281" s="40"/>
      <c r="W281" s="40"/>
      <c r="Y281" s="28" t="s">
        <v>470</v>
      </c>
      <c r="Z281" s="488">
        <v>344000</v>
      </c>
      <c r="AA281" s="488">
        <v>195000</v>
      </c>
      <c r="AB281" s="488">
        <v>19000</v>
      </c>
      <c r="AC281" s="488">
        <v>33000</v>
      </c>
      <c r="AD281" s="488">
        <v>69000</v>
      </c>
      <c r="AE281" s="488">
        <v>223000</v>
      </c>
      <c r="AF281" s="488">
        <v>74000</v>
      </c>
      <c r="AG281" s="489">
        <v>149000</v>
      </c>
    </row>
    <row r="282" spans="1:33" ht="21" customHeight="1">
      <c r="A282" s="28" t="s">
        <v>471</v>
      </c>
      <c r="B282" s="488">
        <v>590000</v>
      </c>
      <c r="C282" s="488">
        <v>330000</v>
      </c>
      <c r="D282" s="488">
        <v>39000</v>
      </c>
      <c r="E282" s="488">
        <v>57000</v>
      </c>
      <c r="F282" s="488">
        <v>106000</v>
      </c>
      <c r="G282" s="488">
        <v>388000</v>
      </c>
      <c r="H282" s="488">
        <v>127000</v>
      </c>
      <c r="I282" s="489">
        <v>261000</v>
      </c>
      <c r="M282" s="28" t="s">
        <v>471</v>
      </c>
      <c r="N282" s="488">
        <v>246000</v>
      </c>
      <c r="O282" s="488">
        <v>133000</v>
      </c>
      <c r="P282" s="488">
        <v>19000</v>
      </c>
      <c r="Q282" s="488">
        <v>26000</v>
      </c>
      <c r="R282" s="488">
        <v>33000</v>
      </c>
      <c r="S282" s="488">
        <v>168000</v>
      </c>
      <c r="T282" s="488">
        <v>54000</v>
      </c>
      <c r="U282" s="489">
        <v>113000</v>
      </c>
      <c r="V282" s="40"/>
      <c r="W282" s="40"/>
      <c r="Y282" s="28" t="s">
        <v>471</v>
      </c>
      <c r="Z282" s="488">
        <v>344000</v>
      </c>
      <c r="AA282" s="488">
        <v>197000</v>
      </c>
      <c r="AB282" s="488">
        <v>19000</v>
      </c>
      <c r="AC282" s="488">
        <v>32000</v>
      </c>
      <c r="AD282" s="488">
        <v>73000</v>
      </c>
      <c r="AE282" s="488">
        <v>220000</v>
      </c>
      <c r="AF282" s="488">
        <v>73000</v>
      </c>
      <c r="AG282" s="489">
        <v>147000</v>
      </c>
    </row>
    <row r="283" spans="1:33" ht="21" customHeight="1">
      <c r="A283" s="28" t="s">
        <v>472</v>
      </c>
      <c r="B283" s="488">
        <v>602000</v>
      </c>
      <c r="C283" s="488">
        <v>337000</v>
      </c>
      <c r="D283" s="488">
        <v>39000</v>
      </c>
      <c r="E283" s="488">
        <v>63000</v>
      </c>
      <c r="F283" s="488">
        <v>106000</v>
      </c>
      <c r="G283" s="488">
        <v>393000</v>
      </c>
      <c r="H283" s="488">
        <v>128000</v>
      </c>
      <c r="I283" s="489">
        <v>265000</v>
      </c>
      <c r="M283" s="28" t="s">
        <v>472</v>
      </c>
      <c r="N283" s="488">
        <v>255000</v>
      </c>
      <c r="O283" s="488">
        <v>138000</v>
      </c>
      <c r="P283" s="488">
        <v>20000</v>
      </c>
      <c r="Q283" s="488">
        <v>31000</v>
      </c>
      <c r="R283" s="488">
        <v>33000</v>
      </c>
      <c r="S283" s="488">
        <v>172000</v>
      </c>
      <c r="T283" s="488">
        <v>54000</v>
      </c>
      <c r="U283" s="489">
        <v>117000</v>
      </c>
      <c r="V283" s="40"/>
      <c r="W283" s="40"/>
      <c r="Y283" s="28" t="s">
        <v>472</v>
      </c>
      <c r="Z283" s="488">
        <v>346000</v>
      </c>
      <c r="AA283" s="488">
        <v>199000</v>
      </c>
      <c r="AB283" s="488">
        <v>19000</v>
      </c>
      <c r="AC283" s="488">
        <v>32000</v>
      </c>
      <c r="AD283" s="488">
        <v>73000</v>
      </c>
      <c r="AE283" s="488">
        <v>221000</v>
      </c>
      <c r="AF283" s="488">
        <v>74000</v>
      </c>
      <c r="AG283" s="489">
        <v>148000</v>
      </c>
    </row>
    <row r="284" spans="1:33" ht="21" customHeight="1">
      <c r="A284" s="28" t="s">
        <v>473</v>
      </c>
      <c r="B284" s="488">
        <v>602000</v>
      </c>
      <c r="C284" s="488">
        <v>337000</v>
      </c>
      <c r="D284" s="488">
        <v>39000</v>
      </c>
      <c r="E284" s="488">
        <v>62000</v>
      </c>
      <c r="F284" s="488">
        <v>107000</v>
      </c>
      <c r="G284" s="488">
        <v>394000</v>
      </c>
      <c r="H284" s="488">
        <v>129000</v>
      </c>
      <c r="I284" s="489">
        <v>265000</v>
      </c>
      <c r="M284" s="28" t="s">
        <v>473</v>
      </c>
      <c r="N284" s="488">
        <v>259000</v>
      </c>
      <c r="O284" s="488">
        <v>141000</v>
      </c>
      <c r="P284" s="488">
        <v>20000</v>
      </c>
      <c r="Q284" s="488">
        <v>34000</v>
      </c>
      <c r="R284" s="488">
        <v>33000</v>
      </c>
      <c r="S284" s="488">
        <v>173000</v>
      </c>
      <c r="T284" s="488">
        <v>55000</v>
      </c>
      <c r="U284" s="489">
        <v>118000</v>
      </c>
      <c r="V284" s="40"/>
      <c r="W284" s="40"/>
      <c r="Y284" s="28" t="s">
        <v>473</v>
      </c>
      <c r="Z284" s="488">
        <v>343000</v>
      </c>
      <c r="AA284" s="488">
        <v>196000</v>
      </c>
      <c r="AB284" s="488">
        <v>18000</v>
      </c>
      <c r="AC284" s="488">
        <v>28000</v>
      </c>
      <c r="AD284" s="488">
        <v>75000</v>
      </c>
      <c r="AE284" s="488">
        <v>222000</v>
      </c>
      <c r="AF284" s="488">
        <v>75000</v>
      </c>
      <c r="AG284" s="489">
        <v>147000</v>
      </c>
    </row>
    <row r="285" spans="1:33" ht="21" customHeight="1">
      <c r="A285" s="28" t="s">
        <v>480</v>
      </c>
      <c r="B285" s="488">
        <v>592000</v>
      </c>
      <c r="C285" s="488">
        <v>329000</v>
      </c>
      <c r="D285" s="488">
        <v>37000</v>
      </c>
      <c r="E285" s="488">
        <v>62000</v>
      </c>
      <c r="F285" s="488">
        <v>101000</v>
      </c>
      <c r="G285" s="488">
        <v>392000</v>
      </c>
      <c r="H285" s="488">
        <v>129000</v>
      </c>
      <c r="I285" s="489">
        <v>263000</v>
      </c>
      <c r="M285" s="28" t="s">
        <v>480</v>
      </c>
      <c r="N285" s="488">
        <v>253000</v>
      </c>
      <c r="O285" s="488">
        <v>136000</v>
      </c>
      <c r="P285" s="488">
        <v>19000</v>
      </c>
      <c r="Q285" s="488">
        <v>35000</v>
      </c>
      <c r="R285" s="488">
        <v>29000</v>
      </c>
      <c r="S285" s="488">
        <v>171000</v>
      </c>
      <c r="T285" s="488">
        <v>54000</v>
      </c>
      <c r="U285" s="489">
        <v>117000</v>
      </c>
      <c r="Y285" s="28" t="s">
        <v>480</v>
      </c>
      <c r="Z285" s="488">
        <v>339000</v>
      </c>
      <c r="AA285" s="488">
        <v>192000</v>
      </c>
      <c r="AB285" s="488">
        <v>18000</v>
      </c>
      <c r="AC285" s="488">
        <v>27000</v>
      </c>
      <c r="AD285" s="488">
        <v>72000</v>
      </c>
      <c r="AE285" s="488">
        <v>221000</v>
      </c>
      <c r="AF285" s="488">
        <v>75000</v>
      </c>
      <c r="AG285" s="489">
        <v>146000</v>
      </c>
    </row>
    <row r="286" spans="1:33" ht="21" customHeight="1">
      <c r="A286" s="28" t="s">
        <v>481</v>
      </c>
      <c r="B286" s="488">
        <v>595000</v>
      </c>
      <c r="C286" s="488">
        <v>331000</v>
      </c>
      <c r="D286" s="488">
        <v>37000</v>
      </c>
      <c r="E286" s="488">
        <v>59000</v>
      </c>
      <c r="F286" s="488">
        <v>102000</v>
      </c>
      <c r="G286" s="488">
        <v>396000</v>
      </c>
      <c r="H286" s="488">
        <v>132000</v>
      </c>
      <c r="I286" s="489">
        <v>264000</v>
      </c>
      <c r="M286" s="28" t="s">
        <v>481</v>
      </c>
      <c r="N286" s="488">
        <v>257000</v>
      </c>
      <c r="O286" s="488">
        <v>139000</v>
      </c>
      <c r="P286" s="488">
        <v>18000</v>
      </c>
      <c r="Q286" s="488">
        <v>33000</v>
      </c>
      <c r="R286" s="488">
        <v>32000</v>
      </c>
      <c r="S286" s="488">
        <v>174000</v>
      </c>
      <c r="T286" s="488">
        <v>56000</v>
      </c>
      <c r="U286" s="489">
        <v>118000</v>
      </c>
      <c r="Y286" s="28" t="s">
        <v>481</v>
      </c>
      <c r="Z286" s="488">
        <v>338000</v>
      </c>
      <c r="AA286" s="488">
        <v>192000</v>
      </c>
      <c r="AB286" s="488">
        <v>18000</v>
      </c>
      <c r="AC286" s="488">
        <v>27000</v>
      </c>
      <c r="AD286" s="488">
        <v>70000</v>
      </c>
      <c r="AE286" s="488">
        <v>222000</v>
      </c>
      <c r="AF286" s="488">
        <v>77000</v>
      </c>
      <c r="AG286" s="489">
        <v>146000</v>
      </c>
    </row>
    <row r="287" spans="1:33" ht="21" customHeight="1">
      <c r="A287" s="28" t="s">
        <v>482</v>
      </c>
      <c r="B287" s="488">
        <v>586000</v>
      </c>
      <c r="C287" s="488">
        <v>325000</v>
      </c>
      <c r="D287" s="488">
        <v>38000</v>
      </c>
      <c r="E287" s="488">
        <v>61000</v>
      </c>
      <c r="F287" s="488">
        <v>97000</v>
      </c>
      <c r="G287" s="488">
        <v>391000</v>
      </c>
      <c r="H287" s="488">
        <v>130000</v>
      </c>
      <c r="I287" s="489">
        <v>261000</v>
      </c>
      <c r="M287" s="28" t="s">
        <v>482</v>
      </c>
      <c r="N287" s="488">
        <v>250000</v>
      </c>
      <c r="O287" s="488">
        <v>136000</v>
      </c>
      <c r="P287" s="488">
        <v>19000</v>
      </c>
      <c r="Q287" s="488">
        <v>34000</v>
      </c>
      <c r="R287" s="488">
        <v>31000</v>
      </c>
      <c r="S287" s="488">
        <v>167000</v>
      </c>
      <c r="T287" s="488">
        <v>52000</v>
      </c>
      <c r="U287" s="489">
        <v>115000</v>
      </c>
      <c r="Y287" s="28" t="s">
        <v>482</v>
      </c>
      <c r="Z287" s="488">
        <v>336000</v>
      </c>
      <c r="AA287" s="488">
        <v>189000</v>
      </c>
      <c r="AB287" s="488">
        <v>19000</v>
      </c>
      <c r="AC287" s="488">
        <v>27000</v>
      </c>
      <c r="AD287" s="488">
        <v>66000</v>
      </c>
      <c r="AE287" s="488">
        <v>224000</v>
      </c>
      <c r="AF287" s="488">
        <v>77000</v>
      </c>
      <c r="AG287" s="489">
        <v>147000</v>
      </c>
    </row>
    <row r="288" spans="1:33" ht="21" customHeight="1">
      <c r="A288" s="28" t="s">
        <v>488</v>
      </c>
      <c r="B288" s="488">
        <v>586000</v>
      </c>
      <c r="C288" s="488">
        <v>325000</v>
      </c>
      <c r="D288" s="488">
        <v>39000</v>
      </c>
      <c r="E288" s="488">
        <v>60000</v>
      </c>
      <c r="F288" s="488">
        <v>97000</v>
      </c>
      <c r="G288" s="488">
        <v>391000</v>
      </c>
      <c r="H288" s="488">
        <v>129000</v>
      </c>
      <c r="I288" s="489">
        <v>262000</v>
      </c>
      <c r="M288" s="28" t="s">
        <v>488</v>
      </c>
      <c r="N288" s="488">
        <v>247000</v>
      </c>
      <c r="O288" s="488">
        <v>134000</v>
      </c>
      <c r="P288" s="488">
        <v>20000</v>
      </c>
      <c r="Q288" s="488">
        <v>35000</v>
      </c>
      <c r="R288" s="488">
        <v>27000</v>
      </c>
      <c r="S288" s="488">
        <v>165000</v>
      </c>
      <c r="T288" s="488">
        <v>52000</v>
      </c>
      <c r="U288" s="489">
        <v>114000</v>
      </c>
      <c r="Y288" s="28" t="s">
        <v>488</v>
      </c>
      <c r="Z288" s="488">
        <v>339000</v>
      </c>
      <c r="AA288" s="488">
        <v>191000</v>
      </c>
      <c r="AB288" s="488">
        <v>19000</v>
      </c>
      <c r="AC288" s="488">
        <v>25000</v>
      </c>
      <c r="AD288" s="488">
        <v>70000</v>
      </c>
      <c r="AE288" s="488">
        <v>226000</v>
      </c>
      <c r="AF288" s="488">
        <v>77000</v>
      </c>
      <c r="AG288" s="489">
        <v>148000</v>
      </c>
    </row>
    <row r="289" spans="1:35" ht="21" customHeight="1">
      <c r="A289" s="28" t="s">
        <v>490</v>
      </c>
      <c r="B289" s="488">
        <v>587000</v>
      </c>
      <c r="C289" s="488">
        <v>325000</v>
      </c>
      <c r="D289" s="488">
        <v>38000</v>
      </c>
      <c r="E289" s="488">
        <v>63000</v>
      </c>
      <c r="F289" s="488">
        <v>98000</v>
      </c>
      <c r="G289" s="488">
        <v>388000</v>
      </c>
      <c r="H289" s="488">
        <v>126000</v>
      </c>
      <c r="I289" s="489">
        <v>262000</v>
      </c>
      <c r="M289" s="28" t="s">
        <v>490</v>
      </c>
      <c r="N289" s="488">
        <v>252000</v>
      </c>
      <c r="O289" s="488">
        <v>138000</v>
      </c>
      <c r="P289" s="488">
        <v>20000</v>
      </c>
      <c r="Q289" s="488">
        <v>37000</v>
      </c>
      <c r="R289" s="488">
        <v>30000</v>
      </c>
      <c r="S289" s="488">
        <v>165000</v>
      </c>
      <c r="T289" s="488">
        <v>52000</v>
      </c>
      <c r="U289" s="489">
        <v>113000</v>
      </c>
      <c r="Y289" s="28" t="s">
        <v>490</v>
      </c>
      <c r="Z289" s="488">
        <v>335000</v>
      </c>
      <c r="AA289" s="488">
        <v>187000</v>
      </c>
      <c r="AB289" s="488">
        <v>18000</v>
      </c>
      <c r="AC289" s="488">
        <v>26000</v>
      </c>
      <c r="AD289" s="488">
        <v>68000</v>
      </c>
      <c r="AE289" s="488">
        <v>223000</v>
      </c>
      <c r="AF289" s="488">
        <v>74000</v>
      </c>
      <c r="AG289" s="489">
        <v>149000</v>
      </c>
      <c r="AH289" s="33"/>
      <c r="AI289" s="33"/>
    </row>
    <row r="290" spans="1:35" ht="21" customHeight="1">
      <c r="A290" s="28" t="s">
        <v>491</v>
      </c>
      <c r="B290" s="488">
        <v>588000</v>
      </c>
      <c r="C290" s="488">
        <v>323000</v>
      </c>
      <c r="D290" s="488">
        <v>36000</v>
      </c>
      <c r="E290" s="488">
        <v>64000</v>
      </c>
      <c r="F290" s="488">
        <v>100000</v>
      </c>
      <c r="G290" s="488">
        <v>388000</v>
      </c>
      <c r="H290" s="488">
        <v>123000</v>
      </c>
      <c r="I290" s="489">
        <v>265000</v>
      </c>
      <c r="M290" s="28" t="s">
        <v>491</v>
      </c>
      <c r="N290" s="488">
        <v>256000</v>
      </c>
      <c r="O290" s="488">
        <v>140000</v>
      </c>
      <c r="P290" s="488">
        <v>19000</v>
      </c>
      <c r="Q290" s="488">
        <v>39000</v>
      </c>
      <c r="R290" s="488">
        <v>32000</v>
      </c>
      <c r="S290" s="488">
        <v>167000</v>
      </c>
      <c r="T290" s="488">
        <v>50000</v>
      </c>
      <c r="U290" s="489">
        <v>117000</v>
      </c>
      <c r="Y290" s="28" t="s">
        <v>491</v>
      </c>
      <c r="Z290" s="488">
        <v>332000</v>
      </c>
      <c r="AA290" s="488">
        <v>183000</v>
      </c>
      <c r="AB290" s="488">
        <v>17000</v>
      </c>
      <c r="AC290" s="488">
        <v>25000</v>
      </c>
      <c r="AD290" s="488">
        <v>68000</v>
      </c>
      <c r="AE290" s="488">
        <v>222000</v>
      </c>
      <c r="AF290" s="488">
        <v>73000</v>
      </c>
      <c r="AG290" s="489">
        <v>149000</v>
      </c>
      <c r="AH290" s="33"/>
      <c r="AI290" s="3"/>
    </row>
    <row r="291" spans="1:35" ht="21" customHeight="1">
      <c r="A291" s="28" t="s">
        <v>492</v>
      </c>
      <c r="B291" s="488">
        <v>583000</v>
      </c>
      <c r="C291" s="488">
        <v>320000</v>
      </c>
      <c r="D291" s="488">
        <v>36000</v>
      </c>
      <c r="E291" s="488">
        <v>61000</v>
      </c>
      <c r="F291" s="488">
        <v>100000</v>
      </c>
      <c r="G291" s="488">
        <v>386000</v>
      </c>
      <c r="H291" s="488">
        <v>122000</v>
      </c>
      <c r="I291" s="489">
        <v>264000</v>
      </c>
      <c r="M291" s="28" t="s">
        <v>492</v>
      </c>
      <c r="N291" s="488">
        <v>256000</v>
      </c>
      <c r="O291" s="488">
        <v>138000</v>
      </c>
      <c r="P291" s="488">
        <v>19000</v>
      </c>
      <c r="Q291" s="488">
        <v>37000</v>
      </c>
      <c r="R291" s="488">
        <v>34000</v>
      </c>
      <c r="S291" s="488">
        <v>166000</v>
      </c>
      <c r="T291" s="488">
        <v>48000</v>
      </c>
      <c r="U291" s="489">
        <v>117000</v>
      </c>
      <c r="Y291" s="28" t="s">
        <v>492</v>
      </c>
      <c r="Z291" s="488">
        <v>328000</v>
      </c>
      <c r="AA291" s="488">
        <v>181000</v>
      </c>
      <c r="AB291" s="488">
        <v>17000</v>
      </c>
      <c r="AC291" s="488">
        <v>25000</v>
      </c>
      <c r="AD291" s="488">
        <v>66000</v>
      </c>
      <c r="AE291" s="488">
        <v>220000</v>
      </c>
      <c r="AF291" s="488">
        <v>74000</v>
      </c>
      <c r="AG291" s="489">
        <v>147000</v>
      </c>
    </row>
    <row r="292" spans="1:35" ht="21" customHeight="1">
      <c r="A292" s="28" t="s">
        <v>493</v>
      </c>
      <c r="B292" s="488">
        <v>589000</v>
      </c>
      <c r="C292" s="488">
        <v>325000</v>
      </c>
      <c r="D292" s="488">
        <v>37000</v>
      </c>
      <c r="E292" s="488">
        <v>64000</v>
      </c>
      <c r="F292" s="488">
        <v>100000</v>
      </c>
      <c r="G292" s="488">
        <v>388000</v>
      </c>
      <c r="H292" s="488">
        <v>124000</v>
      </c>
      <c r="I292" s="489">
        <v>264000</v>
      </c>
      <c r="M292" s="28" t="s">
        <v>493</v>
      </c>
      <c r="N292" s="488">
        <v>258000</v>
      </c>
      <c r="O292" s="488">
        <v>139000</v>
      </c>
      <c r="P292" s="488">
        <v>19000</v>
      </c>
      <c r="Q292" s="488">
        <v>35000</v>
      </c>
      <c r="R292" s="488">
        <v>33000</v>
      </c>
      <c r="S292" s="488">
        <v>171000</v>
      </c>
      <c r="T292" s="488">
        <v>52000</v>
      </c>
      <c r="U292" s="489">
        <v>119000</v>
      </c>
      <c r="Y292" s="28" t="s">
        <v>493</v>
      </c>
      <c r="Z292" s="488">
        <v>332000</v>
      </c>
      <c r="AA292" s="488">
        <v>186000</v>
      </c>
      <c r="AB292" s="488">
        <v>17000</v>
      </c>
      <c r="AC292" s="488">
        <v>29000</v>
      </c>
      <c r="AD292" s="488">
        <v>68000</v>
      </c>
      <c r="AE292" s="488">
        <v>218000</v>
      </c>
      <c r="AF292" s="488">
        <v>72000</v>
      </c>
      <c r="AG292" s="489">
        <v>145000</v>
      </c>
    </row>
    <row r="293" spans="1:35" ht="21" customHeight="1">
      <c r="A293" s="28" t="s">
        <v>494</v>
      </c>
      <c r="B293" s="488">
        <v>580000</v>
      </c>
      <c r="C293" s="488">
        <v>317000</v>
      </c>
      <c r="D293" s="488">
        <v>36000</v>
      </c>
      <c r="E293" s="488">
        <v>59000</v>
      </c>
      <c r="F293" s="488">
        <v>101000</v>
      </c>
      <c r="G293" s="488">
        <v>384000</v>
      </c>
      <c r="H293" s="488">
        <v>121000</v>
      </c>
      <c r="I293" s="489">
        <v>263000</v>
      </c>
      <c r="M293" s="28" t="s">
        <v>494</v>
      </c>
      <c r="N293" s="488">
        <v>255000</v>
      </c>
      <c r="O293" s="488">
        <v>135000</v>
      </c>
      <c r="P293" s="488">
        <v>19000</v>
      </c>
      <c r="Q293" s="488">
        <v>32000</v>
      </c>
      <c r="R293" s="488">
        <v>32000</v>
      </c>
      <c r="S293" s="488">
        <v>173000</v>
      </c>
      <c r="T293" s="488">
        <v>53000</v>
      </c>
      <c r="U293" s="489">
        <v>120000</v>
      </c>
      <c r="Y293" s="28" t="s">
        <v>494</v>
      </c>
      <c r="Z293" s="488">
        <v>325000</v>
      </c>
      <c r="AA293" s="488">
        <v>182000</v>
      </c>
      <c r="AB293" s="488">
        <v>18000</v>
      </c>
      <c r="AC293" s="488">
        <v>28000</v>
      </c>
      <c r="AD293" s="488">
        <v>69000</v>
      </c>
      <c r="AE293" s="488">
        <v>211000</v>
      </c>
      <c r="AF293" s="488">
        <v>68000</v>
      </c>
      <c r="AG293" s="489">
        <v>143000</v>
      </c>
    </row>
    <row r="294" spans="1:35" ht="21" customHeight="1">
      <c r="A294" s="28" t="s">
        <v>495</v>
      </c>
      <c r="B294" s="488">
        <v>583000</v>
      </c>
      <c r="C294" s="488">
        <v>318000</v>
      </c>
      <c r="D294" s="488">
        <v>38000</v>
      </c>
      <c r="E294" s="488">
        <v>57000</v>
      </c>
      <c r="F294" s="488">
        <v>101000</v>
      </c>
      <c r="G294" s="488">
        <v>388000</v>
      </c>
      <c r="H294" s="488">
        <v>122000</v>
      </c>
      <c r="I294" s="489">
        <v>265000</v>
      </c>
      <c r="M294" s="28" t="s">
        <v>495</v>
      </c>
      <c r="N294" s="488">
        <v>257000</v>
      </c>
      <c r="O294" s="488">
        <v>135000</v>
      </c>
      <c r="P294" s="488">
        <v>19000</v>
      </c>
      <c r="Q294" s="488">
        <v>31000</v>
      </c>
      <c r="R294" s="488">
        <v>32000</v>
      </c>
      <c r="S294" s="488">
        <v>175000</v>
      </c>
      <c r="T294" s="488">
        <v>54000</v>
      </c>
      <c r="U294" s="489">
        <v>122000</v>
      </c>
      <c r="Y294" s="28" t="s">
        <v>495</v>
      </c>
      <c r="Z294" s="488">
        <v>326000</v>
      </c>
      <c r="AA294" s="488">
        <v>183000</v>
      </c>
      <c r="AB294" s="488">
        <v>19000</v>
      </c>
      <c r="AC294" s="488">
        <v>27000</v>
      </c>
      <c r="AD294" s="488">
        <v>69000</v>
      </c>
      <c r="AE294" s="488">
        <v>212000</v>
      </c>
      <c r="AF294" s="488">
        <v>69000</v>
      </c>
      <c r="AG294" s="489">
        <v>144000</v>
      </c>
    </row>
    <row r="295" spans="1:35" ht="21" customHeight="1">
      <c r="A295" s="28" t="s">
        <v>496</v>
      </c>
      <c r="B295" s="488">
        <v>593000</v>
      </c>
      <c r="C295" s="488">
        <v>324000</v>
      </c>
      <c r="D295" s="488">
        <v>38000</v>
      </c>
      <c r="E295" s="488">
        <v>60000</v>
      </c>
      <c r="F295" s="488">
        <v>103000</v>
      </c>
      <c r="G295" s="488">
        <v>391000</v>
      </c>
      <c r="H295" s="488">
        <v>123000</v>
      </c>
      <c r="I295" s="489">
        <v>269000</v>
      </c>
      <c r="M295" s="28" t="s">
        <v>496</v>
      </c>
      <c r="N295" s="488">
        <v>255000</v>
      </c>
      <c r="O295" s="488">
        <v>133000</v>
      </c>
      <c r="P295" s="488">
        <v>19000</v>
      </c>
      <c r="Q295" s="488">
        <v>30000</v>
      </c>
      <c r="R295" s="488">
        <v>32000</v>
      </c>
      <c r="S295" s="488">
        <v>174000</v>
      </c>
      <c r="T295" s="488">
        <v>52000</v>
      </c>
      <c r="U295" s="489">
        <v>122000</v>
      </c>
      <c r="Y295" s="28" t="s">
        <v>496</v>
      </c>
      <c r="Z295" s="488">
        <v>338000</v>
      </c>
      <c r="AA295" s="488">
        <v>191000</v>
      </c>
      <c r="AB295" s="488">
        <v>19000</v>
      </c>
      <c r="AC295" s="488">
        <v>30000</v>
      </c>
      <c r="AD295" s="488">
        <v>71000</v>
      </c>
      <c r="AE295" s="488">
        <v>217000</v>
      </c>
      <c r="AF295" s="488">
        <v>71000</v>
      </c>
      <c r="AG295" s="489">
        <v>147000</v>
      </c>
    </row>
    <row r="296" spans="1:35" ht="21" customHeight="1">
      <c r="A296" s="28" t="s">
        <v>497</v>
      </c>
      <c r="B296" s="488">
        <v>597000</v>
      </c>
      <c r="C296" s="488">
        <v>328000</v>
      </c>
      <c r="D296" s="488">
        <v>39000</v>
      </c>
      <c r="E296" s="488">
        <v>60000</v>
      </c>
      <c r="F296" s="488">
        <v>105000</v>
      </c>
      <c r="G296" s="488">
        <v>394000</v>
      </c>
      <c r="H296" s="488">
        <v>125000</v>
      </c>
      <c r="I296" s="489">
        <v>269000</v>
      </c>
      <c r="M296" s="28" t="s">
        <v>497</v>
      </c>
      <c r="N296" s="488">
        <v>256000</v>
      </c>
      <c r="O296" s="488">
        <v>136000</v>
      </c>
      <c r="P296" s="488">
        <v>19000</v>
      </c>
      <c r="Q296" s="488">
        <v>29000</v>
      </c>
      <c r="R296" s="488">
        <v>35000</v>
      </c>
      <c r="S296" s="488">
        <v>173000</v>
      </c>
      <c r="T296" s="488">
        <v>53000</v>
      </c>
      <c r="U296" s="489">
        <v>120000</v>
      </c>
      <c r="Y296" s="28" t="s">
        <v>497</v>
      </c>
      <c r="Z296" s="488">
        <v>341000</v>
      </c>
      <c r="AA296" s="488">
        <v>192000</v>
      </c>
      <c r="AB296" s="488">
        <v>19000</v>
      </c>
      <c r="AC296" s="488">
        <v>31000</v>
      </c>
      <c r="AD296" s="488">
        <v>70000</v>
      </c>
      <c r="AE296" s="488">
        <v>221000</v>
      </c>
      <c r="AF296" s="488">
        <v>72000</v>
      </c>
      <c r="AG296" s="489">
        <v>149000</v>
      </c>
    </row>
    <row r="297" spans="1:35" ht="21" customHeight="1">
      <c r="A297" s="28" t="s">
        <v>498</v>
      </c>
      <c r="B297" s="488">
        <v>593000</v>
      </c>
      <c r="C297" s="488">
        <v>323000</v>
      </c>
      <c r="D297" s="488">
        <v>38000</v>
      </c>
      <c r="E297" s="488">
        <v>59000</v>
      </c>
      <c r="F297" s="488">
        <v>100000</v>
      </c>
      <c r="G297" s="488">
        <v>396000</v>
      </c>
      <c r="H297" s="488">
        <v>127000</v>
      </c>
      <c r="I297" s="489">
        <v>270000</v>
      </c>
      <c r="M297" s="28" t="s">
        <v>498</v>
      </c>
      <c r="N297" s="488">
        <v>253000</v>
      </c>
      <c r="O297" s="488">
        <v>133000</v>
      </c>
      <c r="P297" s="488">
        <v>19000</v>
      </c>
      <c r="Q297" s="488">
        <v>28000</v>
      </c>
      <c r="R297" s="488">
        <v>33000</v>
      </c>
      <c r="S297" s="488">
        <v>173000</v>
      </c>
      <c r="T297" s="488">
        <v>53000</v>
      </c>
      <c r="U297" s="489">
        <v>120000</v>
      </c>
      <c r="Y297" s="28" t="s">
        <v>498</v>
      </c>
      <c r="Z297" s="488">
        <v>340000</v>
      </c>
      <c r="AA297" s="488">
        <v>190000</v>
      </c>
      <c r="AB297" s="488">
        <v>19000</v>
      </c>
      <c r="AC297" s="488">
        <v>31000</v>
      </c>
      <c r="AD297" s="488">
        <v>67000</v>
      </c>
      <c r="AE297" s="488">
        <v>223000</v>
      </c>
      <c r="AF297" s="488">
        <v>74000</v>
      </c>
      <c r="AG297" s="489">
        <v>150000</v>
      </c>
    </row>
    <row r="298" spans="1:35" ht="21" customHeight="1">
      <c r="A298" s="28" t="s">
        <v>499</v>
      </c>
      <c r="B298" s="488">
        <v>579000</v>
      </c>
      <c r="C298" s="488">
        <v>312000</v>
      </c>
      <c r="D298" s="488">
        <v>38000</v>
      </c>
      <c r="E298" s="488">
        <v>57000</v>
      </c>
      <c r="F298" s="488">
        <v>94000</v>
      </c>
      <c r="G298" s="488">
        <v>391000</v>
      </c>
      <c r="H298" s="488">
        <v>124000</v>
      </c>
      <c r="I298" s="489">
        <v>267000</v>
      </c>
      <c r="M298" s="28" t="s">
        <v>499</v>
      </c>
      <c r="N298" s="488">
        <v>248000</v>
      </c>
      <c r="O298" s="488">
        <v>129000</v>
      </c>
      <c r="P298" s="488">
        <v>19000</v>
      </c>
      <c r="Q298" s="488">
        <v>29000</v>
      </c>
      <c r="R298" s="488">
        <v>31000</v>
      </c>
      <c r="S298" s="488">
        <v>169000</v>
      </c>
      <c r="T298" s="488">
        <v>50000</v>
      </c>
      <c r="U298" s="489">
        <v>119000</v>
      </c>
      <c r="Y298" s="28" t="s">
        <v>499</v>
      </c>
      <c r="Z298" s="488">
        <v>331000</v>
      </c>
      <c r="AA298" s="488">
        <v>183000</v>
      </c>
      <c r="AB298" s="488">
        <v>18000</v>
      </c>
      <c r="AC298" s="488">
        <v>27000</v>
      </c>
      <c r="AD298" s="488">
        <v>64000</v>
      </c>
      <c r="AE298" s="488">
        <v>222000</v>
      </c>
      <c r="AF298" s="488">
        <v>74000</v>
      </c>
      <c r="AG298" s="489">
        <v>148000</v>
      </c>
    </row>
    <row r="299" spans="1:35" ht="21" customHeight="1">
      <c r="A299" s="28" t="s">
        <v>500</v>
      </c>
      <c r="B299" s="488" t="s">
        <v>560</v>
      </c>
      <c r="C299" s="488"/>
      <c r="D299" s="488"/>
      <c r="E299" s="488"/>
      <c r="F299" s="488"/>
      <c r="G299" s="488"/>
      <c r="H299" s="488"/>
      <c r="I299" s="489"/>
      <c r="M299" s="28" t="s">
        <v>500</v>
      </c>
      <c r="N299" s="274" t="s">
        <v>560</v>
      </c>
      <c r="O299" s="372"/>
      <c r="P299" s="372"/>
      <c r="Q299" s="372"/>
      <c r="R299" s="372"/>
      <c r="S299" s="372"/>
      <c r="T299" s="372"/>
      <c r="U299" s="214"/>
      <c r="Y299" s="28" t="s">
        <v>500</v>
      </c>
      <c r="Z299" s="274" t="s">
        <v>560</v>
      </c>
      <c r="AA299" s="372"/>
      <c r="AB299" s="372"/>
      <c r="AC299" s="372"/>
      <c r="AD299" s="372"/>
      <c r="AE299" s="372"/>
      <c r="AF299" s="372"/>
      <c r="AG299" s="214"/>
    </row>
    <row r="300" spans="1:35" ht="21" customHeight="1">
      <c r="A300" s="28" t="s">
        <v>501</v>
      </c>
      <c r="B300" s="274" t="s">
        <v>489</v>
      </c>
      <c r="C300" s="372"/>
      <c r="D300" s="372"/>
      <c r="E300" s="372"/>
      <c r="F300" s="372"/>
      <c r="G300" s="372"/>
      <c r="H300" s="372"/>
      <c r="I300" s="214"/>
      <c r="M300" s="28" t="s">
        <v>501</v>
      </c>
      <c r="N300" s="274" t="s">
        <v>489</v>
      </c>
      <c r="O300" s="372"/>
      <c r="P300" s="372"/>
      <c r="Q300" s="372"/>
      <c r="R300" s="372"/>
      <c r="S300" s="372"/>
      <c r="T300" s="372"/>
      <c r="U300" s="214"/>
      <c r="Y300" s="28" t="s">
        <v>501</v>
      </c>
      <c r="Z300" s="274" t="s">
        <v>489</v>
      </c>
      <c r="AA300" s="372"/>
      <c r="AB300" s="372"/>
      <c r="AC300" s="372"/>
      <c r="AD300" s="372"/>
      <c r="AE300" s="372"/>
      <c r="AF300" s="372"/>
      <c r="AG300" s="214"/>
    </row>
    <row r="301" spans="1:35" ht="21" customHeight="1">
      <c r="A301" s="28" t="s">
        <v>502</v>
      </c>
      <c r="B301" s="274" t="s">
        <v>561</v>
      </c>
      <c r="C301" s="372"/>
      <c r="D301" s="372"/>
      <c r="E301" s="372"/>
      <c r="F301" s="372"/>
      <c r="G301" s="372"/>
      <c r="H301" s="372"/>
      <c r="I301" s="214"/>
      <c r="M301" s="28" t="s">
        <v>502</v>
      </c>
      <c r="N301" s="274" t="s">
        <v>561</v>
      </c>
      <c r="O301" s="372"/>
      <c r="P301" s="372"/>
      <c r="Q301" s="372"/>
      <c r="R301" s="372"/>
      <c r="S301" s="372"/>
      <c r="T301" s="372"/>
      <c r="U301" s="214"/>
      <c r="Y301" s="28" t="s">
        <v>502</v>
      </c>
      <c r="Z301" s="274" t="s">
        <v>561</v>
      </c>
      <c r="AA301" s="372"/>
      <c r="AB301" s="372"/>
      <c r="AC301" s="372"/>
      <c r="AD301" s="372"/>
      <c r="AE301" s="372"/>
      <c r="AF301" s="372"/>
      <c r="AG301" s="214"/>
    </row>
    <row r="302" spans="1:35" ht="21" customHeight="1">
      <c r="A302" s="28" t="s">
        <v>503</v>
      </c>
      <c r="B302" s="274" t="s">
        <v>562</v>
      </c>
      <c r="C302" s="372"/>
      <c r="D302" s="372"/>
      <c r="E302" s="372"/>
      <c r="F302" s="372"/>
      <c r="G302" s="372"/>
      <c r="H302" s="372"/>
      <c r="I302" s="214"/>
      <c r="M302" s="28" t="s">
        <v>503</v>
      </c>
      <c r="N302" s="274" t="s">
        <v>562</v>
      </c>
      <c r="O302" s="372"/>
      <c r="P302" s="372"/>
      <c r="Q302" s="372"/>
      <c r="R302" s="372"/>
      <c r="S302" s="372"/>
      <c r="T302" s="372"/>
      <c r="U302" s="214"/>
      <c r="Y302" s="28" t="s">
        <v>503</v>
      </c>
      <c r="Z302" s="274" t="s">
        <v>562</v>
      </c>
      <c r="AA302" s="372"/>
      <c r="AB302" s="372"/>
      <c r="AC302" s="372"/>
      <c r="AD302" s="372"/>
      <c r="AE302" s="372"/>
      <c r="AF302" s="372"/>
      <c r="AG302" s="214"/>
    </row>
    <row r="303" spans="1:35" ht="21" customHeight="1">
      <c r="A303" s="28" t="s">
        <v>504</v>
      </c>
      <c r="B303" s="274" t="s">
        <v>563</v>
      </c>
      <c r="C303" s="372"/>
      <c r="D303" s="372"/>
      <c r="E303" s="372"/>
      <c r="F303" s="372"/>
      <c r="G303" s="372"/>
      <c r="H303" s="372"/>
      <c r="I303" s="214"/>
      <c r="M303" s="28" t="s">
        <v>504</v>
      </c>
      <c r="N303" s="274" t="s">
        <v>563</v>
      </c>
      <c r="O303" s="372"/>
      <c r="P303" s="372"/>
      <c r="Q303" s="372"/>
      <c r="R303" s="372"/>
      <c r="S303" s="372"/>
      <c r="T303" s="372"/>
      <c r="U303" s="214"/>
      <c r="Y303" s="28" t="s">
        <v>504</v>
      </c>
      <c r="Z303" s="274" t="s">
        <v>563</v>
      </c>
      <c r="AA303" s="372"/>
      <c r="AB303" s="372"/>
      <c r="AC303" s="372"/>
      <c r="AD303" s="372"/>
      <c r="AE303" s="372"/>
      <c r="AF303" s="372"/>
      <c r="AG303" s="214"/>
    </row>
    <row r="304" spans="1:35" ht="21" customHeight="1">
      <c r="A304" s="28" t="s">
        <v>505</v>
      </c>
      <c r="B304" s="274" t="s">
        <v>564</v>
      </c>
      <c r="C304" s="372"/>
      <c r="D304" s="372"/>
      <c r="E304" s="372"/>
      <c r="F304" s="372"/>
      <c r="G304" s="372"/>
      <c r="H304" s="372"/>
      <c r="I304" s="214"/>
      <c r="M304" s="28" t="s">
        <v>505</v>
      </c>
      <c r="N304" s="274" t="s">
        <v>564</v>
      </c>
      <c r="O304" s="372"/>
      <c r="P304" s="372"/>
      <c r="Q304" s="372"/>
      <c r="R304" s="372"/>
      <c r="S304" s="372"/>
      <c r="T304" s="372"/>
      <c r="U304" s="214"/>
      <c r="Y304" s="28" t="s">
        <v>505</v>
      </c>
      <c r="Z304" s="274" t="s">
        <v>564</v>
      </c>
      <c r="AA304" s="372"/>
      <c r="AB304" s="372"/>
      <c r="AC304" s="372"/>
      <c r="AD304" s="372"/>
      <c r="AE304" s="372"/>
      <c r="AF304" s="372"/>
      <c r="AG304" s="214"/>
    </row>
    <row r="305" spans="1:33" ht="21" customHeight="1">
      <c r="A305" s="28" t="s">
        <v>506</v>
      </c>
      <c r="B305" s="274" t="s">
        <v>565</v>
      </c>
      <c r="C305" s="372"/>
      <c r="D305" s="372"/>
      <c r="E305" s="372"/>
      <c r="F305" s="372"/>
      <c r="G305" s="372"/>
      <c r="H305" s="372"/>
      <c r="I305" s="214"/>
      <c r="M305" s="28" t="s">
        <v>506</v>
      </c>
      <c r="N305" s="274" t="s">
        <v>565</v>
      </c>
      <c r="O305" s="372"/>
      <c r="P305" s="372"/>
      <c r="Q305" s="372"/>
      <c r="R305" s="372"/>
      <c r="S305" s="372"/>
      <c r="T305" s="372"/>
      <c r="U305" s="214"/>
      <c r="Y305" s="28" t="s">
        <v>506</v>
      </c>
      <c r="Z305" s="274" t="s">
        <v>565</v>
      </c>
      <c r="AA305" s="372"/>
      <c r="AB305" s="372"/>
      <c r="AC305" s="372"/>
      <c r="AD305" s="372"/>
      <c r="AE305" s="372"/>
      <c r="AF305" s="372"/>
      <c r="AG305" s="214"/>
    </row>
    <row r="306" spans="1:33" ht="21" customHeight="1">
      <c r="A306" s="28" t="s">
        <v>507</v>
      </c>
      <c r="B306" s="274" t="s">
        <v>566</v>
      </c>
      <c r="C306" s="372"/>
      <c r="D306" s="372"/>
      <c r="E306" s="372"/>
      <c r="F306" s="372"/>
      <c r="G306" s="372"/>
      <c r="H306" s="372"/>
      <c r="I306" s="214"/>
      <c r="M306" s="28" t="s">
        <v>507</v>
      </c>
      <c r="N306" s="274" t="s">
        <v>566</v>
      </c>
      <c r="O306" s="372"/>
      <c r="P306" s="372"/>
      <c r="Q306" s="372"/>
      <c r="R306" s="372"/>
      <c r="S306" s="372"/>
      <c r="T306" s="372"/>
      <c r="U306" s="214"/>
      <c r="Y306" s="28" t="s">
        <v>507</v>
      </c>
      <c r="Z306" s="274" t="s">
        <v>566</v>
      </c>
      <c r="AA306" s="372"/>
      <c r="AB306" s="372"/>
      <c r="AC306" s="372"/>
      <c r="AD306" s="372"/>
      <c r="AE306" s="372"/>
      <c r="AF306" s="372"/>
      <c r="AG306" s="214"/>
    </row>
    <row r="307" spans="1:33" ht="21" customHeight="1">
      <c r="A307" s="28" t="s">
        <v>508</v>
      </c>
      <c r="B307" s="274" t="s">
        <v>567</v>
      </c>
      <c r="C307" s="372"/>
      <c r="D307" s="372"/>
      <c r="E307" s="372"/>
      <c r="F307" s="372"/>
      <c r="G307" s="372"/>
      <c r="H307" s="372"/>
      <c r="I307" s="214"/>
      <c r="M307" s="28" t="s">
        <v>508</v>
      </c>
      <c r="N307" s="274" t="s">
        <v>567</v>
      </c>
      <c r="O307" s="372"/>
      <c r="P307" s="372"/>
      <c r="Q307" s="372"/>
      <c r="R307" s="372"/>
      <c r="S307" s="372"/>
      <c r="T307" s="372"/>
      <c r="U307" s="214"/>
      <c r="Y307" s="28" t="s">
        <v>508</v>
      </c>
      <c r="Z307" s="274" t="s">
        <v>567</v>
      </c>
      <c r="AA307" s="372"/>
      <c r="AB307" s="372"/>
      <c r="AC307" s="372"/>
      <c r="AD307" s="372"/>
      <c r="AE307" s="372"/>
      <c r="AF307" s="372"/>
      <c r="AG307" s="214"/>
    </row>
    <row r="308" spans="1:33" ht="21" customHeight="1">
      <c r="A308" s="28" t="s">
        <v>509</v>
      </c>
      <c r="B308" s="274" t="s">
        <v>568</v>
      </c>
      <c r="C308" s="372"/>
      <c r="D308" s="372"/>
      <c r="E308" s="372"/>
      <c r="F308" s="372"/>
      <c r="G308" s="372"/>
      <c r="H308" s="372"/>
      <c r="I308" s="214"/>
      <c r="M308" s="28" t="s">
        <v>509</v>
      </c>
      <c r="N308" s="274" t="s">
        <v>568</v>
      </c>
      <c r="O308" s="372"/>
      <c r="P308" s="372"/>
      <c r="Q308" s="372"/>
      <c r="R308" s="372"/>
      <c r="S308" s="372"/>
      <c r="T308" s="372"/>
      <c r="U308" s="214"/>
      <c r="Y308" s="28" t="s">
        <v>509</v>
      </c>
      <c r="Z308" s="274" t="s">
        <v>568</v>
      </c>
      <c r="AA308" s="372"/>
      <c r="AB308" s="372"/>
      <c r="AC308" s="372"/>
      <c r="AD308" s="372"/>
      <c r="AE308" s="372"/>
      <c r="AF308" s="372"/>
      <c r="AG308" s="214"/>
    </row>
    <row r="309" spans="1:33" ht="21" hidden="1" customHeight="1">
      <c r="A309" s="28" t="s">
        <v>510</v>
      </c>
      <c r="B309" s="274" t="s">
        <v>569</v>
      </c>
      <c r="C309" s="372"/>
      <c r="D309" s="372"/>
      <c r="E309" s="372"/>
      <c r="F309" s="372"/>
      <c r="G309" s="372"/>
      <c r="H309" s="372"/>
      <c r="I309" s="214"/>
      <c r="M309" s="28" t="s">
        <v>510</v>
      </c>
      <c r="N309" s="274" t="s">
        <v>569</v>
      </c>
      <c r="O309" s="372"/>
      <c r="P309" s="372"/>
      <c r="Q309" s="372"/>
      <c r="R309" s="372"/>
      <c r="S309" s="372"/>
      <c r="T309" s="372"/>
      <c r="U309" s="214"/>
      <c r="Y309" s="28" t="s">
        <v>510</v>
      </c>
      <c r="Z309" s="274" t="s">
        <v>569</v>
      </c>
      <c r="AA309" s="372"/>
      <c r="AB309" s="372"/>
      <c r="AC309" s="372"/>
      <c r="AD309" s="372"/>
      <c r="AE309" s="372"/>
      <c r="AF309" s="372"/>
      <c r="AG309" s="214"/>
    </row>
    <row r="310" spans="1:33" ht="21" hidden="1" customHeight="1">
      <c r="A310" s="28" t="s">
        <v>511</v>
      </c>
      <c r="B310" s="274" t="s">
        <v>570</v>
      </c>
      <c r="C310" s="372"/>
      <c r="D310" s="372"/>
      <c r="E310" s="372"/>
      <c r="F310" s="372"/>
      <c r="G310" s="372"/>
      <c r="H310" s="372"/>
      <c r="I310" s="214"/>
      <c r="M310" s="28" t="s">
        <v>511</v>
      </c>
      <c r="N310" s="274" t="s">
        <v>570</v>
      </c>
      <c r="O310" s="372"/>
      <c r="P310" s="372"/>
      <c r="Q310" s="372"/>
      <c r="R310" s="372"/>
      <c r="S310" s="372"/>
      <c r="T310" s="372"/>
      <c r="U310" s="214"/>
      <c r="Y310" s="28" t="s">
        <v>511</v>
      </c>
      <c r="Z310" s="274" t="s">
        <v>570</v>
      </c>
      <c r="AA310" s="372"/>
      <c r="AB310" s="372"/>
      <c r="AC310" s="372"/>
      <c r="AD310" s="372"/>
      <c r="AE310" s="372"/>
      <c r="AF310" s="372"/>
      <c r="AG310" s="214"/>
    </row>
    <row r="311" spans="1:33" ht="21" hidden="1" customHeight="1">
      <c r="A311" s="28" t="s">
        <v>512</v>
      </c>
      <c r="B311" s="274" t="s">
        <v>571</v>
      </c>
      <c r="C311" s="372"/>
      <c r="D311" s="372"/>
      <c r="E311" s="372"/>
      <c r="F311" s="372"/>
      <c r="G311" s="372"/>
      <c r="H311" s="372"/>
      <c r="I311" s="214"/>
      <c r="M311" s="28" t="s">
        <v>512</v>
      </c>
      <c r="N311" s="274" t="s">
        <v>571</v>
      </c>
      <c r="O311" s="372"/>
      <c r="P311" s="372"/>
      <c r="Q311" s="372"/>
      <c r="R311" s="372"/>
      <c r="S311" s="372"/>
      <c r="T311" s="372"/>
      <c r="U311" s="214"/>
      <c r="Y311" s="28" t="s">
        <v>512</v>
      </c>
      <c r="Z311" s="274" t="s">
        <v>571</v>
      </c>
      <c r="AA311" s="372"/>
      <c r="AB311" s="372"/>
      <c r="AC311" s="372"/>
      <c r="AD311" s="372"/>
      <c r="AE311" s="372"/>
      <c r="AF311" s="372"/>
      <c r="AG311" s="214"/>
    </row>
    <row r="312" spans="1:33" ht="21" hidden="1" customHeight="1">
      <c r="A312" s="28" t="s">
        <v>513</v>
      </c>
      <c r="B312" s="274" t="s">
        <v>572</v>
      </c>
      <c r="C312" s="372"/>
      <c r="D312" s="372"/>
      <c r="E312" s="372"/>
      <c r="F312" s="372"/>
      <c r="G312" s="372"/>
      <c r="H312" s="372"/>
      <c r="I312" s="214"/>
      <c r="M312" s="28" t="s">
        <v>513</v>
      </c>
      <c r="N312" s="274" t="s">
        <v>572</v>
      </c>
      <c r="O312" s="372"/>
      <c r="P312" s="372"/>
      <c r="Q312" s="372"/>
      <c r="R312" s="372"/>
      <c r="S312" s="372"/>
      <c r="T312" s="372"/>
      <c r="U312" s="214"/>
      <c r="Y312" s="28" t="s">
        <v>513</v>
      </c>
      <c r="Z312" s="274" t="s">
        <v>572</v>
      </c>
      <c r="AA312" s="372"/>
      <c r="AB312" s="372"/>
      <c r="AC312" s="372"/>
      <c r="AD312" s="372"/>
      <c r="AE312" s="372"/>
      <c r="AF312" s="372"/>
      <c r="AG312" s="214"/>
    </row>
    <row r="313" spans="1:33" ht="21" hidden="1" customHeight="1">
      <c r="A313" s="28" t="s">
        <v>526</v>
      </c>
      <c r="B313" s="274" t="s">
        <v>573</v>
      </c>
      <c r="C313" s="372"/>
      <c r="D313" s="372"/>
      <c r="E313" s="372"/>
      <c r="F313" s="372"/>
      <c r="G313" s="372"/>
      <c r="H313" s="372"/>
      <c r="I313" s="214"/>
      <c r="M313" s="28" t="s">
        <v>526</v>
      </c>
      <c r="N313" s="274" t="s">
        <v>573</v>
      </c>
      <c r="O313" s="372"/>
      <c r="P313" s="372"/>
      <c r="Q313" s="372"/>
      <c r="R313" s="372"/>
      <c r="S313" s="372"/>
      <c r="T313" s="372"/>
      <c r="U313" s="214"/>
      <c r="Y313" s="28" t="s">
        <v>526</v>
      </c>
      <c r="Z313" s="274" t="s">
        <v>573</v>
      </c>
      <c r="AA313" s="372"/>
      <c r="AB313" s="372"/>
      <c r="AC313" s="372"/>
      <c r="AD313" s="372"/>
      <c r="AE313" s="372"/>
      <c r="AF313" s="372"/>
      <c r="AG313" s="214"/>
    </row>
    <row r="314" spans="1:33" ht="21" hidden="1" customHeight="1">
      <c r="A314" s="28" t="s">
        <v>527</v>
      </c>
      <c r="B314" s="274" t="s">
        <v>574</v>
      </c>
      <c r="C314" s="372"/>
      <c r="D314" s="372"/>
      <c r="E314" s="372"/>
      <c r="F314" s="372"/>
      <c r="G314" s="372"/>
      <c r="H314" s="372"/>
      <c r="I314" s="214"/>
      <c r="M314" s="28" t="s">
        <v>527</v>
      </c>
      <c r="N314" s="274" t="s">
        <v>574</v>
      </c>
      <c r="O314" s="372"/>
      <c r="P314" s="372"/>
      <c r="Q314" s="372"/>
      <c r="R314" s="372"/>
      <c r="S314" s="372"/>
      <c r="T314" s="372"/>
      <c r="U314" s="214"/>
      <c r="Y314" s="28" t="s">
        <v>527</v>
      </c>
      <c r="Z314" s="274" t="s">
        <v>574</v>
      </c>
      <c r="AA314" s="372"/>
      <c r="AB314" s="372"/>
      <c r="AC314" s="372"/>
      <c r="AD314" s="372"/>
      <c r="AE314" s="372"/>
      <c r="AF314" s="372"/>
      <c r="AG314" s="214"/>
    </row>
    <row r="315" spans="1:33" ht="21" hidden="1" customHeight="1">
      <c r="A315" s="28" t="s">
        <v>528</v>
      </c>
      <c r="B315" s="274" t="s">
        <v>575</v>
      </c>
      <c r="C315" s="372"/>
      <c r="D315" s="372"/>
      <c r="E315" s="372"/>
      <c r="F315" s="372"/>
      <c r="G315" s="372"/>
      <c r="H315" s="372"/>
      <c r="I315" s="214"/>
      <c r="M315" s="28" t="s">
        <v>528</v>
      </c>
      <c r="N315" s="274" t="s">
        <v>575</v>
      </c>
      <c r="O315" s="372"/>
      <c r="P315" s="372"/>
      <c r="Q315" s="372"/>
      <c r="R315" s="372"/>
      <c r="S315" s="372"/>
      <c r="T315" s="372"/>
      <c r="U315" s="214"/>
      <c r="Y315" s="28" t="s">
        <v>528</v>
      </c>
      <c r="Z315" s="274" t="s">
        <v>575</v>
      </c>
      <c r="AA315" s="372"/>
      <c r="AB315" s="372"/>
      <c r="AC315" s="372"/>
      <c r="AD315" s="372"/>
      <c r="AE315" s="372"/>
      <c r="AF315" s="372"/>
      <c r="AG315" s="214"/>
    </row>
    <row r="316" spans="1:33" ht="21" hidden="1" customHeight="1">
      <c r="A316" s="28" t="s">
        <v>529</v>
      </c>
      <c r="B316" s="274" t="s">
        <v>576</v>
      </c>
      <c r="C316" s="372"/>
      <c r="D316" s="372"/>
      <c r="E316" s="372"/>
      <c r="F316" s="372"/>
      <c r="G316" s="372"/>
      <c r="H316" s="372"/>
      <c r="I316" s="214"/>
      <c r="M316" s="28" t="s">
        <v>529</v>
      </c>
      <c r="N316" s="274" t="s">
        <v>576</v>
      </c>
      <c r="O316" s="372"/>
      <c r="P316" s="372"/>
      <c r="Q316" s="372"/>
      <c r="R316" s="372"/>
      <c r="S316" s="372"/>
      <c r="T316" s="372"/>
      <c r="U316" s="214"/>
      <c r="Y316" s="28" t="s">
        <v>529</v>
      </c>
      <c r="Z316" s="274" t="s">
        <v>576</v>
      </c>
      <c r="AA316" s="372"/>
      <c r="AB316" s="372"/>
      <c r="AC316" s="372"/>
      <c r="AD316" s="372"/>
      <c r="AE316" s="372"/>
      <c r="AF316" s="372"/>
      <c r="AG316" s="214"/>
    </row>
    <row r="317" spans="1:33" ht="21" hidden="1" customHeight="1">
      <c r="A317" s="28" t="s">
        <v>530</v>
      </c>
      <c r="B317" s="274" t="s">
        <v>577</v>
      </c>
      <c r="C317" s="372"/>
      <c r="D317" s="372"/>
      <c r="E317" s="372"/>
      <c r="F317" s="372"/>
      <c r="G317" s="372"/>
      <c r="H317" s="372"/>
      <c r="I317" s="214"/>
      <c r="M317" s="28" t="s">
        <v>530</v>
      </c>
      <c r="N317" s="274" t="s">
        <v>577</v>
      </c>
      <c r="O317" s="372"/>
      <c r="P317" s="372"/>
      <c r="Q317" s="372"/>
      <c r="R317" s="372"/>
      <c r="S317" s="372"/>
      <c r="T317" s="372"/>
      <c r="U317" s="214"/>
      <c r="Y317" s="28" t="s">
        <v>530</v>
      </c>
      <c r="Z317" s="274" t="s">
        <v>577</v>
      </c>
      <c r="AA317" s="372"/>
      <c r="AB317" s="372"/>
      <c r="AC317" s="372"/>
      <c r="AD317" s="372"/>
      <c r="AE317" s="372"/>
      <c r="AF317" s="372"/>
      <c r="AG317" s="214"/>
    </row>
    <row r="318" spans="1:33" ht="21" hidden="1" customHeight="1">
      <c r="A318" s="28" t="s">
        <v>531</v>
      </c>
      <c r="B318" s="274" t="s">
        <v>578</v>
      </c>
      <c r="C318" s="372"/>
      <c r="D318" s="372"/>
      <c r="E318" s="372"/>
      <c r="F318" s="372"/>
      <c r="G318" s="372"/>
      <c r="H318" s="372"/>
      <c r="I318" s="214"/>
      <c r="M318" s="28" t="s">
        <v>531</v>
      </c>
      <c r="N318" s="274" t="s">
        <v>578</v>
      </c>
      <c r="O318" s="372"/>
      <c r="P318" s="372"/>
      <c r="Q318" s="372"/>
      <c r="R318" s="372"/>
      <c r="S318" s="372"/>
      <c r="T318" s="372"/>
      <c r="U318" s="214"/>
      <c r="Y318" s="28" t="s">
        <v>531</v>
      </c>
      <c r="Z318" s="274" t="s">
        <v>578</v>
      </c>
      <c r="AA318" s="372"/>
      <c r="AB318" s="372"/>
      <c r="AC318" s="372"/>
      <c r="AD318" s="372"/>
      <c r="AE318" s="372"/>
      <c r="AF318" s="372"/>
      <c r="AG318" s="214"/>
    </row>
    <row r="319" spans="1:33" ht="21" hidden="1" customHeight="1">
      <c r="A319" s="28" t="s">
        <v>532</v>
      </c>
      <c r="B319" s="274" t="s">
        <v>579</v>
      </c>
      <c r="C319" s="372"/>
      <c r="D319" s="372"/>
      <c r="E319" s="372"/>
      <c r="F319" s="372"/>
      <c r="G319" s="372"/>
      <c r="H319" s="372"/>
      <c r="I319" s="214"/>
      <c r="M319" s="28" t="s">
        <v>532</v>
      </c>
      <c r="N319" s="274" t="s">
        <v>579</v>
      </c>
      <c r="O319" s="372"/>
      <c r="P319" s="372"/>
      <c r="Q319" s="372"/>
      <c r="R319" s="372"/>
      <c r="S319" s="372"/>
      <c r="T319" s="372"/>
      <c r="U319" s="214"/>
      <c r="Y319" s="28" t="s">
        <v>532</v>
      </c>
      <c r="Z319" s="274" t="s">
        <v>579</v>
      </c>
      <c r="AA319" s="372"/>
      <c r="AB319" s="372"/>
      <c r="AC319" s="372"/>
      <c r="AD319" s="372"/>
      <c r="AE319" s="372"/>
      <c r="AF319" s="372"/>
      <c r="AG319" s="214"/>
    </row>
    <row r="320" spans="1:33" ht="21" hidden="1" customHeight="1">
      <c r="A320" s="28" t="s">
        <v>533</v>
      </c>
      <c r="B320" s="274" t="s">
        <v>580</v>
      </c>
      <c r="C320" s="372"/>
      <c r="D320" s="372"/>
      <c r="E320" s="372"/>
      <c r="F320" s="372"/>
      <c r="G320" s="372"/>
      <c r="H320" s="372"/>
      <c r="I320" s="214"/>
      <c r="M320" s="28" t="s">
        <v>533</v>
      </c>
      <c r="N320" s="274" t="s">
        <v>580</v>
      </c>
      <c r="O320" s="372"/>
      <c r="P320" s="372"/>
      <c r="Q320" s="372"/>
      <c r="R320" s="372"/>
      <c r="S320" s="372"/>
      <c r="T320" s="372"/>
      <c r="U320" s="214"/>
      <c r="Y320" s="28" t="s">
        <v>533</v>
      </c>
      <c r="Z320" s="274" t="s">
        <v>580</v>
      </c>
      <c r="AA320" s="372"/>
      <c r="AB320" s="372"/>
      <c r="AC320" s="372"/>
      <c r="AD320" s="372"/>
      <c r="AE320" s="372"/>
      <c r="AF320" s="372"/>
      <c r="AG320" s="214"/>
    </row>
    <row r="321" spans="1:33" ht="21" hidden="1" customHeight="1">
      <c r="A321" s="28" t="s">
        <v>534</v>
      </c>
      <c r="B321" s="274" t="s">
        <v>581</v>
      </c>
      <c r="C321" s="372"/>
      <c r="D321" s="372"/>
      <c r="E321" s="372"/>
      <c r="F321" s="372"/>
      <c r="G321" s="372"/>
      <c r="H321" s="372"/>
      <c r="I321" s="214"/>
      <c r="M321" s="28" t="s">
        <v>534</v>
      </c>
      <c r="N321" s="274" t="s">
        <v>581</v>
      </c>
      <c r="O321" s="372"/>
      <c r="P321" s="372"/>
      <c r="Q321" s="372"/>
      <c r="R321" s="372"/>
      <c r="S321" s="372"/>
      <c r="T321" s="372"/>
      <c r="U321" s="214"/>
      <c r="Y321" s="28" t="s">
        <v>534</v>
      </c>
      <c r="Z321" s="274" t="s">
        <v>581</v>
      </c>
      <c r="AA321" s="372"/>
      <c r="AB321" s="372"/>
      <c r="AC321" s="372"/>
      <c r="AD321" s="372"/>
      <c r="AE321" s="372"/>
      <c r="AF321" s="372"/>
      <c r="AG321" s="214"/>
    </row>
    <row r="322" spans="1:33" ht="21" hidden="1" customHeight="1">
      <c r="A322" s="28" t="s">
        <v>535</v>
      </c>
      <c r="B322" s="274" t="s">
        <v>582</v>
      </c>
      <c r="C322" s="372"/>
      <c r="D322" s="372"/>
      <c r="E322" s="372"/>
      <c r="F322" s="372"/>
      <c r="G322" s="372"/>
      <c r="H322" s="372"/>
      <c r="I322" s="214"/>
      <c r="M322" s="28" t="s">
        <v>535</v>
      </c>
      <c r="N322" s="274" t="s">
        <v>582</v>
      </c>
      <c r="O322" s="372"/>
      <c r="P322" s="372"/>
      <c r="Q322" s="372"/>
      <c r="R322" s="372"/>
      <c r="S322" s="372"/>
      <c r="T322" s="372"/>
      <c r="U322" s="214"/>
      <c r="Y322" s="28" t="s">
        <v>535</v>
      </c>
      <c r="Z322" s="274" t="s">
        <v>582</v>
      </c>
      <c r="AA322" s="372"/>
      <c r="AB322" s="372"/>
      <c r="AC322" s="372"/>
      <c r="AD322" s="372"/>
      <c r="AE322" s="372"/>
      <c r="AF322" s="372"/>
      <c r="AG322" s="214"/>
    </row>
    <row r="323" spans="1:33" ht="21" hidden="1" customHeight="1">
      <c r="A323" s="28" t="s">
        <v>524</v>
      </c>
      <c r="B323" s="274" t="s">
        <v>583</v>
      </c>
      <c r="C323" s="372"/>
      <c r="D323" s="372"/>
      <c r="E323" s="372"/>
      <c r="F323" s="372"/>
      <c r="G323" s="372"/>
      <c r="H323" s="372"/>
      <c r="I323" s="214"/>
      <c r="M323" s="28" t="s">
        <v>524</v>
      </c>
      <c r="N323" s="274" t="s">
        <v>583</v>
      </c>
      <c r="O323" s="372"/>
      <c r="P323" s="372"/>
      <c r="Q323" s="372"/>
      <c r="R323" s="372"/>
      <c r="S323" s="372"/>
      <c r="T323" s="372"/>
      <c r="U323" s="214"/>
      <c r="Y323" s="28" t="s">
        <v>524</v>
      </c>
      <c r="Z323" s="274" t="s">
        <v>583</v>
      </c>
      <c r="AA323" s="372"/>
      <c r="AB323" s="372"/>
      <c r="AC323" s="372"/>
      <c r="AD323" s="372"/>
      <c r="AE323" s="372"/>
      <c r="AF323" s="372"/>
      <c r="AG323" s="214"/>
    </row>
    <row r="324" spans="1:33" ht="21" hidden="1" customHeight="1">
      <c r="A324" s="28" t="s">
        <v>536</v>
      </c>
      <c r="B324" s="274" t="s">
        <v>584</v>
      </c>
      <c r="C324" s="372"/>
      <c r="D324" s="372"/>
      <c r="E324" s="372"/>
      <c r="F324" s="372"/>
      <c r="G324" s="372"/>
      <c r="H324" s="372"/>
      <c r="I324" s="214"/>
      <c r="M324" s="28" t="s">
        <v>536</v>
      </c>
      <c r="N324" s="274" t="s">
        <v>584</v>
      </c>
      <c r="O324" s="372"/>
      <c r="P324" s="372"/>
      <c r="Q324" s="372"/>
      <c r="R324" s="372"/>
      <c r="S324" s="372"/>
      <c r="T324" s="372"/>
      <c r="U324" s="214"/>
      <c r="Y324" s="28" t="s">
        <v>536</v>
      </c>
      <c r="Z324" s="274" t="s">
        <v>584</v>
      </c>
      <c r="AA324" s="372"/>
      <c r="AB324" s="372"/>
      <c r="AC324" s="372"/>
      <c r="AD324" s="372"/>
      <c r="AE324" s="372"/>
      <c r="AF324" s="372"/>
      <c r="AG324" s="214"/>
    </row>
    <row r="325" spans="1:33" ht="21" hidden="1" customHeight="1">
      <c r="A325" s="28" t="s">
        <v>514</v>
      </c>
      <c r="B325" s="274" t="s">
        <v>585</v>
      </c>
      <c r="C325" s="372"/>
      <c r="D325" s="372"/>
      <c r="E325" s="372"/>
      <c r="F325" s="372"/>
      <c r="G325" s="372"/>
      <c r="H325" s="372"/>
      <c r="I325" s="214"/>
      <c r="M325" s="28" t="s">
        <v>514</v>
      </c>
      <c r="N325" s="274" t="s">
        <v>585</v>
      </c>
      <c r="O325" s="372"/>
      <c r="P325" s="372"/>
      <c r="Q325" s="372"/>
      <c r="R325" s="372"/>
      <c r="S325" s="372"/>
      <c r="T325" s="372"/>
      <c r="U325" s="214"/>
      <c r="Y325" s="28" t="s">
        <v>514</v>
      </c>
      <c r="Z325" s="274" t="s">
        <v>585</v>
      </c>
      <c r="AA325" s="372"/>
      <c r="AB325" s="372"/>
      <c r="AC325" s="372"/>
      <c r="AD325" s="372"/>
      <c r="AE325" s="372"/>
      <c r="AF325" s="372"/>
      <c r="AG325" s="214"/>
    </row>
    <row r="326" spans="1:33" ht="21" hidden="1" customHeight="1">
      <c r="A326" s="28" t="s">
        <v>515</v>
      </c>
      <c r="B326" s="274" t="s">
        <v>586</v>
      </c>
      <c r="C326" s="372"/>
      <c r="D326" s="372"/>
      <c r="E326" s="372"/>
      <c r="F326" s="372"/>
      <c r="G326" s="372"/>
      <c r="H326" s="372"/>
      <c r="I326" s="214"/>
      <c r="M326" s="28" t="s">
        <v>515</v>
      </c>
      <c r="N326" s="274" t="s">
        <v>586</v>
      </c>
      <c r="O326" s="372"/>
      <c r="P326" s="372"/>
      <c r="Q326" s="372"/>
      <c r="R326" s="372"/>
      <c r="S326" s="372"/>
      <c r="T326" s="372"/>
      <c r="U326" s="214"/>
      <c r="Y326" s="28" t="s">
        <v>515</v>
      </c>
      <c r="Z326" s="274" t="s">
        <v>586</v>
      </c>
      <c r="AA326" s="372"/>
      <c r="AB326" s="372"/>
      <c r="AC326" s="372"/>
      <c r="AD326" s="372"/>
      <c r="AE326" s="372"/>
      <c r="AF326" s="372"/>
      <c r="AG326" s="214"/>
    </row>
    <row r="327" spans="1:33" ht="21" hidden="1" customHeight="1">
      <c r="A327" s="28" t="s">
        <v>516</v>
      </c>
      <c r="B327" s="274" t="s">
        <v>587</v>
      </c>
      <c r="C327" s="372"/>
      <c r="D327" s="372"/>
      <c r="E327" s="372"/>
      <c r="F327" s="372"/>
      <c r="G327" s="372"/>
      <c r="H327" s="372"/>
      <c r="I327" s="214"/>
      <c r="M327" s="28" t="s">
        <v>516</v>
      </c>
      <c r="N327" s="274" t="s">
        <v>587</v>
      </c>
      <c r="O327" s="372"/>
      <c r="P327" s="372"/>
      <c r="Q327" s="372"/>
      <c r="R327" s="372"/>
      <c r="S327" s="372"/>
      <c r="T327" s="372"/>
      <c r="U327" s="214"/>
      <c r="Y327" s="28" t="s">
        <v>516</v>
      </c>
      <c r="Z327" s="274" t="s">
        <v>587</v>
      </c>
      <c r="AA327" s="372"/>
      <c r="AB327" s="372"/>
      <c r="AC327" s="372"/>
      <c r="AD327" s="372"/>
      <c r="AE327" s="372"/>
      <c r="AF327" s="372"/>
      <c r="AG327" s="214"/>
    </row>
    <row r="328" spans="1:33" ht="21" hidden="1" customHeight="1">
      <c r="A328" s="28" t="s">
        <v>517</v>
      </c>
      <c r="B328" s="274" t="s">
        <v>588</v>
      </c>
      <c r="C328" s="372"/>
      <c r="D328" s="372"/>
      <c r="E328" s="372"/>
      <c r="F328" s="372"/>
      <c r="G328" s="372"/>
      <c r="H328" s="372"/>
      <c r="I328" s="214"/>
      <c r="M328" s="28" t="s">
        <v>517</v>
      </c>
      <c r="N328" s="274" t="s">
        <v>588</v>
      </c>
      <c r="O328" s="372"/>
      <c r="P328" s="372"/>
      <c r="Q328" s="372"/>
      <c r="R328" s="372"/>
      <c r="S328" s="372"/>
      <c r="T328" s="372"/>
      <c r="U328" s="214"/>
      <c r="Y328" s="28" t="s">
        <v>517</v>
      </c>
      <c r="Z328" s="274" t="s">
        <v>588</v>
      </c>
      <c r="AA328" s="372"/>
      <c r="AB328" s="372"/>
      <c r="AC328" s="372"/>
      <c r="AD328" s="372"/>
      <c r="AE328" s="372"/>
      <c r="AF328" s="372"/>
      <c r="AG328" s="214"/>
    </row>
    <row r="329" spans="1:33" ht="21" hidden="1" customHeight="1">
      <c r="A329" s="28" t="s">
        <v>518</v>
      </c>
      <c r="B329" s="274" t="s">
        <v>589</v>
      </c>
      <c r="C329" s="372"/>
      <c r="D329" s="372"/>
      <c r="E329" s="372"/>
      <c r="F329" s="372"/>
      <c r="G329" s="372"/>
      <c r="H329" s="372"/>
      <c r="I329" s="214"/>
      <c r="M329" s="28" t="s">
        <v>518</v>
      </c>
      <c r="N329" s="274" t="s">
        <v>589</v>
      </c>
      <c r="O329" s="372"/>
      <c r="P329" s="372"/>
      <c r="Q329" s="372"/>
      <c r="R329" s="372"/>
      <c r="S329" s="372"/>
      <c r="T329" s="372"/>
      <c r="U329" s="214"/>
      <c r="Y329" s="28" t="s">
        <v>518</v>
      </c>
      <c r="Z329" s="274" t="s">
        <v>589</v>
      </c>
      <c r="AA329" s="372"/>
      <c r="AB329" s="372"/>
      <c r="AC329" s="372"/>
      <c r="AD329" s="372"/>
      <c r="AE329" s="372"/>
      <c r="AF329" s="372"/>
      <c r="AG329" s="214"/>
    </row>
    <row r="330" spans="1:33" ht="21" hidden="1" customHeight="1">
      <c r="A330" s="28" t="s">
        <v>519</v>
      </c>
      <c r="B330" s="274" t="s">
        <v>590</v>
      </c>
      <c r="C330" s="372"/>
      <c r="D330" s="372"/>
      <c r="E330" s="372"/>
      <c r="F330" s="372"/>
      <c r="G330" s="372"/>
      <c r="H330" s="372"/>
      <c r="I330" s="214"/>
      <c r="M330" s="28" t="s">
        <v>519</v>
      </c>
      <c r="N330" s="274" t="s">
        <v>590</v>
      </c>
      <c r="O330" s="372"/>
      <c r="P330" s="372"/>
      <c r="Q330" s="372"/>
      <c r="R330" s="372"/>
      <c r="S330" s="372"/>
      <c r="T330" s="372"/>
      <c r="U330" s="214"/>
      <c r="Y330" s="28" t="s">
        <v>519</v>
      </c>
      <c r="Z330" s="274" t="s">
        <v>590</v>
      </c>
      <c r="AA330" s="372"/>
      <c r="AB330" s="372"/>
      <c r="AC330" s="372"/>
      <c r="AD330" s="372"/>
      <c r="AE330" s="372"/>
      <c r="AF330" s="372"/>
      <c r="AG330" s="214"/>
    </row>
    <row r="331" spans="1:33" ht="21" hidden="1" customHeight="1">
      <c r="A331" s="28" t="s">
        <v>520</v>
      </c>
      <c r="B331" s="274" t="s">
        <v>591</v>
      </c>
      <c r="C331" s="372"/>
      <c r="D331" s="372"/>
      <c r="E331" s="372"/>
      <c r="F331" s="372"/>
      <c r="G331" s="372"/>
      <c r="H331" s="372"/>
      <c r="I331" s="214"/>
      <c r="M331" s="28" t="s">
        <v>520</v>
      </c>
      <c r="N331" s="274" t="s">
        <v>591</v>
      </c>
      <c r="O331" s="372"/>
      <c r="P331" s="372"/>
      <c r="Q331" s="372"/>
      <c r="R331" s="372"/>
      <c r="S331" s="372"/>
      <c r="T331" s="372"/>
      <c r="U331" s="214"/>
      <c r="Y331" s="28" t="s">
        <v>520</v>
      </c>
      <c r="Z331" s="274" t="s">
        <v>591</v>
      </c>
      <c r="AA331" s="372"/>
      <c r="AB331" s="372"/>
      <c r="AC331" s="372"/>
      <c r="AD331" s="372"/>
      <c r="AE331" s="372"/>
      <c r="AF331" s="372"/>
      <c r="AG331" s="214"/>
    </row>
    <row r="332" spans="1:33" ht="21" hidden="1" customHeight="1">
      <c r="A332" s="28" t="s">
        <v>521</v>
      </c>
      <c r="B332" s="274" t="s">
        <v>592</v>
      </c>
      <c r="C332" s="372"/>
      <c r="D332" s="372"/>
      <c r="E332" s="372"/>
      <c r="F332" s="372"/>
      <c r="G332" s="372"/>
      <c r="H332" s="372"/>
      <c r="I332" s="214"/>
      <c r="M332" s="28" t="s">
        <v>521</v>
      </c>
      <c r="N332" s="274" t="s">
        <v>592</v>
      </c>
      <c r="O332" s="372"/>
      <c r="P332" s="372"/>
      <c r="Q332" s="372"/>
      <c r="R332" s="372"/>
      <c r="S332" s="372"/>
      <c r="T332" s="372"/>
      <c r="U332" s="214"/>
      <c r="Y332" s="28" t="s">
        <v>521</v>
      </c>
      <c r="Z332" s="274" t="s">
        <v>592</v>
      </c>
      <c r="AA332" s="372"/>
      <c r="AB332" s="372"/>
      <c r="AC332" s="372"/>
      <c r="AD332" s="372"/>
      <c r="AE332" s="372"/>
      <c r="AF332" s="372"/>
      <c r="AG332" s="214"/>
    </row>
    <row r="333" spans="1:33" ht="21" hidden="1" customHeight="1">
      <c r="A333" s="28" t="s">
        <v>522</v>
      </c>
      <c r="B333" s="274" t="s">
        <v>593</v>
      </c>
      <c r="C333" s="372"/>
      <c r="D333" s="372"/>
      <c r="E333" s="372"/>
      <c r="F333" s="372"/>
      <c r="G333" s="372"/>
      <c r="H333" s="372"/>
      <c r="I333" s="214"/>
      <c r="M333" s="28" t="s">
        <v>522</v>
      </c>
      <c r="N333" s="274" t="s">
        <v>593</v>
      </c>
      <c r="O333" s="372"/>
      <c r="P333" s="372"/>
      <c r="Q333" s="372"/>
      <c r="R333" s="372"/>
      <c r="S333" s="372"/>
      <c r="T333" s="372"/>
      <c r="U333" s="214"/>
      <c r="Y333" s="28" t="s">
        <v>522</v>
      </c>
      <c r="Z333" s="274" t="s">
        <v>593</v>
      </c>
      <c r="AA333" s="372"/>
      <c r="AB333" s="372"/>
      <c r="AC333" s="372"/>
      <c r="AD333" s="372"/>
      <c r="AE333" s="372"/>
      <c r="AF333" s="372"/>
      <c r="AG333" s="214"/>
    </row>
    <row r="334" spans="1:33" ht="21" hidden="1" customHeight="1">
      <c r="A334" s="28" t="s">
        <v>523</v>
      </c>
      <c r="B334" s="274" t="s">
        <v>594</v>
      </c>
      <c r="C334" s="372"/>
      <c r="D334" s="372"/>
      <c r="E334" s="372"/>
      <c r="F334" s="372"/>
      <c r="G334" s="372"/>
      <c r="H334" s="372"/>
      <c r="I334" s="214"/>
      <c r="M334" s="28" t="s">
        <v>523</v>
      </c>
      <c r="N334" s="274" t="s">
        <v>594</v>
      </c>
      <c r="O334" s="372"/>
      <c r="P334" s="372"/>
      <c r="Q334" s="372"/>
      <c r="R334" s="372"/>
      <c r="S334" s="372"/>
      <c r="T334" s="372"/>
      <c r="U334" s="214"/>
      <c r="Y334" s="28" t="s">
        <v>523</v>
      </c>
      <c r="Z334" s="274" t="s">
        <v>594</v>
      </c>
      <c r="AA334" s="372"/>
      <c r="AB334" s="372"/>
      <c r="AC334" s="372"/>
      <c r="AD334" s="372"/>
      <c r="AE334" s="372"/>
      <c r="AF334" s="372"/>
      <c r="AG334" s="214"/>
    </row>
    <row r="335" spans="1:33" ht="21" hidden="1" customHeight="1">
      <c r="A335" s="28" t="s">
        <v>525</v>
      </c>
      <c r="B335" s="274" t="s">
        <v>595</v>
      </c>
      <c r="C335" s="372"/>
      <c r="D335" s="372"/>
      <c r="E335" s="372"/>
      <c r="F335" s="372"/>
      <c r="G335" s="372"/>
      <c r="H335" s="372"/>
      <c r="I335" s="214"/>
      <c r="M335" s="28" t="s">
        <v>525</v>
      </c>
      <c r="N335" s="274" t="s">
        <v>595</v>
      </c>
      <c r="O335" s="372"/>
      <c r="P335" s="372"/>
      <c r="Q335" s="372"/>
      <c r="R335" s="372"/>
      <c r="S335" s="372"/>
      <c r="T335" s="372"/>
      <c r="U335" s="214"/>
      <c r="Y335" s="28" t="s">
        <v>525</v>
      </c>
      <c r="Z335" s="274" t="s">
        <v>595</v>
      </c>
      <c r="AA335" s="372"/>
      <c r="AB335" s="372"/>
      <c r="AC335" s="372"/>
      <c r="AD335" s="372"/>
      <c r="AE335" s="372"/>
      <c r="AF335" s="372"/>
      <c r="AG335" s="214"/>
    </row>
    <row r="336" spans="1:33" ht="21" hidden="1" customHeight="1">
      <c r="A336" s="28" t="s">
        <v>537</v>
      </c>
      <c r="B336" s="274" t="s">
        <v>596</v>
      </c>
      <c r="C336" s="372"/>
      <c r="D336" s="372"/>
      <c r="E336" s="372"/>
      <c r="F336" s="372"/>
      <c r="G336" s="372"/>
      <c r="H336" s="372"/>
      <c r="I336" s="214"/>
      <c r="M336" s="28" t="s">
        <v>537</v>
      </c>
      <c r="N336" s="274" t="s">
        <v>596</v>
      </c>
      <c r="O336" s="372"/>
      <c r="P336" s="372"/>
      <c r="Q336" s="372"/>
      <c r="R336" s="372"/>
      <c r="S336" s="372"/>
      <c r="T336" s="372"/>
      <c r="U336" s="214"/>
      <c r="Y336" s="28" t="s">
        <v>537</v>
      </c>
      <c r="Z336" s="274" t="s">
        <v>596</v>
      </c>
      <c r="AA336" s="372"/>
      <c r="AB336" s="372"/>
      <c r="AC336" s="372"/>
      <c r="AD336" s="372"/>
      <c r="AE336" s="372"/>
      <c r="AF336" s="372"/>
      <c r="AG336" s="214"/>
    </row>
    <row r="337" spans="1:33" ht="21" hidden="1" customHeight="1">
      <c r="A337" s="28" t="s">
        <v>538</v>
      </c>
      <c r="B337" s="274" t="s">
        <v>597</v>
      </c>
      <c r="C337" s="372"/>
      <c r="D337" s="372"/>
      <c r="E337" s="372"/>
      <c r="F337" s="372"/>
      <c r="G337" s="372"/>
      <c r="H337" s="372"/>
      <c r="I337" s="214"/>
      <c r="M337" s="28" t="s">
        <v>538</v>
      </c>
      <c r="N337" s="274" t="s">
        <v>597</v>
      </c>
      <c r="O337" s="372"/>
      <c r="P337" s="372"/>
      <c r="Q337" s="372"/>
      <c r="R337" s="372"/>
      <c r="S337" s="372"/>
      <c r="T337" s="372"/>
      <c r="U337" s="214"/>
      <c r="Y337" s="28" t="s">
        <v>538</v>
      </c>
      <c r="Z337" s="274" t="s">
        <v>597</v>
      </c>
      <c r="AA337" s="372"/>
      <c r="AB337" s="372"/>
      <c r="AC337" s="372"/>
      <c r="AD337" s="372"/>
      <c r="AE337" s="372"/>
      <c r="AF337" s="372"/>
      <c r="AG337" s="214"/>
    </row>
    <row r="338" spans="1:33" ht="21" hidden="1" customHeight="1">
      <c r="A338" s="28" t="s">
        <v>539</v>
      </c>
      <c r="B338" s="274" t="s">
        <v>598</v>
      </c>
      <c r="C338" s="372"/>
      <c r="D338" s="372"/>
      <c r="E338" s="372"/>
      <c r="F338" s="372"/>
      <c r="G338" s="372"/>
      <c r="H338" s="372"/>
      <c r="I338" s="214"/>
      <c r="M338" s="28" t="s">
        <v>539</v>
      </c>
      <c r="N338" s="274" t="s">
        <v>598</v>
      </c>
      <c r="O338" s="372"/>
      <c r="P338" s="372"/>
      <c r="Q338" s="372"/>
      <c r="R338" s="372"/>
      <c r="S338" s="372"/>
      <c r="T338" s="372"/>
      <c r="U338" s="214"/>
      <c r="Y338" s="28" t="s">
        <v>539</v>
      </c>
      <c r="Z338" s="274" t="s">
        <v>598</v>
      </c>
      <c r="AA338" s="372"/>
      <c r="AB338" s="372"/>
      <c r="AC338" s="372"/>
      <c r="AD338" s="372"/>
      <c r="AE338" s="372"/>
      <c r="AF338" s="372"/>
      <c r="AG338" s="214"/>
    </row>
    <row r="339" spans="1:33" ht="21" hidden="1" customHeight="1">
      <c r="A339" s="28" t="s">
        <v>540</v>
      </c>
      <c r="B339" s="274" t="s">
        <v>599</v>
      </c>
      <c r="C339" s="372"/>
      <c r="D339" s="372"/>
      <c r="E339" s="372"/>
      <c r="F339" s="372"/>
      <c r="G339" s="372"/>
      <c r="H339" s="372"/>
      <c r="I339" s="214"/>
      <c r="M339" s="28" t="s">
        <v>540</v>
      </c>
      <c r="N339" s="274" t="s">
        <v>599</v>
      </c>
      <c r="O339" s="372"/>
      <c r="P339" s="372"/>
      <c r="Q339" s="372"/>
      <c r="R339" s="372"/>
      <c r="S339" s="372"/>
      <c r="T339" s="372"/>
      <c r="U339" s="214"/>
      <c r="Y339" s="28" t="s">
        <v>540</v>
      </c>
      <c r="Z339" s="274" t="s">
        <v>599</v>
      </c>
      <c r="AA339" s="372"/>
      <c r="AB339" s="372"/>
      <c r="AC339" s="372"/>
      <c r="AD339" s="372"/>
      <c r="AE339" s="372"/>
      <c r="AF339" s="372"/>
      <c r="AG339" s="214"/>
    </row>
    <row r="340" spans="1:33" ht="21" hidden="1" customHeight="1">
      <c r="A340" s="28" t="s">
        <v>541</v>
      </c>
      <c r="B340" s="274" t="s">
        <v>600</v>
      </c>
      <c r="C340" s="372"/>
      <c r="D340" s="372"/>
      <c r="E340" s="372"/>
      <c r="F340" s="372"/>
      <c r="G340" s="372"/>
      <c r="H340" s="372"/>
      <c r="I340" s="214"/>
      <c r="M340" s="28" t="s">
        <v>541</v>
      </c>
      <c r="N340" s="274" t="s">
        <v>600</v>
      </c>
      <c r="O340" s="372"/>
      <c r="P340" s="372"/>
      <c r="Q340" s="372"/>
      <c r="R340" s="372"/>
      <c r="S340" s="372"/>
      <c r="T340" s="372"/>
      <c r="U340" s="214"/>
      <c r="Y340" s="28" t="s">
        <v>541</v>
      </c>
      <c r="Z340" s="274" t="s">
        <v>600</v>
      </c>
      <c r="AA340" s="372"/>
      <c r="AB340" s="372"/>
      <c r="AC340" s="372"/>
      <c r="AD340" s="372"/>
      <c r="AE340" s="372"/>
      <c r="AF340" s="372"/>
      <c r="AG340" s="214"/>
    </row>
    <row r="341" spans="1:33" ht="21" hidden="1" customHeight="1">
      <c r="A341" s="28" t="s">
        <v>542</v>
      </c>
      <c r="B341" s="274" t="s">
        <v>601</v>
      </c>
      <c r="C341" s="372"/>
      <c r="D341" s="372"/>
      <c r="E341" s="372"/>
      <c r="F341" s="372"/>
      <c r="G341" s="372"/>
      <c r="H341" s="372"/>
      <c r="I341" s="214"/>
      <c r="M341" s="28" t="s">
        <v>542</v>
      </c>
      <c r="N341" s="274" t="s">
        <v>601</v>
      </c>
      <c r="O341" s="372"/>
      <c r="P341" s="372"/>
      <c r="Q341" s="372"/>
      <c r="R341" s="372"/>
      <c r="S341" s="372"/>
      <c r="T341" s="372"/>
      <c r="U341" s="214"/>
      <c r="Y341" s="28" t="s">
        <v>542</v>
      </c>
      <c r="Z341" s="274" t="s">
        <v>601</v>
      </c>
      <c r="AA341" s="372"/>
      <c r="AB341" s="372"/>
      <c r="AC341" s="372"/>
      <c r="AD341" s="372"/>
      <c r="AE341" s="372"/>
      <c r="AF341" s="372"/>
      <c r="AG341" s="214"/>
    </row>
    <row r="342" spans="1:33" ht="21" hidden="1" customHeight="1">
      <c r="A342" s="28" t="s">
        <v>543</v>
      </c>
      <c r="B342" s="274" t="s">
        <v>602</v>
      </c>
      <c r="C342" s="372"/>
      <c r="D342" s="372"/>
      <c r="E342" s="372"/>
      <c r="F342" s="372"/>
      <c r="G342" s="372"/>
      <c r="H342" s="372"/>
      <c r="I342" s="214"/>
      <c r="M342" s="28" t="s">
        <v>543</v>
      </c>
      <c r="N342" s="274" t="s">
        <v>602</v>
      </c>
      <c r="O342" s="372"/>
      <c r="P342" s="372"/>
      <c r="Q342" s="372"/>
      <c r="R342" s="372"/>
      <c r="S342" s="372"/>
      <c r="T342" s="372"/>
      <c r="U342" s="214"/>
      <c r="Y342" s="28" t="s">
        <v>543</v>
      </c>
      <c r="Z342" s="274" t="s">
        <v>602</v>
      </c>
      <c r="AA342" s="372"/>
      <c r="AB342" s="372"/>
      <c r="AC342" s="372"/>
      <c r="AD342" s="372"/>
      <c r="AE342" s="372"/>
      <c r="AF342" s="372"/>
      <c r="AG342" s="214"/>
    </row>
    <row r="343" spans="1:33" ht="21" hidden="1" customHeight="1">
      <c r="A343" s="28" t="s">
        <v>544</v>
      </c>
      <c r="B343" s="274" t="s">
        <v>603</v>
      </c>
      <c r="C343" s="372"/>
      <c r="D343" s="372"/>
      <c r="E343" s="372"/>
      <c r="F343" s="372"/>
      <c r="G343" s="372"/>
      <c r="H343" s="372"/>
      <c r="I343" s="214"/>
      <c r="M343" s="28" t="s">
        <v>544</v>
      </c>
      <c r="N343" s="274" t="s">
        <v>603</v>
      </c>
      <c r="O343" s="372"/>
      <c r="P343" s="372"/>
      <c r="Q343" s="372"/>
      <c r="R343" s="372"/>
      <c r="S343" s="372"/>
      <c r="T343" s="372"/>
      <c r="U343" s="214"/>
      <c r="Y343" s="28" t="s">
        <v>544</v>
      </c>
      <c r="Z343" s="274" t="s">
        <v>603</v>
      </c>
      <c r="AA343" s="372"/>
      <c r="AB343" s="372"/>
      <c r="AC343" s="372"/>
      <c r="AD343" s="372"/>
      <c r="AE343" s="372"/>
      <c r="AF343" s="372"/>
      <c r="AG343" s="214"/>
    </row>
    <row r="344" spans="1:33" ht="21" hidden="1" customHeight="1">
      <c r="A344" s="28" t="s">
        <v>545</v>
      </c>
      <c r="B344" s="274" t="s">
        <v>604</v>
      </c>
      <c r="C344" s="372"/>
      <c r="D344" s="372"/>
      <c r="E344" s="372"/>
      <c r="F344" s="372"/>
      <c r="G344" s="372"/>
      <c r="H344" s="372"/>
      <c r="I344" s="214"/>
      <c r="M344" s="28" t="s">
        <v>545</v>
      </c>
      <c r="N344" s="274" t="s">
        <v>604</v>
      </c>
      <c r="O344" s="372"/>
      <c r="P344" s="372"/>
      <c r="Q344" s="372"/>
      <c r="R344" s="372"/>
      <c r="S344" s="372"/>
      <c r="T344" s="372"/>
      <c r="U344" s="214"/>
      <c r="Y344" s="28" t="s">
        <v>545</v>
      </c>
      <c r="Z344" s="274" t="s">
        <v>604</v>
      </c>
      <c r="AA344" s="372"/>
      <c r="AB344" s="372"/>
      <c r="AC344" s="372"/>
      <c r="AD344" s="372"/>
      <c r="AE344" s="372"/>
      <c r="AF344" s="372"/>
      <c r="AG344" s="214"/>
    </row>
    <row r="345" spans="1:33" ht="21" hidden="1" customHeight="1">
      <c r="A345" s="28" t="s">
        <v>546</v>
      </c>
      <c r="B345" s="274" t="s">
        <v>605</v>
      </c>
      <c r="C345" s="372"/>
      <c r="D345" s="372"/>
      <c r="E345" s="372"/>
      <c r="F345" s="372"/>
      <c r="G345" s="372"/>
      <c r="H345" s="372"/>
      <c r="I345" s="214"/>
      <c r="M345" s="28" t="s">
        <v>546</v>
      </c>
      <c r="N345" s="274" t="s">
        <v>605</v>
      </c>
      <c r="O345" s="372"/>
      <c r="P345" s="372"/>
      <c r="Q345" s="372"/>
      <c r="R345" s="372"/>
      <c r="S345" s="372"/>
      <c r="T345" s="372"/>
      <c r="U345" s="214"/>
      <c r="Y345" s="28" t="s">
        <v>546</v>
      </c>
      <c r="Z345" s="274" t="s">
        <v>605</v>
      </c>
      <c r="AA345" s="372"/>
      <c r="AB345" s="372"/>
      <c r="AC345" s="372"/>
      <c r="AD345" s="372"/>
      <c r="AE345" s="372"/>
      <c r="AF345" s="372"/>
      <c r="AG345" s="214"/>
    </row>
    <row r="346" spans="1:33" ht="21" hidden="1" customHeight="1">
      <c r="A346" s="28" t="s">
        <v>547</v>
      </c>
      <c r="B346" s="274" t="s">
        <v>606</v>
      </c>
      <c r="C346" s="372"/>
      <c r="D346" s="372"/>
      <c r="E346" s="372"/>
      <c r="F346" s="372"/>
      <c r="G346" s="372"/>
      <c r="H346" s="372"/>
      <c r="I346" s="214"/>
      <c r="M346" s="28" t="s">
        <v>547</v>
      </c>
      <c r="N346" s="274" t="s">
        <v>606</v>
      </c>
      <c r="O346" s="372"/>
      <c r="P346" s="372"/>
      <c r="Q346" s="372"/>
      <c r="R346" s="372"/>
      <c r="S346" s="372"/>
      <c r="T346" s="372"/>
      <c r="U346" s="214"/>
      <c r="Y346" s="28" t="s">
        <v>547</v>
      </c>
      <c r="Z346" s="274" t="s">
        <v>606</v>
      </c>
      <c r="AA346" s="372"/>
      <c r="AB346" s="372"/>
      <c r="AC346" s="372"/>
      <c r="AD346" s="372"/>
      <c r="AE346" s="372"/>
      <c r="AF346" s="372"/>
      <c r="AG346" s="214"/>
    </row>
    <row r="347" spans="1:33" ht="21" hidden="1" customHeight="1">
      <c r="A347" s="28" t="s">
        <v>548</v>
      </c>
      <c r="B347" s="274" t="s">
        <v>607</v>
      </c>
      <c r="C347" s="372"/>
      <c r="D347" s="372"/>
      <c r="E347" s="372"/>
      <c r="F347" s="372"/>
      <c r="G347" s="372"/>
      <c r="H347" s="372"/>
      <c r="I347" s="214"/>
      <c r="M347" s="28" t="s">
        <v>548</v>
      </c>
      <c r="N347" s="274" t="s">
        <v>607</v>
      </c>
      <c r="O347" s="372"/>
      <c r="P347" s="372"/>
      <c r="Q347" s="372"/>
      <c r="R347" s="372"/>
      <c r="S347" s="372"/>
      <c r="T347" s="372"/>
      <c r="U347" s="214"/>
      <c r="Y347" s="28" t="s">
        <v>548</v>
      </c>
      <c r="Z347" s="274" t="s">
        <v>607</v>
      </c>
      <c r="AA347" s="372"/>
      <c r="AB347" s="372"/>
      <c r="AC347" s="372"/>
      <c r="AD347" s="372"/>
      <c r="AE347" s="372"/>
      <c r="AF347" s="372"/>
      <c r="AG347" s="214"/>
    </row>
    <row r="348" spans="1:33" ht="21" hidden="1" customHeight="1">
      <c r="A348" s="28" t="s">
        <v>549</v>
      </c>
      <c r="B348" s="274" t="s">
        <v>608</v>
      </c>
      <c r="C348" s="372"/>
      <c r="D348" s="372"/>
      <c r="E348" s="372"/>
      <c r="F348" s="372"/>
      <c r="G348" s="372"/>
      <c r="H348" s="372"/>
      <c r="I348" s="214"/>
      <c r="M348" s="28" t="s">
        <v>549</v>
      </c>
      <c r="N348" s="274" t="s">
        <v>608</v>
      </c>
      <c r="O348" s="372"/>
      <c r="P348" s="372"/>
      <c r="Q348" s="372"/>
      <c r="R348" s="372"/>
      <c r="S348" s="372"/>
      <c r="T348" s="372"/>
      <c r="U348" s="214"/>
      <c r="Y348" s="28" t="s">
        <v>549</v>
      </c>
      <c r="Z348" s="274" t="s">
        <v>608</v>
      </c>
      <c r="AA348" s="372"/>
      <c r="AB348" s="372"/>
      <c r="AC348" s="372"/>
      <c r="AD348" s="372"/>
      <c r="AE348" s="372"/>
      <c r="AF348" s="372"/>
      <c r="AG348" s="214"/>
    </row>
    <row r="349" spans="1:33" ht="21" hidden="1" customHeight="1">
      <c r="A349" s="28" t="s">
        <v>550</v>
      </c>
      <c r="B349" s="274" t="s">
        <v>609</v>
      </c>
      <c r="C349" s="372"/>
      <c r="D349" s="372"/>
      <c r="E349" s="372"/>
      <c r="F349" s="372"/>
      <c r="G349" s="372"/>
      <c r="H349" s="372"/>
      <c r="I349" s="214"/>
      <c r="M349" s="28" t="s">
        <v>550</v>
      </c>
      <c r="N349" s="274" t="s">
        <v>609</v>
      </c>
      <c r="O349" s="372"/>
      <c r="P349" s="372"/>
      <c r="Q349" s="372"/>
      <c r="R349" s="372"/>
      <c r="S349" s="372"/>
      <c r="T349" s="372"/>
      <c r="U349" s="214"/>
      <c r="Y349" s="28" t="s">
        <v>550</v>
      </c>
      <c r="Z349" s="274" t="s">
        <v>609</v>
      </c>
      <c r="AA349" s="372"/>
      <c r="AB349" s="372"/>
      <c r="AC349" s="372"/>
      <c r="AD349" s="372"/>
      <c r="AE349" s="372"/>
      <c r="AF349" s="372"/>
      <c r="AG349" s="214"/>
    </row>
    <row r="350" spans="1:33" ht="21" hidden="1" customHeight="1">
      <c r="A350" s="28" t="s">
        <v>551</v>
      </c>
      <c r="B350" s="274" t="s">
        <v>610</v>
      </c>
      <c r="C350" s="372"/>
      <c r="D350" s="372"/>
      <c r="E350" s="372"/>
      <c r="F350" s="372"/>
      <c r="G350" s="372"/>
      <c r="H350" s="372"/>
      <c r="I350" s="214"/>
      <c r="M350" s="28" t="s">
        <v>551</v>
      </c>
      <c r="N350" s="274" t="s">
        <v>610</v>
      </c>
      <c r="O350" s="372"/>
      <c r="P350" s="372"/>
      <c r="Q350" s="372"/>
      <c r="R350" s="372"/>
      <c r="S350" s="372"/>
      <c r="T350" s="372"/>
      <c r="U350" s="214"/>
      <c r="Y350" s="28" t="s">
        <v>551</v>
      </c>
      <c r="Z350" s="274" t="s">
        <v>610</v>
      </c>
      <c r="AA350" s="372"/>
      <c r="AB350" s="372"/>
      <c r="AC350" s="372"/>
      <c r="AD350" s="372"/>
      <c r="AE350" s="372"/>
      <c r="AF350" s="372"/>
      <c r="AG350" s="214"/>
    </row>
    <row r="351" spans="1:33" ht="21" hidden="1" customHeight="1">
      <c r="A351" s="28" t="s">
        <v>552</v>
      </c>
      <c r="B351" s="274" t="s">
        <v>611</v>
      </c>
      <c r="C351" s="372"/>
      <c r="D351" s="372"/>
      <c r="E351" s="372"/>
      <c r="F351" s="372"/>
      <c r="G351" s="372"/>
      <c r="H351" s="372"/>
      <c r="I351" s="214"/>
      <c r="M351" s="28" t="s">
        <v>552</v>
      </c>
      <c r="N351" s="274" t="s">
        <v>611</v>
      </c>
      <c r="O351" s="372"/>
      <c r="P351" s="372"/>
      <c r="Q351" s="372"/>
      <c r="R351" s="372"/>
      <c r="S351" s="372"/>
      <c r="T351" s="372"/>
      <c r="U351" s="214"/>
      <c r="Y351" s="28" t="s">
        <v>552</v>
      </c>
      <c r="Z351" s="274" t="s">
        <v>611</v>
      </c>
      <c r="AA351" s="372"/>
      <c r="AB351" s="372"/>
      <c r="AC351" s="372"/>
      <c r="AD351" s="372"/>
      <c r="AE351" s="372"/>
      <c r="AF351" s="372"/>
      <c r="AG351" s="214"/>
    </row>
    <row r="352" spans="1:33" ht="21" hidden="1" customHeight="1">
      <c r="A352" s="28" t="s">
        <v>553</v>
      </c>
      <c r="B352" s="274" t="s">
        <v>612</v>
      </c>
      <c r="C352" s="372"/>
      <c r="D352" s="372"/>
      <c r="E352" s="372"/>
      <c r="F352" s="372"/>
      <c r="G352" s="372"/>
      <c r="H352" s="372"/>
      <c r="I352" s="214"/>
      <c r="M352" s="28" t="s">
        <v>553</v>
      </c>
      <c r="N352" s="274" t="s">
        <v>612</v>
      </c>
      <c r="O352" s="372"/>
      <c r="P352" s="372"/>
      <c r="Q352" s="372"/>
      <c r="R352" s="372"/>
      <c r="S352" s="372"/>
      <c r="T352" s="372"/>
      <c r="U352" s="214"/>
      <c r="Y352" s="28" t="s">
        <v>553</v>
      </c>
      <c r="Z352" s="274" t="s">
        <v>612</v>
      </c>
      <c r="AA352" s="372"/>
      <c r="AB352" s="372"/>
      <c r="AC352" s="372"/>
      <c r="AD352" s="372"/>
      <c r="AE352" s="372"/>
      <c r="AF352" s="372"/>
      <c r="AG352" s="214"/>
    </row>
    <row r="353" spans="1:33" ht="21" hidden="1" customHeight="1">
      <c r="A353" s="28" t="s">
        <v>554</v>
      </c>
      <c r="B353" s="274" t="s">
        <v>613</v>
      </c>
      <c r="C353" s="372"/>
      <c r="D353" s="372"/>
      <c r="E353" s="372"/>
      <c r="F353" s="372"/>
      <c r="G353" s="372"/>
      <c r="H353" s="372"/>
      <c r="I353" s="214"/>
      <c r="M353" s="28" t="s">
        <v>554</v>
      </c>
      <c r="N353" s="274" t="s">
        <v>613</v>
      </c>
      <c r="O353" s="372"/>
      <c r="P353" s="372"/>
      <c r="Q353" s="372"/>
      <c r="R353" s="372"/>
      <c r="S353" s="372"/>
      <c r="T353" s="372"/>
      <c r="U353" s="214"/>
      <c r="Y353" s="28" t="s">
        <v>554</v>
      </c>
      <c r="Z353" s="274" t="s">
        <v>613</v>
      </c>
      <c r="AA353" s="372"/>
      <c r="AB353" s="372"/>
      <c r="AC353" s="372"/>
      <c r="AD353" s="372"/>
      <c r="AE353" s="372"/>
      <c r="AF353" s="372"/>
      <c r="AG353" s="214"/>
    </row>
    <row r="354" spans="1:33" ht="21" hidden="1" customHeight="1">
      <c r="A354" s="28" t="s">
        <v>555</v>
      </c>
      <c r="B354" s="274" t="s">
        <v>614</v>
      </c>
      <c r="C354" s="372"/>
      <c r="D354" s="372"/>
      <c r="E354" s="372"/>
      <c r="F354" s="372"/>
      <c r="G354" s="372"/>
      <c r="H354" s="372"/>
      <c r="I354" s="214"/>
      <c r="M354" s="28" t="s">
        <v>555</v>
      </c>
      <c r="N354" s="274" t="s">
        <v>614</v>
      </c>
      <c r="O354" s="372"/>
      <c r="P354" s="372"/>
      <c r="Q354" s="372"/>
      <c r="R354" s="372"/>
      <c r="S354" s="372"/>
      <c r="T354" s="372"/>
      <c r="U354" s="214"/>
      <c r="Y354" s="28" t="s">
        <v>555</v>
      </c>
      <c r="Z354" s="274" t="s">
        <v>614</v>
      </c>
      <c r="AA354" s="372"/>
      <c r="AB354" s="372"/>
      <c r="AC354" s="372"/>
      <c r="AD354" s="372"/>
      <c r="AE354" s="372"/>
      <c r="AF354" s="372"/>
      <c r="AG354" s="214"/>
    </row>
    <row r="355" spans="1:33" ht="21" hidden="1" customHeight="1">
      <c r="A355" s="28" t="s">
        <v>556</v>
      </c>
      <c r="B355" s="274" t="s">
        <v>615</v>
      </c>
      <c r="C355" s="372"/>
      <c r="D355" s="372"/>
      <c r="E355" s="372"/>
      <c r="F355" s="372"/>
      <c r="G355" s="372"/>
      <c r="H355" s="372"/>
      <c r="I355" s="214"/>
      <c r="M355" s="28" t="s">
        <v>556</v>
      </c>
      <c r="N355" s="274" t="s">
        <v>615</v>
      </c>
      <c r="O355" s="372"/>
      <c r="P355" s="372"/>
      <c r="Q355" s="372"/>
      <c r="R355" s="372"/>
      <c r="S355" s="372"/>
      <c r="T355" s="372"/>
      <c r="U355" s="214"/>
      <c r="Y355" s="28" t="s">
        <v>556</v>
      </c>
      <c r="Z355" s="274" t="s">
        <v>615</v>
      </c>
      <c r="AA355" s="372"/>
      <c r="AB355" s="372"/>
      <c r="AC355" s="372"/>
      <c r="AD355" s="372"/>
      <c r="AE355" s="372"/>
      <c r="AF355" s="372"/>
      <c r="AG355" s="214"/>
    </row>
    <row r="356" spans="1:33" ht="21" hidden="1" customHeight="1">
      <c r="A356" s="28" t="s">
        <v>557</v>
      </c>
      <c r="B356" s="274" t="s">
        <v>616</v>
      </c>
      <c r="C356" s="372"/>
      <c r="D356" s="372"/>
      <c r="E356" s="372"/>
      <c r="F356" s="372"/>
      <c r="G356" s="372"/>
      <c r="H356" s="372"/>
      <c r="I356" s="214"/>
      <c r="M356" s="28" t="s">
        <v>557</v>
      </c>
      <c r="N356" s="274" t="s">
        <v>616</v>
      </c>
      <c r="O356" s="372"/>
      <c r="P356" s="372"/>
      <c r="Q356" s="372"/>
      <c r="R356" s="372"/>
      <c r="S356" s="372"/>
      <c r="T356" s="372"/>
      <c r="U356" s="214"/>
      <c r="Y356" s="28" t="s">
        <v>557</v>
      </c>
      <c r="Z356" s="274" t="s">
        <v>616</v>
      </c>
      <c r="AA356" s="372"/>
      <c r="AB356" s="372"/>
      <c r="AC356" s="372"/>
      <c r="AD356" s="372"/>
      <c r="AE356" s="372"/>
      <c r="AF356" s="372"/>
      <c r="AG356" s="214"/>
    </row>
    <row r="357" spans="1:33" ht="21" hidden="1" customHeight="1">
      <c r="A357" s="28" t="s">
        <v>558</v>
      </c>
      <c r="B357" s="274" t="s">
        <v>617</v>
      </c>
      <c r="C357" s="372"/>
      <c r="D357" s="372"/>
      <c r="E357" s="372"/>
      <c r="F357" s="372"/>
      <c r="G357" s="372"/>
      <c r="H357" s="372"/>
      <c r="I357" s="214"/>
      <c r="M357" s="28" t="s">
        <v>558</v>
      </c>
      <c r="N357" s="274" t="s">
        <v>617</v>
      </c>
      <c r="O357" s="372"/>
      <c r="P357" s="372"/>
      <c r="Q357" s="372"/>
      <c r="R357" s="372"/>
      <c r="S357" s="372"/>
      <c r="T357" s="372"/>
      <c r="U357" s="214"/>
      <c r="Y357" s="28" t="s">
        <v>558</v>
      </c>
      <c r="Z357" s="274" t="s">
        <v>617</v>
      </c>
      <c r="AA357" s="372"/>
      <c r="AB357" s="372"/>
      <c r="AC357" s="372"/>
      <c r="AD357" s="372"/>
      <c r="AE357" s="372"/>
      <c r="AF357" s="372"/>
      <c r="AG357" s="214"/>
    </row>
    <row r="358" spans="1:33" ht="21" hidden="1" customHeight="1">
      <c r="A358" s="28" t="s">
        <v>559</v>
      </c>
      <c r="B358" s="274" t="s">
        <v>618</v>
      </c>
      <c r="C358" s="372"/>
      <c r="D358" s="372"/>
      <c r="E358" s="372"/>
      <c r="F358" s="372"/>
      <c r="G358" s="372"/>
      <c r="H358" s="372"/>
      <c r="I358" s="214"/>
      <c r="M358" s="28" t="s">
        <v>559</v>
      </c>
      <c r="N358" s="274" t="s">
        <v>618</v>
      </c>
      <c r="O358" s="372"/>
      <c r="P358" s="372"/>
      <c r="Q358" s="372"/>
      <c r="R358" s="372"/>
      <c r="S358" s="372"/>
      <c r="T358" s="372"/>
      <c r="U358" s="214"/>
      <c r="Y358" s="28" t="s">
        <v>559</v>
      </c>
      <c r="Z358" s="274" t="s">
        <v>618</v>
      </c>
      <c r="AA358" s="372"/>
      <c r="AB358" s="372"/>
      <c r="AC358" s="372"/>
      <c r="AD358" s="372"/>
      <c r="AE358" s="372"/>
      <c r="AF358" s="372"/>
      <c r="AG358" s="214"/>
    </row>
    <row r="359" spans="1:33" ht="21" hidden="1" customHeight="1"/>
    <row r="360" spans="1:33" ht="21" hidden="1" customHeight="1"/>
    <row r="361" spans="1:33" ht="21" hidden="1" customHeight="1"/>
    <row r="362" spans="1:33" ht="21" hidden="1" customHeight="1"/>
    <row r="363" spans="1:33" ht="21" customHeight="1"/>
    <row r="364" spans="1:33" ht="21" customHeight="1">
      <c r="A364" s="351" t="s">
        <v>438</v>
      </c>
      <c r="B364" s="19" t="s">
        <v>428</v>
      </c>
    </row>
    <row r="365" spans="1:33" ht="21" customHeight="1">
      <c r="B365" s="31" t="s">
        <v>429</v>
      </c>
    </row>
    <row r="366" spans="1:33" ht="21" customHeight="1">
      <c r="A366" s="350">
        <v>1</v>
      </c>
      <c r="B366" s="13" t="s">
        <v>190</v>
      </c>
      <c r="C366" s="32"/>
      <c r="D366" s="32"/>
      <c r="E366" s="32"/>
      <c r="F366" s="32"/>
      <c r="G366" s="32"/>
    </row>
    <row r="367" spans="1:33" ht="21" customHeight="1">
      <c r="A367" s="350">
        <v>2</v>
      </c>
      <c r="B367" s="13" t="s">
        <v>189</v>
      </c>
      <c r="C367" s="32"/>
      <c r="D367" s="32"/>
      <c r="E367" s="32"/>
      <c r="F367" s="32"/>
      <c r="G367" s="32"/>
    </row>
    <row r="368" spans="1:33" ht="21" customHeight="1">
      <c r="A368" s="350">
        <v>4</v>
      </c>
      <c r="B368" s="13" t="s">
        <v>287</v>
      </c>
    </row>
    <row r="369" spans="1:2" ht="21" customHeight="1">
      <c r="A369" s="350">
        <v>5</v>
      </c>
      <c r="B369" s="13" t="s">
        <v>290</v>
      </c>
    </row>
    <row r="370" spans="1:2" ht="21" customHeight="1">
      <c r="A370" s="350">
        <v>6</v>
      </c>
      <c r="B370" s="19" t="s">
        <v>291</v>
      </c>
    </row>
    <row r="371" spans="1:2" ht="21" customHeight="1">
      <c r="A371" s="350">
        <v>7</v>
      </c>
      <c r="B371" s="19" t="s">
        <v>292</v>
      </c>
    </row>
    <row r="372" spans="1:2" ht="21" customHeight="1"/>
    <row r="373" spans="1:2" ht="21" customHeight="1"/>
    <row r="374" spans="1:2" ht="21" customHeight="1"/>
    <row r="375" spans="1:2" ht="21" customHeight="1"/>
    <row r="376" spans="1:2" ht="21" customHeight="1"/>
    <row r="377" spans="1:2" ht="21" customHeight="1"/>
    <row r="378" spans="1:2" ht="21" customHeight="1"/>
    <row r="379" spans="1:2" ht="21" customHeight="1"/>
    <row r="380" spans="1:2" ht="21" customHeight="1"/>
    <row r="381" spans="1:2" ht="12.75" customHeight="1"/>
    <row r="382" spans="1:2" ht="12.75" customHeight="1"/>
    <row r="383" spans="1:2" ht="12.75" customHeight="1"/>
    <row r="384" spans="1:2"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 customHeight="1"/>
    <row r="405" ht="12.75" customHeight="1"/>
    <row r="406" ht="12.75" customHeight="1"/>
    <row r="407" ht="12" customHeight="1"/>
    <row r="408" ht="12.75" customHeight="1"/>
    <row r="409" ht="12.75" customHeight="1"/>
    <row r="410" ht="12.75" customHeight="1"/>
    <row r="411" ht="12.75" customHeight="1"/>
    <row r="412" ht="12.75" customHeight="1"/>
    <row r="413" ht="12.75" customHeight="1"/>
    <row r="414" ht="12.75" customHeight="1"/>
    <row r="415" ht="12" customHeight="1"/>
    <row r="416" ht="12.75" customHeight="1"/>
    <row r="417" ht="12.75" customHeight="1"/>
    <row r="418" ht="12" customHeight="1"/>
    <row r="419" ht="12.75" customHeight="1"/>
    <row r="420" ht="12.75" customHeight="1"/>
    <row r="421" ht="12.75" customHeight="1"/>
    <row r="423" ht="12.75" customHeight="1"/>
    <row r="424" ht="12.75" customHeight="1"/>
    <row r="426" ht="12.75" customHeight="1"/>
    <row r="427" ht="12.75" customHeight="1"/>
    <row r="428" ht="13.5" customHeight="1"/>
    <row r="429" ht="12.75" customHeight="1"/>
    <row r="430" ht="12.75" customHeight="1"/>
    <row r="431" ht="13.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43.5" customHeight="1"/>
  </sheetData>
  <phoneticPr fontId="5" type="noConversion"/>
  <pageMargins left="0.75" right="0.75" top="1" bottom="1" header="0.5" footer="0.5"/>
  <pageSetup paperSize="9" scale="57"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pageSetUpPr fitToPage="1"/>
  </sheetPr>
  <dimension ref="A1:AI483"/>
  <sheetViews>
    <sheetView showGridLines="0" topLeftCell="A287" zoomScale="60" zoomScaleNormal="60" workbookViewId="0"/>
  </sheetViews>
  <sheetFormatPr defaultColWidth="8.85546875" defaultRowHeight="18.75"/>
  <cols>
    <col min="1" max="1" width="20.42578125" style="19" customWidth="1"/>
    <col min="2" max="2" width="21.28515625" style="19" customWidth="1"/>
    <col min="3" max="4" width="14.140625" style="19" customWidth="1"/>
    <col min="5" max="5" width="15.42578125" style="19" customWidth="1"/>
    <col min="6" max="9" width="14.140625" style="19" customWidth="1"/>
    <col min="10" max="10" width="21.28515625" style="19" customWidth="1"/>
    <col min="11" max="11" width="15.28515625" style="3" customWidth="1"/>
    <col min="12" max="12" width="9.140625" style="3" customWidth="1"/>
    <col min="13" max="13" width="20.42578125" style="19" customWidth="1"/>
    <col min="14" max="14" width="21.28515625" style="19" customWidth="1"/>
    <col min="15" max="16" width="14.140625" style="19" customWidth="1"/>
    <col min="17" max="17" width="15.42578125" style="19" customWidth="1"/>
    <col min="18" max="21" width="14.140625" style="19" customWidth="1"/>
    <col min="22" max="23" width="10.28515625" style="19" customWidth="1"/>
    <col min="24" max="24" width="8.85546875" style="19"/>
    <col min="25" max="25" width="20.42578125" style="19" customWidth="1"/>
    <col min="26" max="26" width="21.28515625" style="19" customWidth="1"/>
    <col min="27" max="28" width="14.140625" style="19" customWidth="1"/>
    <col min="29" max="29" width="15.42578125" style="19" customWidth="1"/>
    <col min="30" max="33" width="14.140625" style="19" customWidth="1"/>
    <col min="34" max="16384" width="8.85546875" style="19"/>
  </cols>
  <sheetData>
    <row r="1" spans="1:35" ht="15" customHeight="1"/>
    <row r="2" spans="1:35" ht="15" customHeight="1">
      <c r="A2" s="20" t="s">
        <v>35</v>
      </c>
      <c r="M2" s="20" t="s">
        <v>35</v>
      </c>
      <c r="Y2" s="20" t="s">
        <v>35</v>
      </c>
    </row>
    <row r="3" spans="1:35" ht="15" customHeight="1" thickBot="1">
      <c r="A3" s="187" t="s">
        <v>307</v>
      </c>
      <c r="B3" s="124"/>
      <c r="C3" s="124"/>
      <c r="D3" s="124"/>
      <c r="E3" s="124"/>
      <c r="F3" s="124"/>
      <c r="G3" s="124"/>
      <c r="H3" s="124"/>
      <c r="I3" s="2" t="s">
        <v>13</v>
      </c>
      <c r="M3" s="187" t="s">
        <v>308</v>
      </c>
      <c r="N3" s="124"/>
      <c r="O3" s="124"/>
      <c r="P3" s="124"/>
      <c r="Q3" s="124"/>
      <c r="R3" s="124"/>
      <c r="S3" s="124"/>
      <c r="T3" s="124"/>
      <c r="U3" s="2" t="s">
        <v>13</v>
      </c>
      <c r="Y3" s="187" t="s">
        <v>309</v>
      </c>
      <c r="Z3" s="124"/>
      <c r="AA3" s="124"/>
      <c r="AB3" s="124"/>
      <c r="AC3" s="124"/>
      <c r="AD3" s="124"/>
      <c r="AE3" s="124"/>
      <c r="AF3" s="124"/>
      <c r="AG3" s="2" t="s">
        <v>13</v>
      </c>
      <c r="AI3" s="3"/>
    </row>
    <row r="4" spans="1:35" ht="18.600000000000001" customHeight="1" thickTop="1">
      <c r="A4" s="357">
        <v>1</v>
      </c>
      <c r="B4" s="206"/>
      <c r="C4" s="140"/>
      <c r="D4" s="201"/>
      <c r="E4" s="201"/>
      <c r="F4" s="201"/>
      <c r="G4" s="201"/>
      <c r="H4" s="140"/>
      <c r="I4" s="203"/>
      <c r="M4" s="357">
        <v>1</v>
      </c>
      <c r="N4" s="206"/>
      <c r="O4" s="140"/>
      <c r="P4" s="205"/>
      <c r="Q4" s="205"/>
      <c r="R4" s="205"/>
      <c r="S4" s="205"/>
      <c r="T4" s="140"/>
      <c r="U4" s="209"/>
      <c r="V4" s="201"/>
      <c r="W4" s="201"/>
      <c r="Y4" s="357">
        <v>1</v>
      </c>
      <c r="Z4" s="206"/>
      <c r="AA4" s="140"/>
      <c r="AB4" s="205"/>
      <c r="AC4" s="205"/>
      <c r="AD4" s="205"/>
      <c r="AE4" s="205"/>
      <c r="AF4" s="140"/>
      <c r="AG4" s="209"/>
      <c r="AI4" s="3"/>
    </row>
    <row r="5" spans="1:35" ht="71.45" customHeight="1">
      <c r="A5" s="357">
        <v>2</v>
      </c>
      <c r="B5" s="141" t="s">
        <v>36</v>
      </c>
      <c r="C5" s="140" t="s">
        <v>37</v>
      </c>
      <c r="D5" s="37" t="s">
        <v>383</v>
      </c>
      <c r="E5" s="37" t="s">
        <v>384</v>
      </c>
      <c r="F5" s="37" t="s">
        <v>385</v>
      </c>
      <c r="G5" s="37" t="s">
        <v>386</v>
      </c>
      <c r="H5" s="140" t="s">
        <v>38</v>
      </c>
      <c r="I5" s="38" t="s">
        <v>387</v>
      </c>
      <c r="M5" s="357">
        <v>2</v>
      </c>
      <c r="N5" s="141" t="s">
        <v>36</v>
      </c>
      <c r="O5" s="140" t="s">
        <v>37</v>
      </c>
      <c r="P5" s="205" t="s">
        <v>383</v>
      </c>
      <c r="Q5" s="205" t="s">
        <v>384</v>
      </c>
      <c r="R5" s="205" t="s">
        <v>385</v>
      </c>
      <c r="S5" s="205" t="s">
        <v>386</v>
      </c>
      <c r="T5" s="140" t="s">
        <v>38</v>
      </c>
      <c r="U5" s="210" t="s">
        <v>387</v>
      </c>
      <c r="V5" s="201"/>
      <c r="W5" s="201"/>
      <c r="Y5" s="357">
        <v>2</v>
      </c>
      <c r="Z5" s="141" t="s">
        <v>36</v>
      </c>
      <c r="AA5" s="140" t="s">
        <v>37</v>
      </c>
      <c r="AB5" s="205" t="s">
        <v>383</v>
      </c>
      <c r="AC5" s="205" t="s">
        <v>384</v>
      </c>
      <c r="AD5" s="205" t="s">
        <v>385</v>
      </c>
      <c r="AE5" s="205" t="s">
        <v>386</v>
      </c>
      <c r="AF5" s="140" t="s">
        <v>38</v>
      </c>
      <c r="AG5" s="210" t="s">
        <v>387</v>
      </c>
      <c r="AI5" s="3"/>
    </row>
    <row r="6" spans="1:35" ht="28.9" customHeight="1">
      <c r="A6" s="362">
        <v>3</v>
      </c>
      <c r="B6" s="21" t="s">
        <v>3</v>
      </c>
      <c r="C6" s="22" t="s">
        <v>4</v>
      </c>
      <c r="D6" s="22" t="s">
        <v>5</v>
      </c>
      <c r="E6" s="22" t="s">
        <v>6</v>
      </c>
      <c r="F6" s="22" t="s">
        <v>7</v>
      </c>
      <c r="G6" s="22" t="s">
        <v>8</v>
      </c>
      <c r="H6" s="22" t="s">
        <v>9</v>
      </c>
      <c r="I6" s="23" t="s">
        <v>10</v>
      </c>
      <c r="M6" s="362">
        <v>3</v>
      </c>
      <c r="N6" s="262" t="s">
        <v>3</v>
      </c>
      <c r="O6" s="22" t="s">
        <v>4</v>
      </c>
      <c r="P6" s="22" t="s">
        <v>5</v>
      </c>
      <c r="Q6" s="22" t="s">
        <v>6</v>
      </c>
      <c r="R6" s="22" t="s">
        <v>7</v>
      </c>
      <c r="S6" s="22" t="s">
        <v>8</v>
      </c>
      <c r="T6" s="22" t="s">
        <v>9</v>
      </c>
      <c r="U6" s="23" t="s">
        <v>10</v>
      </c>
      <c r="V6" s="201"/>
      <c r="W6" s="201"/>
      <c r="Y6" s="362">
        <v>3</v>
      </c>
      <c r="Z6" s="262" t="s">
        <v>3</v>
      </c>
      <c r="AA6" s="22" t="s">
        <v>4</v>
      </c>
      <c r="AB6" s="22" t="s">
        <v>5</v>
      </c>
      <c r="AC6" s="22" t="s">
        <v>6</v>
      </c>
      <c r="AD6" s="22" t="s">
        <v>7</v>
      </c>
      <c r="AE6" s="22" t="s">
        <v>8</v>
      </c>
      <c r="AF6" s="22" t="s">
        <v>9</v>
      </c>
      <c r="AG6" s="23" t="s">
        <v>10</v>
      </c>
      <c r="AI6" s="3"/>
    </row>
    <row r="7" spans="1:35" ht="21" hidden="1" customHeight="1">
      <c r="A7" s="48" t="s">
        <v>21</v>
      </c>
      <c r="B7" s="49"/>
      <c r="C7" s="50"/>
      <c r="D7" s="50"/>
      <c r="E7" s="50"/>
      <c r="F7" s="50"/>
      <c r="G7" s="50"/>
      <c r="H7" s="50"/>
      <c r="I7" s="51"/>
      <c r="M7" s="48" t="s">
        <v>22</v>
      </c>
      <c r="N7" s="49"/>
      <c r="O7" s="50"/>
      <c r="P7" s="50"/>
      <c r="Q7" s="50"/>
      <c r="R7" s="50"/>
      <c r="S7" s="50"/>
      <c r="T7" s="50"/>
      <c r="U7" s="51"/>
      <c r="V7" s="44"/>
      <c r="W7" s="44"/>
      <c r="Y7" s="48" t="s">
        <v>19</v>
      </c>
      <c r="Z7" s="49"/>
      <c r="AA7" s="50"/>
      <c r="AB7" s="50"/>
      <c r="AC7" s="50"/>
      <c r="AD7" s="50"/>
      <c r="AE7" s="50"/>
      <c r="AF7" s="50"/>
      <c r="AG7" s="51"/>
      <c r="AI7" s="3"/>
    </row>
    <row r="8" spans="1:35" ht="21" hidden="1" customHeight="1">
      <c r="A8" s="28" t="s">
        <v>47</v>
      </c>
      <c r="B8" s="320">
        <v>617000</v>
      </c>
      <c r="C8" s="319">
        <v>497000</v>
      </c>
      <c r="D8" s="319">
        <v>93000</v>
      </c>
      <c r="E8" s="319">
        <v>22000</v>
      </c>
      <c r="F8" s="319">
        <v>490000</v>
      </c>
      <c r="G8" s="319">
        <v>117000</v>
      </c>
      <c r="H8" s="319">
        <v>18000</v>
      </c>
      <c r="I8" s="321">
        <v>25000</v>
      </c>
      <c r="M8" s="28" t="s">
        <v>47</v>
      </c>
      <c r="N8" s="320">
        <v>343000</v>
      </c>
      <c r="O8" s="319">
        <v>252000</v>
      </c>
      <c r="P8" s="319">
        <v>77000</v>
      </c>
      <c r="Q8" s="319">
        <v>12000</v>
      </c>
      <c r="R8" s="319">
        <v>319000</v>
      </c>
      <c r="S8" s="319">
        <v>17000</v>
      </c>
      <c r="T8" s="319">
        <v>10000</v>
      </c>
      <c r="U8" s="321">
        <v>9000</v>
      </c>
      <c r="V8" s="26"/>
      <c r="W8" s="26"/>
      <c r="Y8" s="28" t="s">
        <v>47</v>
      </c>
      <c r="Z8" s="320">
        <v>274000</v>
      </c>
      <c r="AA8" s="319">
        <v>245000</v>
      </c>
      <c r="AB8" s="319">
        <v>16000</v>
      </c>
      <c r="AC8" s="319">
        <v>9000</v>
      </c>
      <c r="AD8" s="319">
        <v>170000</v>
      </c>
      <c r="AE8" s="319">
        <v>100000</v>
      </c>
      <c r="AF8" s="319">
        <v>8000</v>
      </c>
      <c r="AG8" s="321">
        <v>16000</v>
      </c>
      <c r="AI8" s="3"/>
    </row>
    <row r="9" spans="1:35" ht="21" hidden="1" customHeight="1">
      <c r="A9" s="28" t="s">
        <v>48</v>
      </c>
      <c r="B9" s="320">
        <v>604000</v>
      </c>
      <c r="C9" s="319">
        <v>490000</v>
      </c>
      <c r="D9" s="319">
        <v>85000</v>
      </c>
      <c r="E9" s="319">
        <v>24000</v>
      </c>
      <c r="F9" s="319">
        <v>476000</v>
      </c>
      <c r="G9" s="319">
        <v>114000</v>
      </c>
      <c r="H9" s="319">
        <v>20000</v>
      </c>
      <c r="I9" s="321">
        <v>23000</v>
      </c>
      <c r="M9" s="28" t="s">
        <v>48</v>
      </c>
      <c r="N9" s="320">
        <v>343000</v>
      </c>
      <c r="O9" s="319">
        <v>253000</v>
      </c>
      <c r="P9" s="319">
        <v>74000</v>
      </c>
      <c r="Q9" s="319">
        <v>14000</v>
      </c>
      <c r="R9" s="319">
        <v>317000</v>
      </c>
      <c r="S9" s="319">
        <v>19000</v>
      </c>
      <c r="T9" s="319">
        <v>12000</v>
      </c>
      <c r="U9" s="321">
        <v>8000</v>
      </c>
      <c r="V9" s="26"/>
      <c r="W9" s="26"/>
      <c r="Y9" s="28" t="s">
        <v>48</v>
      </c>
      <c r="Z9" s="320">
        <v>261000</v>
      </c>
      <c r="AA9" s="319">
        <v>237000</v>
      </c>
      <c r="AB9" s="319">
        <v>11000</v>
      </c>
      <c r="AC9" s="319">
        <v>10000</v>
      </c>
      <c r="AD9" s="319">
        <v>159000</v>
      </c>
      <c r="AE9" s="319">
        <v>95000</v>
      </c>
      <c r="AF9" s="319" t="s">
        <v>270</v>
      </c>
      <c r="AG9" s="321">
        <v>14000</v>
      </c>
      <c r="AI9" s="3"/>
    </row>
    <row r="10" spans="1:35" ht="21" hidden="1" customHeight="1">
      <c r="A10" s="28" t="s">
        <v>49</v>
      </c>
      <c r="B10" s="320">
        <v>608000</v>
      </c>
      <c r="C10" s="319">
        <v>489000</v>
      </c>
      <c r="D10" s="319">
        <v>93000</v>
      </c>
      <c r="E10" s="319">
        <v>21000</v>
      </c>
      <c r="F10" s="319">
        <v>474000</v>
      </c>
      <c r="G10" s="319">
        <v>122000</v>
      </c>
      <c r="H10" s="319">
        <v>22000</v>
      </c>
      <c r="I10" s="321">
        <v>24000</v>
      </c>
      <c r="M10" s="28" t="s">
        <v>49</v>
      </c>
      <c r="N10" s="320">
        <v>339000</v>
      </c>
      <c r="O10" s="319">
        <v>245000</v>
      </c>
      <c r="P10" s="319">
        <v>79000</v>
      </c>
      <c r="Q10" s="319">
        <v>13000</v>
      </c>
      <c r="R10" s="319">
        <v>315000</v>
      </c>
      <c r="S10" s="319">
        <v>18000</v>
      </c>
      <c r="T10" s="319">
        <v>14000</v>
      </c>
      <c r="U10" s="321">
        <v>9000</v>
      </c>
      <c r="V10" s="26"/>
      <c r="W10" s="26"/>
      <c r="Y10" s="28" t="s">
        <v>49</v>
      </c>
      <c r="Z10" s="320">
        <v>269000</v>
      </c>
      <c r="AA10" s="319">
        <v>244000</v>
      </c>
      <c r="AB10" s="319">
        <v>14000</v>
      </c>
      <c r="AC10" s="319" t="s">
        <v>270</v>
      </c>
      <c r="AD10" s="319">
        <v>160000</v>
      </c>
      <c r="AE10" s="319">
        <v>105000</v>
      </c>
      <c r="AF10" s="319">
        <v>8000</v>
      </c>
      <c r="AG10" s="321">
        <v>15000</v>
      </c>
      <c r="AI10" s="3"/>
    </row>
    <row r="11" spans="1:35" ht="21" hidden="1" customHeight="1">
      <c r="A11" s="28" t="s">
        <v>265</v>
      </c>
      <c r="B11" s="320" t="s">
        <v>46</v>
      </c>
      <c r="C11" s="319" t="s">
        <v>46</v>
      </c>
      <c r="D11" s="319" t="s">
        <v>46</v>
      </c>
      <c r="E11" s="319" t="s">
        <v>46</v>
      </c>
      <c r="F11" s="319" t="s">
        <v>46</v>
      </c>
      <c r="G11" s="319" t="s">
        <v>46</v>
      </c>
      <c r="H11" s="319" t="s">
        <v>46</v>
      </c>
      <c r="I11" s="321" t="s">
        <v>46</v>
      </c>
      <c r="M11" s="28" t="s">
        <v>265</v>
      </c>
      <c r="N11" s="320" t="s">
        <v>46</v>
      </c>
      <c r="O11" s="319" t="s">
        <v>46</v>
      </c>
      <c r="P11" s="319" t="s">
        <v>46</v>
      </c>
      <c r="Q11" s="319" t="s">
        <v>46</v>
      </c>
      <c r="R11" s="319" t="s">
        <v>46</v>
      </c>
      <c r="S11" s="319" t="s">
        <v>46</v>
      </c>
      <c r="T11" s="319" t="s">
        <v>46</v>
      </c>
      <c r="U11" s="321" t="s">
        <v>46</v>
      </c>
      <c r="V11" s="26"/>
      <c r="W11" s="26"/>
      <c r="Y11" s="28" t="s">
        <v>265</v>
      </c>
      <c r="Z11" s="320" t="s">
        <v>46</v>
      </c>
      <c r="AA11" s="319" t="s">
        <v>46</v>
      </c>
      <c r="AB11" s="319" t="s">
        <v>46</v>
      </c>
      <c r="AC11" s="319" t="s">
        <v>46</v>
      </c>
      <c r="AD11" s="319" t="s">
        <v>46</v>
      </c>
      <c r="AE11" s="319" t="s">
        <v>46</v>
      </c>
      <c r="AF11" s="319" t="s">
        <v>46</v>
      </c>
      <c r="AG11" s="321" t="s">
        <v>46</v>
      </c>
      <c r="AI11" s="3"/>
    </row>
    <row r="12" spans="1:35" ht="21" hidden="1" customHeight="1">
      <c r="A12" s="28" t="s">
        <v>198</v>
      </c>
      <c r="B12" s="320">
        <v>615000</v>
      </c>
      <c r="C12" s="319">
        <v>491000</v>
      </c>
      <c r="D12" s="319">
        <v>99000</v>
      </c>
      <c r="E12" s="319">
        <v>20000</v>
      </c>
      <c r="F12" s="319">
        <v>473000</v>
      </c>
      <c r="G12" s="319">
        <v>132000</v>
      </c>
      <c r="H12" s="319">
        <v>25000</v>
      </c>
      <c r="I12" s="321">
        <v>38000</v>
      </c>
      <c r="M12" s="28" t="s">
        <v>198</v>
      </c>
      <c r="N12" s="320">
        <v>345000</v>
      </c>
      <c r="O12" s="319">
        <v>248000</v>
      </c>
      <c r="P12" s="319">
        <v>82000</v>
      </c>
      <c r="Q12" s="319">
        <v>12000</v>
      </c>
      <c r="R12" s="319">
        <v>318000</v>
      </c>
      <c r="S12" s="319">
        <v>22000</v>
      </c>
      <c r="T12" s="319">
        <v>14000</v>
      </c>
      <c r="U12" s="321">
        <v>13000</v>
      </c>
      <c r="V12" s="26"/>
      <c r="W12" s="26"/>
      <c r="Y12" s="28" t="s">
        <v>198</v>
      </c>
      <c r="Z12" s="320">
        <v>270000</v>
      </c>
      <c r="AA12" s="319">
        <v>243000</v>
      </c>
      <c r="AB12" s="319">
        <v>16000</v>
      </c>
      <c r="AC12" s="319">
        <v>8000</v>
      </c>
      <c r="AD12" s="319">
        <v>155000</v>
      </c>
      <c r="AE12" s="319">
        <v>110000</v>
      </c>
      <c r="AF12" s="319">
        <v>11000</v>
      </c>
      <c r="AG12" s="321">
        <v>25000</v>
      </c>
      <c r="AI12" s="3"/>
    </row>
    <row r="13" spans="1:35" ht="21" hidden="1" customHeight="1">
      <c r="A13" s="28" t="s">
        <v>50</v>
      </c>
      <c r="B13" s="320">
        <v>619000</v>
      </c>
      <c r="C13" s="319">
        <v>493000</v>
      </c>
      <c r="D13" s="319">
        <v>103000</v>
      </c>
      <c r="E13" s="319">
        <v>19000</v>
      </c>
      <c r="F13" s="319">
        <v>478000</v>
      </c>
      <c r="G13" s="319">
        <v>130000</v>
      </c>
      <c r="H13" s="319">
        <v>25000</v>
      </c>
      <c r="I13" s="321">
        <v>35000</v>
      </c>
      <c r="M13" s="28" t="s">
        <v>50</v>
      </c>
      <c r="N13" s="320">
        <v>346000</v>
      </c>
      <c r="O13" s="319">
        <v>249000</v>
      </c>
      <c r="P13" s="319">
        <v>85000</v>
      </c>
      <c r="Q13" s="319">
        <v>11000</v>
      </c>
      <c r="R13" s="319">
        <v>319000</v>
      </c>
      <c r="S13" s="319">
        <v>23000</v>
      </c>
      <c r="T13" s="319">
        <v>13000</v>
      </c>
      <c r="U13" s="321">
        <v>13000</v>
      </c>
      <c r="V13" s="26"/>
      <c r="W13" s="26"/>
      <c r="Y13" s="28" t="s">
        <v>50</v>
      </c>
      <c r="Z13" s="320">
        <v>272000</v>
      </c>
      <c r="AA13" s="319">
        <v>245000</v>
      </c>
      <c r="AB13" s="319">
        <v>18000</v>
      </c>
      <c r="AC13" s="319" t="s">
        <v>270</v>
      </c>
      <c r="AD13" s="319">
        <v>159000</v>
      </c>
      <c r="AE13" s="319">
        <v>107000</v>
      </c>
      <c r="AF13" s="319">
        <v>11000</v>
      </c>
      <c r="AG13" s="321">
        <v>22000</v>
      </c>
      <c r="AI13" s="3"/>
    </row>
    <row r="14" spans="1:35" ht="21" hidden="1" customHeight="1">
      <c r="A14" s="28" t="s">
        <v>51</v>
      </c>
      <c r="B14" s="320">
        <v>627000</v>
      </c>
      <c r="C14" s="319">
        <v>502000</v>
      </c>
      <c r="D14" s="319">
        <v>101000</v>
      </c>
      <c r="E14" s="319">
        <v>18000</v>
      </c>
      <c r="F14" s="319">
        <v>483000</v>
      </c>
      <c r="G14" s="319">
        <v>133000</v>
      </c>
      <c r="H14" s="319">
        <v>26000</v>
      </c>
      <c r="I14" s="321">
        <v>35000</v>
      </c>
      <c r="M14" s="28" t="s">
        <v>51</v>
      </c>
      <c r="N14" s="320">
        <v>348000</v>
      </c>
      <c r="O14" s="319">
        <v>251000</v>
      </c>
      <c r="P14" s="319">
        <v>84000</v>
      </c>
      <c r="Q14" s="319">
        <v>11000</v>
      </c>
      <c r="R14" s="319">
        <v>319000</v>
      </c>
      <c r="S14" s="319">
        <v>24000</v>
      </c>
      <c r="T14" s="319">
        <v>13000</v>
      </c>
      <c r="U14" s="321">
        <v>13000</v>
      </c>
      <c r="V14" s="26"/>
      <c r="W14" s="26"/>
      <c r="Y14" s="28" t="s">
        <v>51</v>
      </c>
      <c r="Z14" s="320">
        <v>279000</v>
      </c>
      <c r="AA14" s="319">
        <v>252000</v>
      </c>
      <c r="AB14" s="319">
        <v>18000</v>
      </c>
      <c r="AC14" s="319" t="s">
        <v>270</v>
      </c>
      <c r="AD14" s="319">
        <v>165000</v>
      </c>
      <c r="AE14" s="319">
        <v>109000</v>
      </c>
      <c r="AF14" s="319">
        <v>13000</v>
      </c>
      <c r="AG14" s="321">
        <v>22000</v>
      </c>
      <c r="AI14" s="3"/>
    </row>
    <row r="15" spans="1:35" ht="21" hidden="1" customHeight="1">
      <c r="A15" s="28" t="s">
        <v>52</v>
      </c>
      <c r="B15" s="320">
        <v>629000</v>
      </c>
      <c r="C15" s="319">
        <v>503000</v>
      </c>
      <c r="D15" s="319">
        <v>102000</v>
      </c>
      <c r="E15" s="319">
        <v>17000</v>
      </c>
      <c r="F15" s="319">
        <v>482000</v>
      </c>
      <c r="G15" s="319">
        <v>138000</v>
      </c>
      <c r="H15" s="319">
        <v>27000</v>
      </c>
      <c r="I15" s="321">
        <v>35000</v>
      </c>
      <c r="M15" s="28" t="s">
        <v>52</v>
      </c>
      <c r="N15" s="320">
        <v>347000</v>
      </c>
      <c r="O15" s="319">
        <v>250000</v>
      </c>
      <c r="P15" s="319">
        <v>84000</v>
      </c>
      <c r="Q15" s="319">
        <v>11000</v>
      </c>
      <c r="R15" s="319">
        <v>318000</v>
      </c>
      <c r="S15" s="319">
        <v>25000</v>
      </c>
      <c r="T15" s="319">
        <v>13000</v>
      </c>
      <c r="U15" s="321">
        <v>14000</v>
      </c>
      <c r="V15" s="26"/>
      <c r="W15" s="26"/>
      <c r="Y15" s="28" t="s">
        <v>52</v>
      </c>
      <c r="Z15" s="320">
        <v>281000</v>
      </c>
      <c r="AA15" s="319">
        <v>254000</v>
      </c>
      <c r="AB15" s="319">
        <v>18000</v>
      </c>
      <c r="AC15" s="319" t="s">
        <v>270</v>
      </c>
      <c r="AD15" s="319">
        <v>164000</v>
      </c>
      <c r="AE15" s="319">
        <v>113000</v>
      </c>
      <c r="AF15" s="319">
        <v>14000</v>
      </c>
      <c r="AG15" s="321">
        <v>21000</v>
      </c>
      <c r="AI15" s="3"/>
    </row>
    <row r="16" spans="1:35" ht="21" hidden="1" customHeight="1">
      <c r="A16" s="28" t="s">
        <v>53</v>
      </c>
      <c r="B16" s="320">
        <v>628000</v>
      </c>
      <c r="C16" s="319">
        <v>502000</v>
      </c>
      <c r="D16" s="319">
        <v>101000</v>
      </c>
      <c r="E16" s="319">
        <v>19000</v>
      </c>
      <c r="F16" s="319">
        <v>485000</v>
      </c>
      <c r="G16" s="319">
        <v>134000</v>
      </c>
      <c r="H16" s="319">
        <v>27000</v>
      </c>
      <c r="I16" s="321">
        <v>37000</v>
      </c>
      <c r="M16" s="28" t="s">
        <v>53</v>
      </c>
      <c r="N16" s="320">
        <v>348000</v>
      </c>
      <c r="O16" s="319">
        <v>251000</v>
      </c>
      <c r="P16" s="319">
        <v>82000</v>
      </c>
      <c r="Q16" s="319">
        <v>11000</v>
      </c>
      <c r="R16" s="319">
        <v>319000</v>
      </c>
      <c r="S16" s="319">
        <v>25000</v>
      </c>
      <c r="T16" s="319">
        <v>13000</v>
      </c>
      <c r="U16" s="321">
        <v>15000</v>
      </c>
      <c r="V16" s="26"/>
      <c r="W16" s="26"/>
      <c r="Y16" s="28" t="s">
        <v>53</v>
      </c>
      <c r="Z16" s="320">
        <v>280000</v>
      </c>
      <c r="AA16" s="319">
        <v>251000</v>
      </c>
      <c r="AB16" s="319">
        <v>19000</v>
      </c>
      <c r="AC16" s="319" t="s">
        <v>270</v>
      </c>
      <c r="AD16" s="319">
        <v>166000</v>
      </c>
      <c r="AE16" s="319">
        <v>110000</v>
      </c>
      <c r="AF16" s="319">
        <v>13000</v>
      </c>
      <c r="AG16" s="321">
        <v>22000</v>
      </c>
      <c r="AI16" s="3"/>
    </row>
    <row r="17" spans="1:35" ht="21" hidden="1" customHeight="1">
      <c r="A17" s="28" t="s">
        <v>54</v>
      </c>
      <c r="B17" s="320">
        <v>635000</v>
      </c>
      <c r="C17" s="319">
        <v>510000</v>
      </c>
      <c r="D17" s="319">
        <v>100000</v>
      </c>
      <c r="E17" s="319">
        <v>19000</v>
      </c>
      <c r="F17" s="319">
        <v>491000</v>
      </c>
      <c r="G17" s="319">
        <v>135000</v>
      </c>
      <c r="H17" s="319">
        <v>27000</v>
      </c>
      <c r="I17" s="321">
        <v>41000</v>
      </c>
      <c r="M17" s="28" t="s">
        <v>54</v>
      </c>
      <c r="N17" s="320">
        <v>351000</v>
      </c>
      <c r="O17" s="319">
        <v>253000</v>
      </c>
      <c r="P17" s="319">
        <v>83000</v>
      </c>
      <c r="Q17" s="319">
        <v>12000</v>
      </c>
      <c r="R17" s="319">
        <v>321000</v>
      </c>
      <c r="S17" s="319">
        <v>25000</v>
      </c>
      <c r="T17" s="319">
        <v>13000</v>
      </c>
      <c r="U17" s="321">
        <v>17000</v>
      </c>
      <c r="V17" s="26"/>
      <c r="W17" s="26"/>
      <c r="Y17" s="28" t="s">
        <v>54</v>
      </c>
      <c r="Z17" s="320">
        <v>284000</v>
      </c>
      <c r="AA17" s="319">
        <v>256000</v>
      </c>
      <c r="AB17" s="319">
        <v>17000</v>
      </c>
      <c r="AC17" s="319" t="s">
        <v>270</v>
      </c>
      <c r="AD17" s="319">
        <v>170000</v>
      </c>
      <c r="AE17" s="319">
        <v>110000</v>
      </c>
      <c r="AF17" s="319">
        <v>14000</v>
      </c>
      <c r="AG17" s="321">
        <v>24000</v>
      </c>
      <c r="AI17" s="3"/>
    </row>
    <row r="18" spans="1:35" ht="21" hidden="1" customHeight="1">
      <c r="A18" s="28" t="s">
        <v>55</v>
      </c>
      <c r="B18" s="320">
        <v>634000</v>
      </c>
      <c r="C18" s="319">
        <v>513000</v>
      </c>
      <c r="D18" s="319">
        <v>97000</v>
      </c>
      <c r="E18" s="319">
        <v>19000</v>
      </c>
      <c r="F18" s="319">
        <v>492000</v>
      </c>
      <c r="G18" s="319">
        <v>133000</v>
      </c>
      <c r="H18" s="319">
        <v>25000</v>
      </c>
      <c r="I18" s="321">
        <v>42000</v>
      </c>
      <c r="M18" s="28" t="s">
        <v>55</v>
      </c>
      <c r="N18" s="320">
        <v>352000</v>
      </c>
      <c r="O18" s="319">
        <v>258000</v>
      </c>
      <c r="P18" s="319">
        <v>80000</v>
      </c>
      <c r="Q18" s="319">
        <v>11000</v>
      </c>
      <c r="R18" s="319">
        <v>323000</v>
      </c>
      <c r="S18" s="319">
        <v>24000</v>
      </c>
      <c r="T18" s="319">
        <v>13000</v>
      </c>
      <c r="U18" s="321">
        <v>18000</v>
      </c>
      <c r="V18" s="26"/>
      <c r="W18" s="26"/>
      <c r="Y18" s="28" t="s">
        <v>55</v>
      </c>
      <c r="Z18" s="320">
        <v>283000</v>
      </c>
      <c r="AA18" s="319">
        <v>255000</v>
      </c>
      <c r="AB18" s="319">
        <v>17000</v>
      </c>
      <c r="AC18" s="319">
        <v>8000</v>
      </c>
      <c r="AD18" s="319">
        <v>168000</v>
      </c>
      <c r="AE18" s="319">
        <v>109000</v>
      </c>
      <c r="AF18" s="319">
        <v>13000</v>
      </c>
      <c r="AG18" s="321">
        <v>24000</v>
      </c>
      <c r="AI18" s="3"/>
    </row>
    <row r="19" spans="1:35" ht="21" hidden="1" customHeight="1">
      <c r="A19" s="28" t="s">
        <v>56</v>
      </c>
      <c r="B19" s="320">
        <v>638000</v>
      </c>
      <c r="C19" s="319">
        <v>520000</v>
      </c>
      <c r="D19" s="319">
        <v>96000</v>
      </c>
      <c r="E19" s="319">
        <v>17000</v>
      </c>
      <c r="F19" s="319">
        <v>494000</v>
      </c>
      <c r="G19" s="319">
        <v>136000</v>
      </c>
      <c r="H19" s="319">
        <v>24000</v>
      </c>
      <c r="I19" s="321">
        <v>40000</v>
      </c>
      <c r="M19" s="28" t="s">
        <v>56</v>
      </c>
      <c r="N19" s="320">
        <v>350000</v>
      </c>
      <c r="O19" s="319">
        <v>256000</v>
      </c>
      <c r="P19" s="319">
        <v>81000</v>
      </c>
      <c r="Q19" s="319">
        <v>10000</v>
      </c>
      <c r="R19" s="319">
        <v>322000</v>
      </c>
      <c r="S19" s="319">
        <v>24000</v>
      </c>
      <c r="T19" s="319">
        <v>11000</v>
      </c>
      <c r="U19" s="321">
        <v>15000</v>
      </c>
      <c r="V19" s="26"/>
      <c r="W19" s="26"/>
      <c r="Y19" s="28" t="s">
        <v>56</v>
      </c>
      <c r="Z19" s="320">
        <v>288000</v>
      </c>
      <c r="AA19" s="319">
        <v>264000</v>
      </c>
      <c r="AB19" s="319">
        <v>15000</v>
      </c>
      <c r="AC19" s="319" t="s">
        <v>270</v>
      </c>
      <c r="AD19" s="319">
        <v>172000</v>
      </c>
      <c r="AE19" s="319">
        <v>112000</v>
      </c>
      <c r="AF19" s="319">
        <v>13000</v>
      </c>
      <c r="AG19" s="321">
        <v>25000</v>
      </c>
      <c r="AI19" s="3"/>
    </row>
    <row r="20" spans="1:35" ht="21" hidden="1" customHeight="1">
      <c r="A20" s="28" t="s">
        <v>57</v>
      </c>
      <c r="B20" s="320">
        <v>641000</v>
      </c>
      <c r="C20" s="319">
        <v>520000</v>
      </c>
      <c r="D20" s="319">
        <v>99000</v>
      </c>
      <c r="E20" s="319">
        <v>18000</v>
      </c>
      <c r="F20" s="319">
        <v>501000</v>
      </c>
      <c r="G20" s="319">
        <v>131000</v>
      </c>
      <c r="H20" s="319">
        <v>23000</v>
      </c>
      <c r="I20" s="321">
        <v>33000</v>
      </c>
      <c r="M20" s="28" t="s">
        <v>57</v>
      </c>
      <c r="N20" s="320">
        <v>351000</v>
      </c>
      <c r="O20" s="319">
        <v>255000</v>
      </c>
      <c r="P20" s="319">
        <v>83000</v>
      </c>
      <c r="Q20" s="319">
        <v>12000</v>
      </c>
      <c r="R20" s="319">
        <v>323000</v>
      </c>
      <c r="S20" s="319">
        <v>23000</v>
      </c>
      <c r="T20" s="319">
        <v>12000</v>
      </c>
      <c r="U20" s="321">
        <v>13000</v>
      </c>
      <c r="V20" s="26"/>
      <c r="W20" s="26"/>
      <c r="Y20" s="28" t="s">
        <v>57</v>
      </c>
      <c r="Z20" s="320">
        <v>290000</v>
      </c>
      <c r="AA20" s="319">
        <v>266000</v>
      </c>
      <c r="AB20" s="319">
        <v>16000</v>
      </c>
      <c r="AC20" s="319" t="s">
        <v>270</v>
      </c>
      <c r="AD20" s="319">
        <v>178000</v>
      </c>
      <c r="AE20" s="319">
        <v>108000</v>
      </c>
      <c r="AF20" s="319">
        <v>11000</v>
      </c>
      <c r="AG20" s="321">
        <v>19000</v>
      </c>
      <c r="AI20" s="3"/>
    </row>
    <row r="21" spans="1:35" ht="21" hidden="1" customHeight="1">
      <c r="A21" s="28" t="s">
        <v>58</v>
      </c>
      <c r="B21" s="320">
        <v>649000</v>
      </c>
      <c r="C21" s="319">
        <v>525000</v>
      </c>
      <c r="D21" s="319">
        <v>100000</v>
      </c>
      <c r="E21" s="319">
        <v>20000</v>
      </c>
      <c r="F21" s="319">
        <v>499000</v>
      </c>
      <c r="G21" s="319">
        <v>140000</v>
      </c>
      <c r="H21" s="319">
        <v>24000</v>
      </c>
      <c r="I21" s="321">
        <v>33000</v>
      </c>
      <c r="M21" s="28" t="s">
        <v>58</v>
      </c>
      <c r="N21" s="320">
        <v>355000</v>
      </c>
      <c r="O21" s="319">
        <v>259000</v>
      </c>
      <c r="P21" s="319">
        <v>82000</v>
      </c>
      <c r="Q21" s="319">
        <v>13000</v>
      </c>
      <c r="R21" s="319">
        <v>324000</v>
      </c>
      <c r="S21" s="319">
        <v>25000</v>
      </c>
      <c r="T21" s="319">
        <v>13000</v>
      </c>
      <c r="U21" s="321">
        <v>13000</v>
      </c>
      <c r="V21" s="26"/>
      <c r="W21" s="26"/>
      <c r="Y21" s="28" t="s">
        <v>58</v>
      </c>
      <c r="Z21" s="320">
        <v>294000</v>
      </c>
      <c r="AA21" s="319">
        <v>267000</v>
      </c>
      <c r="AB21" s="319">
        <v>18000</v>
      </c>
      <c r="AC21" s="319" t="s">
        <v>270</v>
      </c>
      <c r="AD21" s="319">
        <v>175000</v>
      </c>
      <c r="AE21" s="319">
        <v>115000</v>
      </c>
      <c r="AF21" s="319">
        <v>11000</v>
      </c>
      <c r="AG21" s="321">
        <v>20000</v>
      </c>
      <c r="AI21" s="3"/>
    </row>
    <row r="22" spans="1:35" ht="21" hidden="1" customHeight="1">
      <c r="A22" s="28" t="s">
        <v>59</v>
      </c>
      <c r="B22" s="320">
        <v>656000</v>
      </c>
      <c r="C22" s="319">
        <v>528000</v>
      </c>
      <c r="D22" s="319">
        <v>104000</v>
      </c>
      <c r="E22" s="319">
        <v>20000</v>
      </c>
      <c r="F22" s="319">
        <v>506000</v>
      </c>
      <c r="G22" s="319">
        <v>139000</v>
      </c>
      <c r="H22" s="319">
        <v>21000</v>
      </c>
      <c r="I22" s="321">
        <v>34000</v>
      </c>
      <c r="M22" s="28" t="s">
        <v>59</v>
      </c>
      <c r="N22" s="320">
        <v>360000</v>
      </c>
      <c r="O22" s="319">
        <v>260000</v>
      </c>
      <c r="P22" s="319">
        <v>86000</v>
      </c>
      <c r="Q22" s="319">
        <v>13000</v>
      </c>
      <c r="R22" s="319">
        <v>329000</v>
      </c>
      <c r="S22" s="319">
        <v>24000</v>
      </c>
      <c r="T22" s="319">
        <v>12000</v>
      </c>
      <c r="U22" s="321">
        <v>15000</v>
      </c>
      <c r="V22" s="26"/>
      <c r="W22" s="26"/>
      <c r="Y22" s="28" t="s">
        <v>59</v>
      </c>
      <c r="Z22" s="320">
        <v>296000</v>
      </c>
      <c r="AA22" s="319">
        <v>268000</v>
      </c>
      <c r="AB22" s="319">
        <v>18000</v>
      </c>
      <c r="AC22" s="319" t="s">
        <v>270</v>
      </c>
      <c r="AD22" s="319">
        <v>177000</v>
      </c>
      <c r="AE22" s="319">
        <v>115000</v>
      </c>
      <c r="AF22" s="319">
        <v>9000</v>
      </c>
      <c r="AG22" s="321">
        <v>19000</v>
      </c>
      <c r="AI22" s="3"/>
    </row>
    <row r="23" spans="1:35" ht="21" hidden="1" customHeight="1">
      <c r="A23" s="28" t="s">
        <v>199</v>
      </c>
      <c r="B23" s="320">
        <v>664000</v>
      </c>
      <c r="C23" s="319">
        <v>538000</v>
      </c>
      <c r="D23" s="319">
        <v>100000</v>
      </c>
      <c r="E23" s="319">
        <v>22000</v>
      </c>
      <c r="F23" s="319">
        <v>511000</v>
      </c>
      <c r="G23" s="319">
        <v>142000</v>
      </c>
      <c r="H23" s="319">
        <v>21000</v>
      </c>
      <c r="I23" s="321">
        <v>36000</v>
      </c>
      <c r="M23" s="28" t="s">
        <v>199</v>
      </c>
      <c r="N23" s="320">
        <v>363000</v>
      </c>
      <c r="O23" s="319">
        <v>268000</v>
      </c>
      <c r="P23" s="319">
        <v>81000</v>
      </c>
      <c r="Q23" s="319">
        <v>13000</v>
      </c>
      <c r="R23" s="319">
        <v>333000</v>
      </c>
      <c r="S23" s="319">
        <v>23000</v>
      </c>
      <c r="T23" s="319">
        <v>12000</v>
      </c>
      <c r="U23" s="321">
        <v>14000</v>
      </c>
      <c r="V23" s="26"/>
      <c r="W23" s="26"/>
      <c r="Y23" s="28" t="s">
        <v>199</v>
      </c>
      <c r="Z23" s="320">
        <v>302000</v>
      </c>
      <c r="AA23" s="319">
        <v>271000</v>
      </c>
      <c r="AB23" s="319">
        <v>18000</v>
      </c>
      <c r="AC23" s="319">
        <v>9000</v>
      </c>
      <c r="AD23" s="319">
        <v>178000</v>
      </c>
      <c r="AE23" s="319">
        <v>119000</v>
      </c>
      <c r="AF23" s="319">
        <v>9000</v>
      </c>
      <c r="AG23" s="321">
        <v>21000</v>
      </c>
      <c r="AI23" s="3"/>
    </row>
    <row r="24" spans="1:35" ht="21" hidden="1" customHeight="1">
      <c r="A24" s="28" t="s">
        <v>200</v>
      </c>
      <c r="B24" s="320">
        <v>661000</v>
      </c>
      <c r="C24" s="319">
        <v>533000</v>
      </c>
      <c r="D24" s="319">
        <v>100000</v>
      </c>
      <c r="E24" s="319">
        <v>24000</v>
      </c>
      <c r="F24" s="319">
        <v>509000</v>
      </c>
      <c r="G24" s="319">
        <v>140000</v>
      </c>
      <c r="H24" s="319">
        <v>23000</v>
      </c>
      <c r="I24" s="321">
        <v>31000</v>
      </c>
      <c r="M24" s="28" t="s">
        <v>200</v>
      </c>
      <c r="N24" s="320">
        <v>361000</v>
      </c>
      <c r="O24" s="319">
        <v>264000</v>
      </c>
      <c r="P24" s="319">
        <v>82000</v>
      </c>
      <c r="Q24" s="319">
        <v>14000</v>
      </c>
      <c r="R24" s="319">
        <v>330000</v>
      </c>
      <c r="S24" s="319">
        <v>24000</v>
      </c>
      <c r="T24" s="319">
        <v>13000</v>
      </c>
      <c r="U24" s="321">
        <v>13000</v>
      </c>
      <c r="V24" s="26"/>
      <c r="W24" s="26"/>
      <c r="Y24" s="28" t="s">
        <v>200</v>
      </c>
      <c r="Z24" s="320">
        <v>300000</v>
      </c>
      <c r="AA24" s="319">
        <v>269000</v>
      </c>
      <c r="AB24" s="319">
        <v>18000</v>
      </c>
      <c r="AC24" s="319">
        <v>10000</v>
      </c>
      <c r="AD24" s="319">
        <v>179000</v>
      </c>
      <c r="AE24" s="319">
        <v>116000</v>
      </c>
      <c r="AF24" s="319">
        <v>10000</v>
      </c>
      <c r="AG24" s="321">
        <v>18000</v>
      </c>
      <c r="AI24" s="3"/>
    </row>
    <row r="25" spans="1:35" ht="21" hidden="1" customHeight="1">
      <c r="A25" s="28" t="s">
        <v>60</v>
      </c>
      <c r="B25" s="320">
        <v>662000</v>
      </c>
      <c r="C25" s="319">
        <v>535000</v>
      </c>
      <c r="D25" s="319">
        <v>99000</v>
      </c>
      <c r="E25" s="319">
        <v>25000</v>
      </c>
      <c r="F25" s="319">
        <v>511000</v>
      </c>
      <c r="G25" s="319">
        <v>138000</v>
      </c>
      <c r="H25" s="319">
        <v>25000</v>
      </c>
      <c r="I25" s="321">
        <v>28000</v>
      </c>
      <c r="M25" s="28" t="s">
        <v>60</v>
      </c>
      <c r="N25" s="320">
        <v>365000</v>
      </c>
      <c r="O25" s="319">
        <v>267000</v>
      </c>
      <c r="P25" s="319">
        <v>82000</v>
      </c>
      <c r="Q25" s="319">
        <v>15000</v>
      </c>
      <c r="R25" s="319">
        <v>334000</v>
      </c>
      <c r="S25" s="319">
        <v>24000</v>
      </c>
      <c r="T25" s="319">
        <v>12000</v>
      </c>
      <c r="U25" s="321">
        <v>12000</v>
      </c>
      <c r="V25" s="26"/>
      <c r="W25" s="26"/>
      <c r="Y25" s="28" t="s">
        <v>60</v>
      </c>
      <c r="Z25" s="320">
        <v>296000</v>
      </c>
      <c r="AA25" s="319">
        <v>268000</v>
      </c>
      <c r="AB25" s="319">
        <v>17000</v>
      </c>
      <c r="AC25" s="319">
        <v>9000</v>
      </c>
      <c r="AD25" s="319">
        <v>177000</v>
      </c>
      <c r="AE25" s="319">
        <v>114000</v>
      </c>
      <c r="AF25" s="319">
        <v>12000</v>
      </c>
      <c r="AG25" s="321">
        <v>17000</v>
      </c>
      <c r="AI25" s="3"/>
    </row>
    <row r="26" spans="1:35" ht="21" hidden="1" customHeight="1">
      <c r="A26" s="28" t="s">
        <v>61</v>
      </c>
      <c r="B26" s="320">
        <v>654000</v>
      </c>
      <c r="C26" s="319">
        <v>527000</v>
      </c>
      <c r="D26" s="319">
        <v>99000</v>
      </c>
      <c r="E26" s="319">
        <v>25000</v>
      </c>
      <c r="F26" s="319">
        <v>501000</v>
      </c>
      <c r="G26" s="319">
        <v>139000</v>
      </c>
      <c r="H26" s="319">
        <v>24000</v>
      </c>
      <c r="I26" s="321">
        <v>25000</v>
      </c>
      <c r="M26" s="28" t="s">
        <v>61</v>
      </c>
      <c r="N26" s="320">
        <v>362000</v>
      </c>
      <c r="O26" s="319">
        <v>263000</v>
      </c>
      <c r="P26" s="319">
        <v>83000</v>
      </c>
      <c r="Q26" s="319">
        <v>15000</v>
      </c>
      <c r="R26" s="319">
        <v>330000</v>
      </c>
      <c r="S26" s="319">
        <v>23000</v>
      </c>
      <c r="T26" s="319">
        <v>12000</v>
      </c>
      <c r="U26" s="321">
        <v>11000</v>
      </c>
      <c r="V26" s="26"/>
      <c r="W26" s="26"/>
      <c r="Y26" s="28" t="s">
        <v>61</v>
      </c>
      <c r="Z26" s="320">
        <v>292000</v>
      </c>
      <c r="AA26" s="319">
        <v>264000</v>
      </c>
      <c r="AB26" s="319">
        <v>16000</v>
      </c>
      <c r="AC26" s="319">
        <v>10000</v>
      </c>
      <c r="AD26" s="319">
        <v>171000</v>
      </c>
      <c r="AE26" s="319">
        <v>115000</v>
      </c>
      <c r="AF26" s="319">
        <v>12000</v>
      </c>
      <c r="AG26" s="321">
        <v>14000</v>
      </c>
      <c r="AI26" s="3"/>
    </row>
    <row r="27" spans="1:35" ht="21" hidden="1" customHeight="1">
      <c r="A27" s="28" t="s">
        <v>62</v>
      </c>
      <c r="B27" s="320">
        <v>651000</v>
      </c>
      <c r="C27" s="319">
        <v>527000</v>
      </c>
      <c r="D27" s="319">
        <v>96000</v>
      </c>
      <c r="E27" s="319">
        <v>23000</v>
      </c>
      <c r="F27" s="319">
        <v>503000</v>
      </c>
      <c r="G27" s="319">
        <v>136000</v>
      </c>
      <c r="H27" s="319">
        <v>22000</v>
      </c>
      <c r="I27" s="321">
        <v>30000</v>
      </c>
      <c r="M27" s="28" t="s">
        <v>62</v>
      </c>
      <c r="N27" s="320">
        <v>360000</v>
      </c>
      <c r="O27" s="319">
        <v>264000</v>
      </c>
      <c r="P27" s="319">
        <v>82000</v>
      </c>
      <c r="Q27" s="319">
        <v>14000</v>
      </c>
      <c r="R27" s="319">
        <v>333000</v>
      </c>
      <c r="S27" s="319">
        <v>20000</v>
      </c>
      <c r="T27" s="319">
        <v>10000</v>
      </c>
      <c r="U27" s="321">
        <v>13000</v>
      </c>
      <c r="V27" s="26"/>
      <c r="W27" s="26"/>
      <c r="Y27" s="28" t="s">
        <v>62</v>
      </c>
      <c r="Z27" s="320">
        <v>291000</v>
      </c>
      <c r="AA27" s="319">
        <v>264000</v>
      </c>
      <c r="AB27" s="319">
        <v>15000</v>
      </c>
      <c r="AC27" s="319">
        <v>9000</v>
      </c>
      <c r="AD27" s="319">
        <v>171000</v>
      </c>
      <c r="AE27" s="319">
        <v>116000</v>
      </c>
      <c r="AF27" s="319">
        <v>12000</v>
      </c>
      <c r="AG27" s="321">
        <v>17000</v>
      </c>
      <c r="AI27" s="3"/>
    </row>
    <row r="28" spans="1:35" ht="21" hidden="1" customHeight="1">
      <c r="A28" s="28" t="s">
        <v>63</v>
      </c>
      <c r="B28" s="320">
        <v>643000</v>
      </c>
      <c r="C28" s="319">
        <v>521000</v>
      </c>
      <c r="D28" s="319">
        <v>96000</v>
      </c>
      <c r="E28" s="319">
        <v>22000</v>
      </c>
      <c r="F28" s="319">
        <v>499000</v>
      </c>
      <c r="G28" s="319">
        <v>134000</v>
      </c>
      <c r="H28" s="319">
        <v>21000</v>
      </c>
      <c r="I28" s="321">
        <v>31000</v>
      </c>
      <c r="M28" s="28" t="s">
        <v>63</v>
      </c>
      <c r="N28" s="320">
        <v>356000</v>
      </c>
      <c r="O28" s="319">
        <v>262000</v>
      </c>
      <c r="P28" s="319">
        <v>82000</v>
      </c>
      <c r="Q28" s="319">
        <v>11000</v>
      </c>
      <c r="R28" s="319">
        <v>330000</v>
      </c>
      <c r="S28" s="319">
        <v>20000</v>
      </c>
      <c r="T28" s="319">
        <v>9000</v>
      </c>
      <c r="U28" s="321">
        <v>13000</v>
      </c>
      <c r="V28" s="26"/>
      <c r="W28" s="26"/>
      <c r="Y28" s="28" t="s">
        <v>63</v>
      </c>
      <c r="Z28" s="320">
        <v>288000</v>
      </c>
      <c r="AA28" s="319">
        <v>259000</v>
      </c>
      <c r="AB28" s="319">
        <v>14000</v>
      </c>
      <c r="AC28" s="319">
        <v>10000</v>
      </c>
      <c r="AD28" s="319">
        <v>169000</v>
      </c>
      <c r="AE28" s="319">
        <v>114000</v>
      </c>
      <c r="AF28" s="319">
        <v>12000</v>
      </c>
      <c r="AG28" s="321">
        <v>17000</v>
      </c>
      <c r="AI28" s="3"/>
    </row>
    <row r="29" spans="1:35" ht="21" hidden="1" customHeight="1">
      <c r="A29" s="28" t="s">
        <v>64</v>
      </c>
      <c r="B29" s="320">
        <v>651000</v>
      </c>
      <c r="C29" s="319">
        <v>527000</v>
      </c>
      <c r="D29" s="319">
        <v>97000</v>
      </c>
      <c r="E29" s="319">
        <v>23000</v>
      </c>
      <c r="F29" s="319">
        <v>507000</v>
      </c>
      <c r="G29" s="319">
        <v>133000</v>
      </c>
      <c r="H29" s="319">
        <v>19000</v>
      </c>
      <c r="I29" s="321">
        <v>33000</v>
      </c>
      <c r="M29" s="28" t="s">
        <v>64</v>
      </c>
      <c r="N29" s="320">
        <v>361000</v>
      </c>
      <c r="O29" s="319">
        <v>266000</v>
      </c>
      <c r="P29" s="319">
        <v>81000</v>
      </c>
      <c r="Q29" s="319">
        <v>13000</v>
      </c>
      <c r="R29" s="319">
        <v>334000</v>
      </c>
      <c r="S29" s="319">
        <v>20000</v>
      </c>
      <c r="T29" s="319" t="s">
        <v>270</v>
      </c>
      <c r="U29" s="321">
        <v>14000</v>
      </c>
      <c r="V29" s="26"/>
      <c r="W29" s="26"/>
      <c r="Y29" s="28" t="s">
        <v>64</v>
      </c>
      <c r="Z29" s="320">
        <v>291000</v>
      </c>
      <c r="AA29" s="319">
        <v>261000</v>
      </c>
      <c r="AB29" s="319">
        <v>16000</v>
      </c>
      <c r="AC29" s="319">
        <v>10000</v>
      </c>
      <c r="AD29" s="319">
        <v>173000</v>
      </c>
      <c r="AE29" s="319">
        <v>113000</v>
      </c>
      <c r="AF29" s="319">
        <v>11000</v>
      </c>
      <c r="AG29" s="321">
        <v>19000</v>
      </c>
      <c r="AI29" s="3"/>
    </row>
    <row r="30" spans="1:35" ht="21" hidden="1" customHeight="1">
      <c r="A30" s="28" t="s">
        <v>65</v>
      </c>
      <c r="B30" s="320">
        <v>656000</v>
      </c>
      <c r="C30" s="319">
        <v>535000</v>
      </c>
      <c r="D30" s="319">
        <v>96000</v>
      </c>
      <c r="E30" s="319">
        <v>20000</v>
      </c>
      <c r="F30" s="319">
        <v>508000</v>
      </c>
      <c r="G30" s="319">
        <v>137000</v>
      </c>
      <c r="H30" s="319">
        <v>21000</v>
      </c>
      <c r="I30" s="321">
        <v>36000</v>
      </c>
      <c r="M30" s="28" t="s">
        <v>65</v>
      </c>
      <c r="N30" s="320">
        <v>365000</v>
      </c>
      <c r="O30" s="319">
        <v>271000</v>
      </c>
      <c r="P30" s="319">
        <v>81000</v>
      </c>
      <c r="Q30" s="319">
        <v>12000</v>
      </c>
      <c r="R30" s="319">
        <v>337000</v>
      </c>
      <c r="S30" s="319">
        <v>22000</v>
      </c>
      <c r="T30" s="319">
        <v>9000</v>
      </c>
      <c r="U30" s="321">
        <v>14000</v>
      </c>
      <c r="V30" s="26"/>
      <c r="W30" s="26"/>
      <c r="Y30" s="28" t="s">
        <v>65</v>
      </c>
      <c r="Z30" s="320">
        <v>291000</v>
      </c>
      <c r="AA30" s="319">
        <v>264000</v>
      </c>
      <c r="AB30" s="319">
        <v>15000</v>
      </c>
      <c r="AC30" s="319" t="s">
        <v>270</v>
      </c>
      <c r="AD30" s="319">
        <v>171000</v>
      </c>
      <c r="AE30" s="319">
        <v>115000</v>
      </c>
      <c r="AF30" s="319">
        <v>12000</v>
      </c>
      <c r="AG30" s="321">
        <v>23000</v>
      </c>
      <c r="AI30" s="3"/>
    </row>
    <row r="31" spans="1:35" ht="21" hidden="1" customHeight="1">
      <c r="A31" s="28" t="s">
        <v>66</v>
      </c>
      <c r="B31" s="320">
        <v>658000</v>
      </c>
      <c r="C31" s="319">
        <v>533000</v>
      </c>
      <c r="D31" s="319">
        <v>99000</v>
      </c>
      <c r="E31" s="319">
        <v>21000</v>
      </c>
      <c r="F31" s="319">
        <v>505000</v>
      </c>
      <c r="G31" s="319">
        <v>141000</v>
      </c>
      <c r="H31" s="319">
        <v>22000</v>
      </c>
      <c r="I31" s="321">
        <v>37000</v>
      </c>
      <c r="M31" s="28" t="s">
        <v>66</v>
      </c>
      <c r="N31" s="320">
        <v>365000</v>
      </c>
      <c r="O31" s="319">
        <v>269000</v>
      </c>
      <c r="P31" s="319">
        <v>83000</v>
      </c>
      <c r="Q31" s="319">
        <v>13000</v>
      </c>
      <c r="R31" s="319">
        <v>336000</v>
      </c>
      <c r="S31" s="319">
        <v>23000</v>
      </c>
      <c r="T31" s="319">
        <v>11000</v>
      </c>
      <c r="U31" s="321">
        <v>14000</v>
      </c>
      <c r="V31" s="26"/>
      <c r="W31" s="26"/>
      <c r="Y31" s="28" t="s">
        <v>66</v>
      </c>
      <c r="Z31" s="320">
        <v>293000</v>
      </c>
      <c r="AA31" s="319">
        <v>264000</v>
      </c>
      <c r="AB31" s="319">
        <v>16000</v>
      </c>
      <c r="AC31" s="319">
        <v>8000</v>
      </c>
      <c r="AD31" s="319">
        <v>170000</v>
      </c>
      <c r="AE31" s="319">
        <v>118000</v>
      </c>
      <c r="AF31" s="319">
        <v>11000</v>
      </c>
      <c r="AG31" s="321">
        <v>23000</v>
      </c>
      <c r="AI31" s="3"/>
    </row>
    <row r="32" spans="1:35" ht="21" hidden="1" customHeight="1">
      <c r="A32" s="28" t="s">
        <v>67</v>
      </c>
      <c r="B32" s="320">
        <v>659000</v>
      </c>
      <c r="C32" s="319">
        <v>529000</v>
      </c>
      <c r="D32" s="319">
        <v>102000</v>
      </c>
      <c r="E32" s="319">
        <v>22000</v>
      </c>
      <c r="F32" s="319">
        <v>509000</v>
      </c>
      <c r="G32" s="319">
        <v>140000</v>
      </c>
      <c r="H32" s="319">
        <v>23000</v>
      </c>
      <c r="I32" s="321">
        <v>39000</v>
      </c>
      <c r="M32" s="28" t="s">
        <v>67</v>
      </c>
      <c r="N32" s="320">
        <v>366000</v>
      </c>
      <c r="O32" s="319">
        <v>267000</v>
      </c>
      <c r="P32" s="319">
        <v>84000</v>
      </c>
      <c r="Q32" s="319">
        <v>13000</v>
      </c>
      <c r="R32" s="319">
        <v>338000</v>
      </c>
      <c r="S32" s="319">
        <v>24000</v>
      </c>
      <c r="T32" s="319">
        <v>12000</v>
      </c>
      <c r="U32" s="321">
        <v>15000</v>
      </c>
      <c r="V32" s="26"/>
      <c r="W32" s="26"/>
      <c r="Y32" s="28" t="s">
        <v>67</v>
      </c>
      <c r="Z32" s="320">
        <v>293000</v>
      </c>
      <c r="AA32" s="319">
        <v>262000</v>
      </c>
      <c r="AB32" s="319">
        <v>18000</v>
      </c>
      <c r="AC32" s="319">
        <v>8000</v>
      </c>
      <c r="AD32" s="319">
        <v>172000</v>
      </c>
      <c r="AE32" s="319">
        <v>116000</v>
      </c>
      <c r="AF32" s="319">
        <v>11000</v>
      </c>
      <c r="AG32" s="321">
        <v>24000</v>
      </c>
      <c r="AI32" s="3"/>
    </row>
    <row r="33" spans="1:35" ht="21" hidden="1" customHeight="1">
      <c r="A33" s="28" t="s">
        <v>68</v>
      </c>
      <c r="B33" s="320">
        <v>657000</v>
      </c>
      <c r="C33" s="319">
        <v>519000</v>
      </c>
      <c r="D33" s="319">
        <v>108000</v>
      </c>
      <c r="E33" s="319">
        <v>23000</v>
      </c>
      <c r="F33" s="319">
        <v>505000</v>
      </c>
      <c r="G33" s="319">
        <v>142000</v>
      </c>
      <c r="H33" s="319">
        <v>22000</v>
      </c>
      <c r="I33" s="321">
        <v>36000</v>
      </c>
      <c r="M33" s="28" t="s">
        <v>68</v>
      </c>
      <c r="N33" s="320">
        <v>367000</v>
      </c>
      <c r="O33" s="319">
        <v>263000</v>
      </c>
      <c r="P33" s="319">
        <v>89000</v>
      </c>
      <c r="Q33" s="319">
        <v>14000</v>
      </c>
      <c r="R33" s="319">
        <v>336000</v>
      </c>
      <c r="S33" s="319">
        <v>27000</v>
      </c>
      <c r="T33" s="319">
        <v>11000</v>
      </c>
      <c r="U33" s="321">
        <v>15000</v>
      </c>
      <c r="V33" s="26"/>
      <c r="W33" s="26"/>
      <c r="Y33" s="28" t="s">
        <v>68</v>
      </c>
      <c r="Z33" s="320">
        <v>290000</v>
      </c>
      <c r="AA33" s="319">
        <v>256000</v>
      </c>
      <c r="AB33" s="319">
        <v>20000</v>
      </c>
      <c r="AC33" s="319">
        <v>9000</v>
      </c>
      <c r="AD33" s="319">
        <v>169000</v>
      </c>
      <c r="AE33" s="319">
        <v>115000</v>
      </c>
      <c r="AF33" s="319">
        <v>11000</v>
      </c>
      <c r="AG33" s="321">
        <v>21000</v>
      </c>
      <c r="AI33" s="3"/>
    </row>
    <row r="34" spans="1:35" ht="21" hidden="1" customHeight="1">
      <c r="A34" s="28" t="s">
        <v>69</v>
      </c>
      <c r="B34" s="320">
        <v>663000</v>
      </c>
      <c r="C34" s="319">
        <v>526000</v>
      </c>
      <c r="D34" s="319">
        <v>107000</v>
      </c>
      <c r="E34" s="319">
        <v>23000</v>
      </c>
      <c r="F34" s="319">
        <v>509000</v>
      </c>
      <c r="G34" s="319">
        <v>145000</v>
      </c>
      <c r="H34" s="319">
        <v>25000</v>
      </c>
      <c r="I34" s="321">
        <v>37000</v>
      </c>
      <c r="M34" s="28" t="s">
        <v>69</v>
      </c>
      <c r="N34" s="320">
        <v>371000</v>
      </c>
      <c r="O34" s="319">
        <v>269000</v>
      </c>
      <c r="P34" s="319">
        <v>86000</v>
      </c>
      <c r="Q34" s="319">
        <v>15000</v>
      </c>
      <c r="R34" s="319">
        <v>340000</v>
      </c>
      <c r="S34" s="319">
        <v>28000</v>
      </c>
      <c r="T34" s="319">
        <v>13000</v>
      </c>
      <c r="U34" s="321">
        <v>15000</v>
      </c>
      <c r="V34" s="26"/>
      <c r="W34" s="26"/>
      <c r="Y34" s="28" t="s">
        <v>69</v>
      </c>
      <c r="Z34" s="320">
        <v>292000</v>
      </c>
      <c r="AA34" s="319">
        <v>257000</v>
      </c>
      <c r="AB34" s="319">
        <v>21000</v>
      </c>
      <c r="AC34" s="319">
        <v>8000</v>
      </c>
      <c r="AD34" s="319">
        <v>169000</v>
      </c>
      <c r="AE34" s="319">
        <v>118000</v>
      </c>
      <c r="AF34" s="319">
        <v>11000</v>
      </c>
      <c r="AG34" s="321">
        <v>22000</v>
      </c>
      <c r="AI34" s="3"/>
    </row>
    <row r="35" spans="1:35" ht="21" hidden="1" customHeight="1">
      <c r="A35" s="28" t="s">
        <v>201</v>
      </c>
      <c r="B35" s="320">
        <v>667000</v>
      </c>
      <c r="C35" s="319">
        <v>531000</v>
      </c>
      <c r="D35" s="319">
        <v>107000</v>
      </c>
      <c r="E35" s="319">
        <v>22000</v>
      </c>
      <c r="F35" s="319">
        <v>511000</v>
      </c>
      <c r="G35" s="319">
        <v>147000</v>
      </c>
      <c r="H35" s="319">
        <v>26000</v>
      </c>
      <c r="I35" s="321">
        <v>36000</v>
      </c>
      <c r="M35" s="28" t="s">
        <v>201</v>
      </c>
      <c r="N35" s="320">
        <v>373000</v>
      </c>
      <c r="O35" s="319">
        <v>270000</v>
      </c>
      <c r="P35" s="319">
        <v>87000</v>
      </c>
      <c r="Q35" s="319">
        <v>14000</v>
      </c>
      <c r="R35" s="319">
        <v>340000</v>
      </c>
      <c r="S35" s="319">
        <v>29000</v>
      </c>
      <c r="T35" s="319">
        <v>14000</v>
      </c>
      <c r="U35" s="321">
        <v>14000</v>
      </c>
      <c r="V35" s="26"/>
      <c r="W35" s="26"/>
      <c r="Y35" s="28" t="s">
        <v>201</v>
      </c>
      <c r="Z35" s="320">
        <v>295000</v>
      </c>
      <c r="AA35" s="319">
        <v>262000</v>
      </c>
      <c r="AB35" s="319">
        <v>20000</v>
      </c>
      <c r="AC35" s="319" t="s">
        <v>270</v>
      </c>
      <c r="AD35" s="319">
        <v>172000</v>
      </c>
      <c r="AE35" s="319">
        <v>118000</v>
      </c>
      <c r="AF35" s="319">
        <v>12000</v>
      </c>
      <c r="AG35" s="321">
        <v>22000</v>
      </c>
      <c r="AI35" s="3"/>
    </row>
    <row r="36" spans="1:35" ht="21" hidden="1" customHeight="1">
      <c r="A36" s="28" t="s">
        <v>202</v>
      </c>
      <c r="B36" s="320">
        <v>666000</v>
      </c>
      <c r="C36" s="319">
        <v>531000</v>
      </c>
      <c r="D36" s="319">
        <v>105000</v>
      </c>
      <c r="E36" s="319">
        <v>25000</v>
      </c>
      <c r="F36" s="319">
        <v>516000</v>
      </c>
      <c r="G36" s="319">
        <v>140000</v>
      </c>
      <c r="H36" s="319">
        <v>27000</v>
      </c>
      <c r="I36" s="321">
        <v>31000</v>
      </c>
      <c r="M36" s="28" t="s">
        <v>202</v>
      </c>
      <c r="N36" s="320">
        <v>367000</v>
      </c>
      <c r="O36" s="319">
        <v>265000</v>
      </c>
      <c r="P36" s="319">
        <v>85000</v>
      </c>
      <c r="Q36" s="319">
        <v>15000</v>
      </c>
      <c r="R36" s="319">
        <v>337000</v>
      </c>
      <c r="S36" s="319">
        <v>26000</v>
      </c>
      <c r="T36" s="319">
        <v>15000</v>
      </c>
      <c r="U36" s="321">
        <v>11000</v>
      </c>
      <c r="V36" s="26"/>
      <c r="W36" s="26"/>
      <c r="Y36" s="28" t="s">
        <v>202</v>
      </c>
      <c r="Z36" s="320">
        <v>299000</v>
      </c>
      <c r="AA36" s="319">
        <v>265000</v>
      </c>
      <c r="AB36" s="319">
        <v>20000</v>
      </c>
      <c r="AC36" s="319">
        <v>10000</v>
      </c>
      <c r="AD36" s="319">
        <v>179000</v>
      </c>
      <c r="AE36" s="319">
        <v>114000</v>
      </c>
      <c r="AF36" s="319">
        <v>12000</v>
      </c>
      <c r="AG36" s="321">
        <v>20000</v>
      </c>
      <c r="AI36" s="3"/>
    </row>
    <row r="37" spans="1:35" ht="21" hidden="1" customHeight="1">
      <c r="A37" s="28" t="s">
        <v>70</v>
      </c>
      <c r="B37" s="320">
        <v>670000</v>
      </c>
      <c r="C37" s="319">
        <v>535000</v>
      </c>
      <c r="D37" s="319">
        <v>104000</v>
      </c>
      <c r="E37" s="319">
        <v>24000</v>
      </c>
      <c r="F37" s="319">
        <v>522000</v>
      </c>
      <c r="G37" s="319">
        <v>138000</v>
      </c>
      <c r="H37" s="319">
        <v>28000</v>
      </c>
      <c r="I37" s="321">
        <v>30000</v>
      </c>
      <c r="M37" s="28" t="s">
        <v>70</v>
      </c>
      <c r="N37" s="320">
        <v>369000</v>
      </c>
      <c r="O37" s="319">
        <v>268000</v>
      </c>
      <c r="P37" s="319">
        <v>84000</v>
      </c>
      <c r="Q37" s="319">
        <v>15000</v>
      </c>
      <c r="R37" s="319">
        <v>341000</v>
      </c>
      <c r="S37" s="319">
        <v>23000</v>
      </c>
      <c r="T37" s="319">
        <v>15000</v>
      </c>
      <c r="U37" s="321">
        <v>10000</v>
      </c>
      <c r="V37" s="26"/>
      <c r="W37" s="26"/>
      <c r="Y37" s="28" t="s">
        <v>70</v>
      </c>
      <c r="Z37" s="320">
        <v>301000</v>
      </c>
      <c r="AA37" s="319">
        <v>268000</v>
      </c>
      <c r="AB37" s="319">
        <v>20000</v>
      </c>
      <c r="AC37" s="319">
        <v>10000</v>
      </c>
      <c r="AD37" s="319">
        <v>181000</v>
      </c>
      <c r="AE37" s="319">
        <v>114000</v>
      </c>
      <c r="AF37" s="319">
        <v>13000</v>
      </c>
      <c r="AG37" s="321">
        <v>20000</v>
      </c>
      <c r="AI37" s="3"/>
    </row>
    <row r="38" spans="1:35" ht="21" hidden="1" customHeight="1">
      <c r="A38" s="28" t="s">
        <v>71</v>
      </c>
      <c r="B38" s="320">
        <v>673000</v>
      </c>
      <c r="C38" s="319">
        <v>539000</v>
      </c>
      <c r="D38" s="319">
        <v>105000</v>
      </c>
      <c r="E38" s="319">
        <v>23000</v>
      </c>
      <c r="F38" s="319">
        <v>526000</v>
      </c>
      <c r="G38" s="319">
        <v>139000</v>
      </c>
      <c r="H38" s="319">
        <v>29000</v>
      </c>
      <c r="I38" s="321">
        <v>30000</v>
      </c>
      <c r="M38" s="28" t="s">
        <v>71</v>
      </c>
      <c r="N38" s="320">
        <v>370000</v>
      </c>
      <c r="O38" s="319">
        <v>271000</v>
      </c>
      <c r="P38" s="319">
        <v>84000</v>
      </c>
      <c r="Q38" s="319">
        <v>14000</v>
      </c>
      <c r="R38" s="319">
        <v>343000</v>
      </c>
      <c r="S38" s="319">
        <v>24000</v>
      </c>
      <c r="T38" s="319">
        <v>14000</v>
      </c>
      <c r="U38" s="321">
        <v>10000</v>
      </c>
      <c r="V38" s="26"/>
      <c r="W38" s="26"/>
      <c r="Y38" s="28" t="s">
        <v>71</v>
      </c>
      <c r="Z38" s="320">
        <v>302000</v>
      </c>
      <c r="AA38" s="319">
        <v>269000</v>
      </c>
      <c r="AB38" s="319">
        <v>20000</v>
      </c>
      <c r="AC38" s="319">
        <v>9000</v>
      </c>
      <c r="AD38" s="319">
        <v>183000</v>
      </c>
      <c r="AE38" s="319">
        <v>115000</v>
      </c>
      <c r="AF38" s="319">
        <v>14000</v>
      </c>
      <c r="AG38" s="321">
        <v>20000</v>
      </c>
      <c r="AI38" s="3"/>
    </row>
    <row r="39" spans="1:35" ht="21" hidden="1" customHeight="1">
      <c r="A39" s="28" t="s">
        <v>72</v>
      </c>
      <c r="B39" s="320">
        <v>676000</v>
      </c>
      <c r="C39" s="319">
        <v>543000</v>
      </c>
      <c r="D39" s="319">
        <v>105000</v>
      </c>
      <c r="E39" s="319">
        <v>22000</v>
      </c>
      <c r="F39" s="319">
        <v>529000</v>
      </c>
      <c r="G39" s="319">
        <v>139000</v>
      </c>
      <c r="H39" s="319">
        <v>28000</v>
      </c>
      <c r="I39" s="321">
        <v>32000</v>
      </c>
      <c r="M39" s="28" t="s">
        <v>72</v>
      </c>
      <c r="N39" s="320">
        <v>373000</v>
      </c>
      <c r="O39" s="319">
        <v>272000</v>
      </c>
      <c r="P39" s="319">
        <v>85000</v>
      </c>
      <c r="Q39" s="319">
        <v>15000</v>
      </c>
      <c r="R39" s="319">
        <v>344000</v>
      </c>
      <c r="S39" s="319">
        <v>24000</v>
      </c>
      <c r="T39" s="319">
        <v>14000</v>
      </c>
      <c r="U39" s="321">
        <v>11000</v>
      </c>
      <c r="V39" s="26"/>
      <c r="W39" s="26"/>
      <c r="Y39" s="28" t="s">
        <v>72</v>
      </c>
      <c r="Z39" s="320">
        <v>303000</v>
      </c>
      <c r="AA39" s="319">
        <v>271000</v>
      </c>
      <c r="AB39" s="319">
        <v>19000</v>
      </c>
      <c r="AC39" s="319" t="s">
        <v>270</v>
      </c>
      <c r="AD39" s="319">
        <v>185000</v>
      </c>
      <c r="AE39" s="319">
        <v>115000</v>
      </c>
      <c r="AF39" s="319">
        <v>14000</v>
      </c>
      <c r="AG39" s="321">
        <v>20000</v>
      </c>
      <c r="AI39" s="3"/>
    </row>
    <row r="40" spans="1:35" ht="21" hidden="1" customHeight="1">
      <c r="A40" s="28" t="s">
        <v>73</v>
      </c>
      <c r="B40" s="320">
        <v>681000</v>
      </c>
      <c r="C40" s="319">
        <v>551000</v>
      </c>
      <c r="D40" s="319">
        <v>103000</v>
      </c>
      <c r="E40" s="319">
        <v>21000</v>
      </c>
      <c r="F40" s="319">
        <v>532000</v>
      </c>
      <c r="G40" s="319">
        <v>141000</v>
      </c>
      <c r="H40" s="319">
        <v>27000</v>
      </c>
      <c r="I40" s="321">
        <v>38000</v>
      </c>
      <c r="M40" s="28" t="s">
        <v>73</v>
      </c>
      <c r="N40" s="320">
        <v>376000</v>
      </c>
      <c r="O40" s="319">
        <v>278000</v>
      </c>
      <c r="P40" s="319">
        <v>85000</v>
      </c>
      <c r="Q40" s="319">
        <v>13000</v>
      </c>
      <c r="R40" s="319">
        <v>344000</v>
      </c>
      <c r="S40" s="319">
        <v>28000</v>
      </c>
      <c r="T40" s="319">
        <v>14000</v>
      </c>
      <c r="U40" s="321">
        <v>15000</v>
      </c>
      <c r="V40" s="26"/>
      <c r="W40" s="26"/>
      <c r="Y40" s="28" t="s">
        <v>73</v>
      </c>
      <c r="Z40" s="320">
        <v>305000</v>
      </c>
      <c r="AA40" s="319">
        <v>273000</v>
      </c>
      <c r="AB40" s="319">
        <v>18000</v>
      </c>
      <c r="AC40" s="319" t="s">
        <v>270</v>
      </c>
      <c r="AD40" s="319">
        <v>188000</v>
      </c>
      <c r="AE40" s="319">
        <v>113000</v>
      </c>
      <c r="AF40" s="319">
        <v>13000</v>
      </c>
      <c r="AG40" s="321">
        <v>23000</v>
      </c>
      <c r="AI40" s="3"/>
    </row>
    <row r="41" spans="1:35" ht="21" hidden="1" customHeight="1">
      <c r="A41" s="28" t="s">
        <v>74</v>
      </c>
      <c r="B41" s="320">
        <v>683000</v>
      </c>
      <c r="C41" s="319">
        <v>553000</v>
      </c>
      <c r="D41" s="319">
        <v>102000</v>
      </c>
      <c r="E41" s="319">
        <v>21000</v>
      </c>
      <c r="F41" s="319">
        <v>532000</v>
      </c>
      <c r="G41" s="319">
        <v>143000</v>
      </c>
      <c r="H41" s="319">
        <v>26000</v>
      </c>
      <c r="I41" s="321">
        <v>41000</v>
      </c>
      <c r="M41" s="28" t="s">
        <v>74</v>
      </c>
      <c r="N41" s="320">
        <v>377000</v>
      </c>
      <c r="O41" s="319">
        <v>279000</v>
      </c>
      <c r="P41" s="319">
        <v>83000</v>
      </c>
      <c r="Q41" s="319">
        <v>13000</v>
      </c>
      <c r="R41" s="319">
        <v>343000</v>
      </c>
      <c r="S41" s="319">
        <v>28000</v>
      </c>
      <c r="T41" s="319">
        <v>14000</v>
      </c>
      <c r="U41" s="321">
        <v>18000</v>
      </c>
      <c r="V41" s="26"/>
      <c r="W41" s="26"/>
      <c r="Y41" s="28" t="s">
        <v>74</v>
      </c>
      <c r="Z41" s="320">
        <v>306000</v>
      </c>
      <c r="AA41" s="319">
        <v>274000</v>
      </c>
      <c r="AB41" s="319">
        <v>19000</v>
      </c>
      <c r="AC41" s="319" t="s">
        <v>270</v>
      </c>
      <c r="AD41" s="319">
        <v>188000</v>
      </c>
      <c r="AE41" s="319">
        <v>114000</v>
      </c>
      <c r="AF41" s="319">
        <v>12000</v>
      </c>
      <c r="AG41" s="321">
        <v>24000</v>
      </c>
      <c r="AI41" s="3"/>
    </row>
    <row r="42" spans="1:35" ht="21" hidden="1" customHeight="1">
      <c r="A42" s="28" t="s">
        <v>75</v>
      </c>
      <c r="B42" s="320">
        <v>690000</v>
      </c>
      <c r="C42" s="319">
        <v>561000</v>
      </c>
      <c r="D42" s="319">
        <v>103000</v>
      </c>
      <c r="E42" s="319">
        <v>21000</v>
      </c>
      <c r="F42" s="319">
        <v>538000</v>
      </c>
      <c r="G42" s="319">
        <v>144000</v>
      </c>
      <c r="H42" s="319">
        <v>27000</v>
      </c>
      <c r="I42" s="321">
        <v>46000</v>
      </c>
      <c r="M42" s="28" t="s">
        <v>75</v>
      </c>
      <c r="N42" s="320">
        <v>382000</v>
      </c>
      <c r="O42" s="319">
        <v>284000</v>
      </c>
      <c r="P42" s="319">
        <v>84000</v>
      </c>
      <c r="Q42" s="319">
        <v>13000</v>
      </c>
      <c r="R42" s="319">
        <v>346000</v>
      </c>
      <c r="S42" s="319">
        <v>31000</v>
      </c>
      <c r="T42" s="319">
        <v>14000</v>
      </c>
      <c r="U42" s="321">
        <v>21000</v>
      </c>
      <c r="V42" s="26"/>
      <c r="W42" s="26"/>
      <c r="Y42" s="28" t="s">
        <v>75</v>
      </c>
      <c r="Z42" s="320">
        <v>307000</v>
      </c>
      <c r="AA42" s="319">
        <v>277000</v>
      </c>
      <c r="AB42" s="319">
        <v>19000</v>
      </c>
      <c r="AC42" s="319" t="s">
        <v>270</v>
      </c>
      <c r="AD42" s="319">
        <v>192000</v>
      </c>
      <c r="AE42" s="319">
        <v>113000</v>
      </c>
      <c r="AF42" s="319">
        <v>13000</v>
      </c>
      <c r="AG42" s="321">
        <v>25000</v>
      </c>
      <c r="AI42" s="3"/>
    </row>
    <row r="43" spans="1:35" ht="21" hidden="1" customHeight="1">
      <c r="A43" s="28" t="s">
        <v>76</v>
      </c>
      <c r="B43" s="320">
        <v>689000</v>
      </c>
      <c r="C43" s="319">
        <v>559000</v>
      </c>
      <c r="D43" s="319">
        <v>104000</v>
      </c>
      <c r="E43" s="319">
        <v>21000</v>
      </c>
      <c r="F43" s="319">
        <v>538000</v>
      </c>
      <c r="G43" s="319">
        <v>142000</v>
      </c>
      <c r="H43" s="319">
        <v>26000</v>
      </c>
      <c r="I43" s="321">
        <v>40000</v>
      </c>
      <c r="M43" s="28" t="s">
        <v>76</v>
      </c>
      <c r="N43" s="320">
        <v>382000</v>
      </c>
      <c r="O43" s="319">
        <v>282000</v>
      </c>
      <c r="P43" s="319">
        <v>85000</v>
      </c>
      <c r="Q43" s="319">
        <v>14000</v>
      </c>
      <c r="R43" s="319">
        <v>347000</v>
      </c>
      <c r="S43" s="319">
        <v>29000</v>
      </c>
      <c r="T43" s="319">
        <v>13000</v>
      </c>
      <c r="U43" s="321">
        <v>19000</v>
      </c>
      <c r="V43" s="26"/>
      <c r="W43" s="26"/>
      <c r="Y43" s="28" t="s">
        <v>76</v>
      </c>
      <c r="Z43" s="320">
        <v>307000</v>
      </c>
      <c r="AA43" s="319">
        <v>276000</v>
      </c>
      <c r="AB43" s="319">
        <v>19000</v>
      </c>
      <c r="AC43" s="319" t="s">
        <v>270</v>
      </c>
      <c r="AD43" s="319">
        <v>191000</v>
      </c>
      <c r="AE43" s="319">
        <v>113000</v>
      </c>
      <c r="AF43" s="319">
        <v>12000</v>
      </c>
      <c r="AG43" s="321">
        <v>21000</v>
      </c>
      <c r="AI43" s="3"/>
    </row>
    <row r="44" spans="1:35" ht="21" hidden="1" customHeight="1">
      <c r="A44" s="28" t="s">
        <v>77</v>
      </c>
      <c r="B44" s="320">
        <v>689000</v>
      </c>
      <c r="C44" s="319">
        <v>564000</v>
      </c>
      <c r="D44" s="319">
        <v>98000</v>
      </c>
      <c r="E44" s="319">
        <v>22000</v>
      </c>
      <c r="F44" s="319">
        <v>538000</v>
      </c>
      <c r="G44" s="319">
        <v>143000</v>
      </c>
      <c r="H44" s="319">
        <v>29000</v>
      </c>
      <c r="I44" s="321">
        <v>42000</v>
      </c>
      <c r="M44" s="28" t="s">
        <v>77</v>
      </c>
      <c r="N44" s="320">
        <v>387000</v>
      </c>
      <c r="O44" s="319">
        <v>288000</v>
      </c>
      <c r="P44" s="319">
        <v>81000</v>
      </c>
      <c r="Q44" s="319">
        <v>16000</v>
      </c>
      <c r="R44" s="319">
        <v>350000</v>
      </c>
      <c r="S44" s="319">
        <v>31000</v>
      </c>
      <c r="T44" s="319">
        <v>15000</v>
      </c>
      <c r="U44" s="321">
        <v>20000</v>
      </c>
      <c r="V44" s="26"/>
      <c r="W44" s="26"/>
      <c r="Y44" s="28" t="s">
        <v>77</v>
      </c>
      <c r="Z44" s="320">
        <v>303000</v>
      </c>
      <c r="AA44" s="319">
        <v>276000</v>
      </c>
      <c r="AB44" s="319">
        <v>16000</v>
      </c>
      <c r="AC44" s="319" t="s">
        <v>270</v>
      </c>
      <c r="AD44" s="319">
        <v>188000</v>
      </c>
      <c r="AE44" s="319">
        <v>112000</v>
      </c>
      <c r="AF44" s="319">
        <v>14000</v>
      </c>
      <c r="AG44" s="321">
        <v>22000</v>
      </c>
      <c r="AI44" s="3"/>
    </row>
    <row r="45" spans="1:35" ht="21" hidden="1" customHeight="1">
      <c r="A45" s="28" t="s">
        <v>78</v>
      </c>
      <c r="B45" s="320">
        <v>693000</v>
      </c>
      <c r="C45" s="319">
        <v>563000</v>
      </c>
      <c r="D45" s="319">
        <v>101000</v>
      </c>
      <c r="E45" s="319">
        <v>24000</v>
      </c>
      <c r="F45" s="319">
        <v>543000</v>
      </c>
      <c r="G45" s="319">
        <v>141000</v>
      </c>
      <c r="H45" s="319">
        <v>28000</v>
      </c>
      <c r="I45" s="321">
        <v>44000</v>
      </c>
      <c r="M45" s="28" t="s">
        <v>78</v>
      </c>
      <c r="N45" s="320">
        <v>389000</v>
      </c>
      <c r="O45" s="319">
        <v>287000</v>
      </c>
      <c r="P45" s="319">
        <v>84000</v>
      </c>
      <c r="Q45" s="319">
        <v>16000</v>
      </c>
      <c r="R45" s="319">
        <v>353000</v>
      </c>
      <c r="S45" s="319">
        <v>30000</v>
      </c>
      <c r="T45" s="319">
        <v>15000</v>
      </c>
      <c r="U45" s="321">
        <v>20000</v>
      </c>
      <c r="V45" s="26"/>
      <c r="W45" s="26"/>
      <c r="Y45" s="28" t="s">
        <v>78</v>
      </c>
      <c r="Z45" s="320">
        <v>304000</v>
      </c>
      <c r="AA45" s="319">
        <v>276000</v>
      </c>
      <c r="AB45" s="319">
        <v>17000</v>
      </c>
      <c r="AC45" s="319" t="s">
        <v>270</v>
      </c>
      <c r="AD45" s="319">
        <v>190000</v>
      </c>
      <c r="AE45" s="319">
        <v>111000</v>
      </c>
      <c r="AF45" s="319">
        <v>13000</v>
      </c>
      <c r="AG45" s="321">
        <v>24000</v>
      </c>
      <c r="AI45" s="3"/>
    </row>
    <row r="46" spans="1:35" ht="21" hidden="1" customHeight="1">
      <c r="A46" s="28" t="s">
        <v>79</v>
      </c>
      <c r="B46" s="320">
        <v>692000</v>
      </c>
      <c r="C46" s="319">
        <v>565000</v>
      </c>
      <c r="D46" s="319">
        <v>98000</v>
      </c>
      <c r="E46" s="319">
        <v>24000</v>
      </c>
      <c r="F46" s="319">
        <v>546000</v>
      </c>
      <c r="G46" s="319">
        <v>138000</v>
      </c>
      <c r="H46" s="319">
        <v>29000</v>
      </c>
      <c r="I46" s="321">
        <v>42000</v>
      </c>
      <c r="M46" s="28" t="s">
        <v>79</v>
      </c>
      <c r="N46" s="320">
        <v>387000</v>
      </c>
      <c r="O46" s="319">
        <v>288000</v>
      </c>
      <c r="P46" s="319">
        <v>81000</v>
      </c>
      <c r="Q46" s="319">
        <v>16000</v>
      </c>
      <c r="R46" s="319">
        <v>351000</v>
      </c>
      <c r="S46" s="319">
        <v>31000</v>
      </c>
      <c r="T46" s="319">
        <v>15000</v>
      </c>
      <c r="U46" s="321">
        <v>19000</v>
      </c>
      <c r="V46" s="26"/>
      <c r="W46" s="26"/>
      <c r="Y46" s="28" t="s">
        <v>79</v>
      </c>
      <c r="Z46" s="320">
        <v>304000</v>
      </c>
      <c r="AA46" s="319">
        <v>277000</v>
      </c>
      <c r="AB46" s="319">
        <v>16000</v>
      </c>
      <c r="AC46" s="319" t="s">
        <v>270</v>
      </c>
      <c r="AD46" s="319">
        <v>195000</v>
      </c>
      <c r="AE46" s="319">
        <v>107000</v>
      </c>
      <c r="AF46" s="319">
        <v>14000</v>
      </c>
      <c r="AG46" s="321">
        <v>23000</v>
      </c>
      <c r="AI46" s="3"/>
    </row>
    <row r="47" spans="1:35" ht="21" hidden="1" customHeight="1">
      <c r="A47" s="28" t="s">
        <v>203</v>
      </c>
      <c r="B47" s="320">
        <v>691000</v>
      </c>
      <c r="C47" s="319">
        <v>564000</v>
      </c>
      <c r="D47" s="319">
        <v>98000</v>
      </c>
      <c r="E47" s="319">
        <v>24000</v>
      </c>
      <c r="F47" s="319">
        <v>546000</v>
      </c>
      <c r="G47" s="319">
        <v>136000</v>
      </c>
      <c r="H47" s="319">
        <v>25000</v>
      </c>
      <c r="I47" s="321">
        <v>40000</v>
      </c>
      <c r="M47" s="28" t="s">
        <v>203</v>
      </c>
      <c r="N47" s="320">
        <v>388000</v>
      </c>
      <c r="O47" s="319">
        <v>290000</v>
      </c>
      <c r="P47" s="319">
        <v>81000</v>
      </c>
      <c r="Q47" s="319">
        <v>16000</v>
      </c>
      <c r="R47" s="319">
        <v>351000</v>
      </c>
      <c r="S47" s="319">
        <v>32000</v>
      </c>
      <c r="T47" s="319">
        <v>13000</v>
      </c>
      <c r="U47" s="321">
        <v>18000</v>
      </c>
      <c r="V47" s="26"/>
      <c r="W47" s="26"/>
      <c r="Y47" s="28" t="s">
        <v>203</v>
      </c>
      <c r="Z47" s="320">
        <v>303000</v>
      </c>
      <c r="AA47" s="319">
        <v>274000</v>
      </c>
      <c r="AB47" s="319">
        <v>17000</v>
      </c>
      <c r="AC47" s="319">
        <v>8000</v>
      </c>
      <c r="AD47" s="319">
        <v>196000</v>
      </c>
      <c r="AE47" s="319">
        <v>104000</v>
      </c>
      <c r="AF47" s="319">
        <v>12000</v>
      </c>
      <c r="AG47" s="321">
        <v>22000</v>
      </c>
      <c r="AI47" s="3"/>
    </row>
    <row r="48" spans="1:35" ht="21" hidden="1" customHeight="1">
      <c r="A48" s="28" t="s">
        <v>204</v>
      </c>
      <c r="B48" s="320">
        <v>686000</v>
      </c>
      <c r="C48" s="319">
        <v>562000</v>
      </c>
      <c r="D48" s="319">
        <v>97000</v>
      </c>
      <c r="E48" s="319">
        <v>24000</v>
      </c>
      <c r="F48" s="319">
        <v>540000</v>
      </c>
      <c r="G48" s="319">
        <v>138000</v>
      </c>
      <c r="H48" s="319">
        <v>26000</v>
      </c>
      <c r="I48" s="321">
        <v>39000</v>
      </c>
      <c r="M48" s="28" t="s">
        <v>204</v>
      </c>
      <c r="N48" s="320">
        <v>385000</v>
      </c>
      <c r="O48" s="319">
        <v>289000</v>
      </c>
      <c r="P48" s="319">
        <v>81000</v>
      </c>
      <c r="Q48" s="319">
        <v>15000</v>
      </c>
      <c r="R48" s="319">
        <v>348000</v>
      </c>
      <c r="S48" s="319">
        <v>32000</v>
      </c>
      <c r="T48" s="319">
        <v>14000</v>
      </c>
      <c r="U48" s="321">
        <v>18000</v>
      </c>
      <c r="V48" s="26"/>
      <c r="W48" s="26"/>
      <c r="Y48" s="28" t="s">
        <v>204</v>
      </c>
      <c r="Z48" s="320">
        <v>302000</v>
      </c>
      <c r="AA48" s="319">
        <v>274000</v>
      </c>
      <c r="AB48" s="319">
        <v>16000</v>
      </c>
      <c r="AC48" s="319">
        <v>9000</v>
      </c>
      <c r="AD48" s="319">
        <v>192000</v>
      </c>
      <c r="AE48" s="319">
        <v>106000</v>
      </c>
      <c r="AF48" s="319">
        <v>13000</v>
      </c>
      <c r="AG48" s="321">
        <v>21000</v>
      </c>
      <c r="AI48" s="3"/>
    </row>
    <row r="49" spans="1:35" ht="21" hidden="1" customHeight="1">
      <c r="A49" s="28" t="s">
        <v>80</v>
      </c>
      <c r="B49" s="320">
        <v>680000</v>
      </c>
      <c r="C49" s="319">
        <v>556000</v>
      </c>
      <c r="D49" s="319">
        <v>97000</v>
      </c>
      <c r="E49" s="319">
        <v>23000</v>
      </c>
      <c r="F49" s="319">
        <v>534000</v>
      </c>
      <c r="G49" s="319">
        <v>139000</v>
      </c>
      <c r="H49" s="319">
        <v>26000</v>
      </c>
      <c r="I49" s="321">
        <v>41000</v>
      </c>
      <c r="M49" s="28" t="s">
        <v>80</v>
      </c>
      <c r="N49" s="320">
        <v>381000</v>
      </c>
      <c r="O49" s="319">
        <v>283000</v>
      </c>
      <c r="P49" s="319">
        <v>83000</v>
      </c>
      <c r="Q49" s="319">
        <v>15000</v>
      </c>
      <c r="R49" s="319">
        <v>346000</v>
      </c>
      <c r="S49" s="319">
        <v>31000</v>
      </c>
      <c r="T49" s="319">
        <v>11000</v>
      </c>
      <c r="U49" s="321">
        <v>19000</v>
      </c>
      <c r="V49" s="26"/>
      <c r="W49" s="26"/>
      <c r="Y49" s="28" t="s">
        <v>80</v>
      </c>
      <c r="Z49" s="320">
        <v>299000</v>
      </c>
      <c r="AA49" s="319">
        <v>274000</v>
      </c>
      <c r="AB49" s="319">
        <v>14000</v>
      </c>
      <c r="AC49" s="319">
        <v>8000</v>
      </c>
      <c r="AD49" s="319">
        <v>188000</v>
      </c>
      <c r="AE49" s="319">
        <v>108000</v>
      </c>
      <c r="AF49" s="319">
        <v>14000</v>
      </c>
      <c r="AG49" s="321">
        <v>22000</v>
      </c>
      <c r="AI49" s="3"/>
    </row>
    <row r="50" spans="1:35" ht="21" hidden="1" customHeight="1">
      <c r="A50" s="28" t="s">
        <v>81</v>
      </c>
      <c r="B50" s="320">
        <v>676000</v>
      </c>
      <c r="C50" s="319">
        <v>554000</v>
      </c>
      <c r="D50" s="319">
        <v>97000</v>
      </c>
      <c r="E50" s="319">
        <v>21000</v>
      </c>
      <c r="F50" s="319">
        <v>532000</v>
      </c>
      <c r="G50" s="319">
        <v>138000</v>
      </c>
      <c r="H50" s="319">
        <v>27000</v>
      </c>
      <c r="I50" s="321">
        <v>39000</v>
      </c>
      <c r="M50" s="28" t="s">
        <v>81</v>
      </c>
      <c r="N50" s="320">
        <v>378000</v>
      </c>
      <c r="O50" s="319">
        <v>282000</v>
      </c>
      <c r="P50" s="319">
        <v>82000</v>
      </c>
      <c r="Q50" s="319">
        <v>13000</v>
      </c>
      <c r="R50" s="319">
        <v>348000</v>
      </c>
      <c r="S50" s="319">
        <v>27000</v>
      </c>
      <c r="T50" s="319">
        <v>12000</v>
      </c>
      <c r="U50" s="321">
        <v>18000</v>
      </c>
      <c r="V50" s="26"/>
      <c r="W50" s="26"/>
      <c r="Y50" s="28" t="s">
        <v>81</v>
      </c>
      <c r="Z50" s="320">
        <v>298000</v>
      </c>
      <c r="AA50" s="319">
        <v>272000</v>
      </c>
      <c r="AB50" s="319">
        <v>15000</v>
      </c>
      <c r="AC50" s="319" t="s">
        <v>270</v>
      </c>
      <c r="AD50" s="319">
        <v>184000</v>
      </c>
      <c r="AE50" s="319">
        <v>111000</v>
      </c>
      <c r="AF50" s="319">
        <v>15000</v>
      </c>
      <c r="AG50" s="321">
        <v>21000</v>
      </c>
      <c r="AI50" s="3"/>
    </row>
    <row r="51" spans="1:35" ht="21" hidden="1" customHeight="1">
      <c r="A51" s="28" t="s">
        <v>82</v>
      </c>
      <c r="B51" s="320">
        <v>681000</v>
      </c>
      <c r="C51" s="319">
        <v>561000</v>
      </c>
      <c r="D51" s="319">
        <v>98000</v>
      </c>
      <c r="E51" s="319">
        <v>18000</v>
      </c>
      <c r="F51" s="319">
        <v>536000</v>
      </c>
      <c r="G51" s="319">
        <v>139000</v>
      </c>
      <c r="H51" s="319">
        <v>28000</v>
      </c>
      <c r="I51" s="321">
        <v>35000</v>
      </c>
      <c r="M51" s="28" t="s">
        <v>82</v>
      </c>
      <c r="N51" s="320">
        <v>381000</v>
      </c>
      <c r="O51" s="319">
        <v>285000</v>
      </c>
      <c r="P51" s="319">
        <v>83000</v>
      </c>
      <c r="Q51" s="319">
        <v>13000</v>
      </c>
      <c r="R51" s="319">
        <v>351000</v>
      </c>
      <c r="S51" s="319">
        <v>27000</v>
      </c>
      <c r="T51" s="319">
        <v>14000</v>
      </c>
      <c r="U51" s="321">
        <v>17000</v>
      </c>
      <c r="V51" s="26"/>
      <c r="W51" s="26"/>
      <c r="Y51" s="28" t="s">
        <v>82</v>
      </c>
      <c r="Z51" s="320">
        <v>300000</v>
      </c>
      <c r="AA51" s="319">
        <v>275000</v>
      </c>
      <c r="AB51" s="319">
        <v>16000</v>
      </c>
      <c r="AC51" s="319" t="s">
        <v>270</v>
      </c>
      <c r="AD51" s="319">
        <v>185000</v>
      </c>
      <c r="AE51" s="319">
        <v>112000</v>
      </c>
      <c r="AF51" s="319">
        <v>13000</v>
      </c>
      <c r="AG51" s="321">
        <v>18000</v>
      </c>
      <c r="AI51" s="3"/>
    </row>
    <row r="52" spans="1:35" ht="21" hidden="1" customHeight="1">
      <c r="A52" s="28" t="s">
        <v>83</v>
      </c>
      <c r="B52" s="320">
        <v>684000</v>
      </c>
      <c r="C52" s="319">
        <v>563000</v>
      </c>
      <c r="D52" s="319">
        <v>98000</v>
      </c>
      <c r="E52" s="319">
        <v>18000</v>
      </c>
      <c r="F52" s="319">
        <v>538000</v>
      </c>
      <c r="G52" s="319">
        <v>139000</v>
      </c>
      <c r="H52" s="319">
        <v>27000</v>
      </c>
      <c r="I52" s="321">
        <v>39000</v>
      </c>
      <c r="M52" s="28" t="s">
        <v>83</v>
      </c>
      <c r="N52" s="320">
        <v>384000</v>
      </c>
      <c r="O52" s="319">
        <v>290000</v>
      </c>
      <c r="P52" s="319">
        <v>81000</v>
      </c>
      <c r="Q52" s="319">
        <v>12000</v>
      </c>
      <c r="R52" s="319">
        <v>352000</v>
      </c>
      <c r="S52" s="319">
        <v>29000</v>
      </c>
      <c r="T52" s="319">
        <v>14000</v>
      </c>
      <c r="U52" s="321">
        <v>18000</v>
      </c>
      <c r="V52" s="26"/>
      <c r="W52" s="26"/>
      <c r="Y52" s="28" t="s">
        <v>83</v>
      </c>
      <c r="Z52" s="320">
        <v>300000</v>
      </c>
      <c r="AA52" s="319">
        <v>273000</v>
      </c>
      <c r="AB52" s="319">
        <v>16000</v>
      </c>
      <c r="AC52" s="319" t="s">
        <v>270</v>
      </c>
      <c r="AD52" s="319">
        <v>185000</v>
      </c>
      <c r="AE52" s="319">
        <v>111000</v>
      </c>
      <c r="AF52" s="319">
        <v>13000</v>
      </c>
      <c r="AG52" s="321">
        <v>20000</v>
      </c>
      <c r="AI52" s="3"/>
    </row>
    <row r="53" spans="1:35" ht="21" hidden="1" customHeight="1">
      <c r="A53" s="28" t="s">
        <v>84</v>
      </c>
      <c r="B53" s="320">
        <v>686000</v>
      </c>
      <c r="C53" s="319">
        <v>565000</v>
      </c>
      <c r="D53" s="319">
        <v>99000</v>
      </c>
      <c r="E53" s="319">
        <v>17000</v>
      </c>
      <c r="F53" s="319">
        <v>541000</v>
      </c>
      <c r="G53" s="319">
        <v>140000</v>
      </c>
      <c r="H53" s="319">
        <v>27000</v>
      </c>
      <c r="I53" s="321">
        <v>42000</v>
      </c>
      <c r="M53" s="28" t="s">
        <v>84</v>
      </c>
      <c r="N53" s="320">
        <v>385000</v>
      </c>
      <c r="O53" s="319">
        <v>289000</v>
      </c>
      <c r="P53" s="319">
        <v>83000</v>
      </c>
      <c r="Q53" s="319">
        <v>12000</v>
      </c>
      <c r="R53" s="319">
        <v>352000</v>
      </c>
      <c r="S53" s="319">
        <v>31000</v>
      </c>
      <c r="T53" s="319">
        <v>14000</v>
      </c>
      <c r="U53" s="321">
        <v>20000</v>
      </c>
      <c r="V53" s="26"/>
      <c r="W53" s="26"/>
      <c r="Y53" s="28" t="s">
        <v>84</v>
      </c>
      <c r="Z53" s="320">
        <v>301000</v>
      </c>
      <c r="AA53" s="319">
        <v>276000</v>
      </c>
      <c r="AB53" s="319">
        <v>16000</v>
      </c>
      <c r="AC53" s="319" t="s">
        <v>270</v>
      </c>
      <c r="AD53" s="319">
        <v>189000</v>
      </c>
      <c r="AE53" s="319">
        <v>109000</v>
      </c>
      <c r="AF53" s="319">
        <v>12000</v>
      </c>
      <c r="AG53" s="321">
        <v>23000</v>
      </c>
      <c r="AI53" s="3"/>
    </row>
    <row r="54" spans="1:35" ht="21" hidden="1" customHeight="1">
      <c r="A54" s="28" t="s">
        <v>85</v>
      </c>
      <c r="B54" s="320">
        <v>681000</v>
      </c>
      <c r="C54" s="319">
        <v>571000</v>
      </c>
      <c r="D54" s="319">
        <v>91000</v>
      </c>
      <c r="E54" s="319">
        <v>14000</v>
      </c>
      <c r="F54" s="319">
        <v>538000</v>
      </c>
      <c r="G54" s="319">
        <v>139000</v>
      </c>
      <c r="H54" s="319">
        <v>27000</v>
      </c>
      <c r="I54" s="321">
        <v>44000</v>
      </c>
      <c r="M54" s="28" t="s">
        <v>85</v>
      </c>
      <c r="N54" s="320">
        <v>379000</v>
      </c>
      <c r="O54" s="319">
        <v>292000</v>
      </c>
      <c r="P54" s="319">
        <v>77000</v>
      </c>
      <c r="Q54" s="319">
        <v>9000</v>
      </c>
      <c r="R54" s="319">
        <v>349000</v>
      </c>
      <c r="S54" s="319">
        <v>29000</v>
      </c>
      <c r="T54" s="319">
        <v>14000</v>
      </c>
      <c r="U54" s="321">
        <v>21000</v>
      </c>
      <c r="V54" s="26"/>
      <c r="W54" s="26"/>
      <c r="Y54" s="28" t="s">
        <v>85</v>
      </c>
      <c r="Z54" s="320">
        <v>302000</v>
      </c>
      <c r="AA54" s="319">
        <v>279000</v>
      </c>
      <c r="AB54" s="319">
        <v>14000</v>
      </c>
      <c r="AC54" s="319" t="s">
        <v>270</v>
      </c>
      <c r="AD54" s="319">
        <v>189000</v>
      </c>
      <c r="AE54" s="319">
        <v>110000</v>
      </c>
      <c r="AF54" s="319">
        <v>13000</v>
      </c>
      <c r="AG54" s="321">
        <v>23000</v>
      </c>
      <c r="AI54" s="3"/>
    </row>
    <row r="55" spans="1:35" ht="21" hidden="1" customHeight="1">
      <c r="A55" s="28" t="s">
        <v>86</v>
      </c>
      <c r="B55" s="320">
        <v>679000</v>
      </c>
      <c r="C55" s="319">
        <v>571000</v>
      </c>
      <c r="D55" s="319">
        <v>89000</v>
      </c>
      <c r="E55" s="319">
        <v>15000</v>
      </c>
      <c r="F55" s="319">
        <v>540000</v>
      </c>
      <c r="G55" s="319">
        <v>136000</v>
      </c>
      <c r="H55" s="319">
        <v>27000</v>
      </c>
      <c r="I55" s="321">
        <v>41000</v>
      </c>
      <c r="M55" s="28" t="s">
        <v>86</v>
      </c>
      <c r="N55" s="320">
        <v>379000</v>
      </c>
      <c r="O55" s="319">
        <v>294000</v>
      </c>
      <c r="P55" s="319">
        <v>76000</v>
      </c>
      <c r="Q55" s="319">
        <v>8000</v>
      </c>
      <c r="R55" s="319">
        <v>351000</v>
      </c>
      <c r="S55" s="319">
        <v>27000</v>
      </c>
      <c r="T55" s="319">
        <v>14000</v>
      </c>
      <c r="U55" s="321">
        <v>20000</v>
      </c>
      <c r="V55" s="26"/>
      <c r="W55" s="26"/>
      <c r="Y55" s="28" t="s">
        <v>86</v>
      </c>
      <c r="Z55" s="320">
        <v>300000</v>
      </c>
      <c r="AA55" s="319">
        <v>277000</v>
      </c>
      <c r="AB55" s="319">
        <v>13000</v>
      </c>
      <c r="AC55" s="319" t="s">
        <v>270</v>
      </c>
      <c r="AD55" s="319">
        <v>188000</v>
      </c>
      <c r="AE55" s="319">
        <v>108000</v>
      </c>
      <c r="AF55" s="319">
        <v>13000</v>
      </c>
      <c r="AG55" s="321">
        <v>21000</v>
      </c>
      <c r="AI55" s="3"/>
    </row>
    <row r="56" spans="1:35" ht="21" hidden="1" customHeight="1">
      <c r="A56" s="28" t="s">
        <v>87</v>
      </c>
      <c r="B56" s="320">
        <v>681000</v>
      </c>
      <c r="C56" s="319">
        <v>573000</v>
      </c>
      <c r="D56" s="319">
        <v>89000</v>
      </c>
      <c r="E56" s="319">
        <v>15000</v>
      </c>
      <c r="F56" s="319">
        <v>544000</v>
      </c>
      <c r="G56" s="319">
        <v>133000</v>
      </c>
      <c r="H56" s="319">
        <v>28000</v>
      </c>
      <c r="I56" s="321">
        <v>39000</v>
      </c>
      <c r="M56" s="28" t="s">
        <v>87</v>
      </c>
      <c r="N56" s="320">
        <v>379000</v>
      </c>
      <c r="O56" s="319">
        <v>294000</v>
      </c>
      <c r="P56" s="319">
        <v>76000</v>
      </c>
      <c r="Q56" s="319">
        <v>8000</v>
      </c>
      <c r="R56" s="319">
        <v>351000</v>
      </c>
      <c r="S56" s="319">
        <v>27000</v>
      </c>
      <c r="T56" s="319">
        <v>15000</v>
      </c>
      <c r="U56" s="321">
        <v>19000</v>
      </c>
      <c r="V56" s="26"/>
      <c r="W56" s="26"/>
      <c r="Y56" s="28" t="s">
        <v>87</v>
      </c>
      <c r="Z56" s="320">
        <v>301000</v>
      </c>
      <c r="AA56" s="319">
        <v>279000</v>
      </c>
      <c r="AB56" s="319">
        <v>13000</v>
      </c>
      <c r="AC56" s="319" t="s">
        <v>270</v>
      </c>
      <c r="AD56" s="319">
        <v>192000</v>
      </c>
      <c r="AE56" s="319">
        <v>106000</v>
      </c>
      <c r="AF56" s="319">
        <v>13000</v>
      </c>
      <c r="AG56" s="321">
        <v>20000</v>
      </c>
      <c r="AI56" s="3"/>
    </row>
    <row r="57" spans="1:35" ht="21" hidden="1" customHeight="1">
      <c r="A57" s="28" t="s">
        <v>88</v>
      </c>
      <c r="B57" s="320">
        <v>686000</v>
      </c>
      <c r="C57" s="319">
        <v>576000</v>
      </c>
      <c r="D57" s="319">
        <v>90000</v>
      </c>
      <c r="E57" s="319">
        <v>15000</v>
      </c>
      <c r="F57" s="319">
        <v>549000</v>
      </c>
      <c r="G57" s="319">
        <v>133000</v>
      </c>
      <c r="H57" s="319">
        <v>29000</v>
      </c>
      <c r="I57" s="321">
        <v>39000</v>
      </c>
      <c r="M57" s="28" t="s">
        <v>88</v>
      </c>
      <c r="N57" s="320">
        <v>384000</v>
      </c>
      <c r="O57" s="319">
        <v>297000</v>
      </c>
      <c r="P57" s="319">
        <v>76000</v>
      </c>
      <c r="Q57" s="319">
        <v>9000</v>
      </c>
      <c r="R57" s="319">
        <v>357000</v>
      </c>
      <c r="S57" s="319">
        <v>26000</v>
      </c>
      <c r="T57" s="319">
        <v>16000</v>
      </c>
      <c r="U57" s="321">
        <v>18000</v>
      </c>
      <c r="V57" s="26"/>
      <c r="W57" s="26"/>
      <c r="Y57" s="28" t="s">
        <v>88</v>
      </c>
      <c r="Z57" s="320">
        <v>303000</v>
      </c>
      <c r="AA57" s="319">
        <v>279000</v>
      </c>
      <c r="AB57" s="319">
        <v>14000</v>
      </c>
      <c r="AC57" s="319" t="s">
        <v>270</v>
      </c>
      <c r="AD57" s="319">
        <v>192000</v>
      </c>
      <c r="AE57" s="319">
        <v>108000</v>
      </c>
      <c r="AF57" s="319">
        <v>13000</v>
      </c>
      <c r="AG57" s="321">
        <v>21000</v>
      </c>
      <c r="AI57" s="3"/>
    </row>
    <row r="58" spans="1:35" ht="21" hidden="1" customHeight="1">
      <c r="A58" s="28" t="s">
        <v>89</v>
      </c>
      <c r="B58" s="320">
        <v>694000</v>
      </c>
      <c r="C58" s="319">
        <v>583000</v>
      </c>
      <c r="D58" s="319">
        <v>92000</v>
      </c>
      <c r="E58" s="319">
        <v>15000</v>
      </c>
      <c r="F58" s="319">
        <v>552000</v>
      </c>
      <c r="G58" s="319">
        <v>138000</v>
      </c>
      <c r="H58" s="319">
        <v>29000</v>
      </c>
      <c r="I58" s="321">
        <v>41000</v>
      </c>
      <c r="M58" s="28" t="s">
        <v>89</v>
      </c>
      <c r="N58" s="320">
        <v>385000</v>
      </c>
      <c r="O58" s="319">
        <v>298000</v>
      </c>
      <c r="P58" s="319">
        <v>77000</v>
      </c>
      <c r="Q58" s="319">
        <v>8000</v>
      </c>
      <c r="R58" s="319">
        <v>357000</v>
      </c>
      <c r="S58" s="319">
        <v>27000</v>
      </c>
      <c r="T58" s="319">
        <v>17000</v>
      </c>
      <c r="U58" s="321">
        <v>19000</v>
      </c>
      <c r="V58" s="26"/>
      <c r="W58" s="26"/>
      <c r="Y58" s="28" t="s">
        <v>89</v>
      </c>
      <c r="Z58" s="320">
        <v>309000</v>
      </c>
      <c r="AA58" s="319">
        <v>285000</v>
      </c>
      <c r="AB58" s="319">
        <v>15000</v>
      </c>
      <c r="AC58" s="319" t="s">
        <v>270</v>
      </c>
      <c r="AD58" s="319">
        <v>194000</v>
      </c>
      <c r="AE58" s="319">
        <v>112000</v>
      </c>
      <c r="AF58" s="319">
        <v>13000</v>
      </c>
      <c r="AG58" s="321">
        <v>21000</v>
      </c>
      <c r="AI58" s="3"/>
    </row>
    <row r="59" spans="1:35" ht="21" hidden="1" customHeight="1">
      <c r="A59" s="28" t="s">
        <v>205</v>
      </c>
      <c r="B59" s="320">
        <v>697000</v>
      </c>
      <c r="C59" s="319">
        <v>586000</v>
      </c>
      <c r="D59" s="319">
        <v>93000</v>
      </c>
      <c r="E59" s="319">
        <v>13000</v>
      </c>
      <c r="F59" s="319">
        <v>555000</v>
      </c>
      <c r="G59" s="319">
        <v>139000</v>
      </c>
      <c r="H59" s="319">
        <v>29000</v>
      </c>
      <c r="I59" s="321">
        <v>42000</v>
      </c>
      <c r="M59" s="28" t="s">
        <v>205</v>
      </c>
      <c r="N59" s="320">
        <v>384000</v>
      </c>
      <c r="O59" s="319">
        <v>297000</v>
      </c>
      <c r="P59" s="319">
        <v>78000</v>
      </c>
      <c r="Q59" s="319" t="s">
        <v>270</v>
      </c>
      <c r="R59" s="319">
        <v>356000</v>
      </c>
      <c r="S59" s="319">
        <v>27000</v>
      </c>
      <c r="T59" s="319">
        <v>17000</v>
      </c>
      <c r="U59" s="321">
        <v>19000</v>
      </c>
      <c r="V59" s="26"/>
      <c r="W59" s="26"/>
      <c r="Y59" s="28" t="s">
        <v>205</v>
      </c>
      <c r="Z59" s="320">
        <v>314000</v>
      </c>
      <c r="AA59" s="319">
        <v>290000</v>
      </c>
      <c r="AB59" s="319">
        <v>16000</v>
      </c>
      <c r="AC59" s="319" t="s">
        <v>270</v>
      </c>
      <c r="AD59" s="319">
        <v>198000</v>
      </c>
      <c r="AE59" s="319">
        <v>113000</v>
      </c>
      <c r="AF59" s="319">
        <v>12000</v>
      </c>
      <c r="AG59" s="321">
        <v>23000</v>
      </c>
      <c r="AI59" s="3"/>
    </row>
    <row r="60" spans="1:35" ht="21" hidden="1" customHeight="1">
      <c r="A60" s="28" t="s">
        <v>206</v>
      </c>
      <c r="B60" s="320">
        <v>697000</v>
      </c>
      <c r="C60" s="319">
        <v>583000</v>
      </c>
      <c r="D60" s="319">
        <v>95000</v>
      </c>
      <c r="E60" s="319">
        <v>14000</v>
      </c>
      <c r="F60" s="319">
        <v>553000</v>
      </c>
      <c r="G60" s="319">
        <v>141000</v>
      </c>
      <c r="H60" s="319">
        <v>30000</v>
      </c>
      <c r="I60" s="321">
        <v>43000</v>
      </c>
      <c r="M60" s="28" t="s">
        <v>206</v>
      </c>
      <c r="N60" s="320">
        <v>382000</v>
      </c>
      <c r="O60" s="319">
        <v>295000</v>
      </c>
      <c r="P60" s="319">
        <v>78000</v>
      </c>
      <c r="Q60" s="319" t="s">
        <v>270</v>
      </c>
      <c r="R60" s="319">
        <v>355000</v>
      </c>
      <c r="S60" s="319">
        <v>27000</v>
      </c>
      <c r="T60" s="319">
        <v>18000</v>
      </c>
      <c r="U60" s="321">
        <v>19000</v>
      </c>
      <c r="V60" s="26"/>
      <c r="W60" s="26"/>
      <c r="Y60" s="28" t="s">
        <v>206</v>
      </c>
      <c r="Z60" s="320">
        <v>315000</v>
      </c>
      <c r="AA60" s="319">
        <v>289000</v>
      </c>
      <c r="AB60" s="319">
        <v>17000</v>
      </c>
      <c r="AC60" s="319" t="s">
        <v>270</v>
      </c>
      <c r="AD60" s="319">
        <v>198000</v>
      </c>
      <c r="AE60" s="319">
        <v>114000</v>
      </c>
      <c r="AF60" s="319">
        <v>12000</v>
      </c>
      <c r="AG60" s="321">
        <v>25000</v>
      </c>
      <c r="AI60" s="3"/>
    </row>
    <row r="61" spans="1:35" ht="21" hidden="1" customHeight="1">
      <c r="A61" s="28" t="s">
        <v>90</v>
      </c>
      <c r="B61" s="320">
        <v>688000</v>
      </c>
      <c r="C61" s="319">
        <v>572000</v>
      </c>
      <c r="D61" s="319">
        <v>98000</v>
      </c>
      <c r="E61" s="319">
        <v>15000</v>
      </c>
      <c r="F61" s="319">
        <v>546000</v>
      </c>
      <c r="G61" s="319">
        <v>139000</v>
      </c>
      <c r="H61" s="319">
        <v>29000</v>
      </c>
      <c r="I61" s="321">
        <v>38000</v>
      </c>
      <c r="M61" s="28" t="s">
        <v>90</v>
      </c>
      <c r="N61" s="320">
        <v>377000</v>
      </c>
      <c r="O61" s="319">
        <v>287000</v>
      </c>
      <c r="P61" s="319">
        <v>80000</v>
      </c>
      <c r="Q61" s="319">
        <v>8000</v>
      </c>
      <c r="R61" s="319">
        <v>351000</v>
      </c>
      <c r="S61" s="319">
        <v>26000</v>
      </c>
      <c r="T61" s="319">
        <v>18000</v>
      </c>
      <c r="U61" s="321">
        <v>15000</v>
      </c>
      <c r="V61" s="26"/>
      <c r="W61" s="26"/>
      <c r="Y61" s="28" t="s">
        <v>90</v>
      </c>
      <c r="Z61" s="320">
        <v>311000</v>
      </c>
      <c r="AA61" s="319">
        <v>285000</v>
      </c>
      <c r="AB61" s="319">
        <v>17000</v>
      </c>
      <c r="AC61" s="319" t="s">
        <v>270</v>
      </c>
      <c r="AD61" s="319">
        <v>195000</v>
      </c>
      <c r="AE61" s="319">
        <v>113000</v>
      </c>
      <c r="AF61" s="319">
        <v>12000</v>
      </c>
      <c r="AG61" s="321">
        <v>23000</v>
      </c>
      <c r="AI61" s="3"/>
    </row>
    <row r="62" spans="1:35" ht="21" hidden="1" customHeight="1">
      <c r="A62" s="28" t="s">
        <v>91</v>
      </c>
      <c r="B62" s="320">
        <v>689000</v>
      </c>
      <c r="C62" s="319">
        <v>571000</v>
      </c>
      <c r="D62" s="319">
        <v>100000</v>
      </c>
      <c r="E62" s="319">
        <v>14000</v>
      </c>
      <c r="F62" s="319">
        <v>545000</v>
      </c>
      <c r="G62" s="319">
        <v>141000</v>
      </c>
      <c r="H62" s="319">
        <v>32000</v>
      </c>
      <c r="I62" s="321">
        <v>36000</v>
      </c>
      <c r="M62" s="28" t="s">
        <v>91</v>
      </c>
      <c r="N62" s="320">
        <v>377000</v>
      </c>
      <c r="O62" s="319">
        <v>286000</v>
      </c>
      <c r="P62" s="319">
        <v>82000</v>
      </c>
      <c r="Q62" s="319" t="s">
        <v>270</v>
      </c>
      <c r="R62" s="319">
        <v>351000</v>
      </c>
      <c r="S62" s="319">
        <v>26000</v>
      </c>
      <c r="T62" s="319">
        <v>19000</v>
      </c>
      <c r="U62" s="321">
        <v>14000</v>
      </c>
      <c r="V62" s="26"/>
      <c r="W62" s="26"/>
      <c r="Y62" s="28" t="s">
        <v>91</v>
      </c>
      <c r="Z62" s="320">
        <v>312000</v>
      </c>
      <c r="AA62" s="319">
        <v>285000</v>
      </c>
      <c r="AB62" s="319">
        <v>17000</v>
      </c>
      <c r="AC62" s="319" t="s">
        <v>270</v>
      </c>
      <c r="AD62" s="319">
        <v>194000</v>
      </c>
      <c r="AE62" s="319">
        <v>116000</v>
      </c>
      <c r="AF62" s="319">
        <v>14000</v>
      </c>
      <c r="AG62" s="321">
        <v>22000</v>
      </c>
      <c r="AI62" s="3"/>
    </row>
    <row r="63" spans="1:35" ht="21" hidden="1" customHeight="1">
      <c r="A63" s="28" t="s">
        <v>92</v>
      </c>
      <c r="B63" s="320">
        <v>687000</v>
      </c>
      <c r="C63" s="319">
        <v>575000</v>
      </c>
      <c r="D63" s="319">
        <v>94000</v>
      </c>
      <c r="E63" s="319">
        <v>13000</v>
      </c>
      <c r="F63" s="319">
        <v>548000</v>
      </c>
      <c r="G63" s="319">
        <v>137000</v>
      </c>
      <c r="H63" s="319">
        <v>28000</v>
      </c>
      <c r="I63" s="321">
        <v>36000</v>
      </c>
      <c r="M63" s="28" t="s">
        <v>92</v>
      </c>
      <c r="N63" s="320">
        <v>377000</v>
      </c>
      <c r="O63" s="319">
        <v>291000</v>
      </c>
      <c r="P63" s="319">
        <v>77000</v>
      </c>
      <c r="Q63" s="319" t="s">
        <v>270</v>
      </c>
      <c r="R63" s="319">
        <v>351000</v>
      </c>
      <c r="S63" s="319">
        <v>25000</v>
      </c>
      <c r="T63" s="319">
        <v>16000</v>
      </c>
      <c r="U63" s="321">
        <v>15000</v>
      </c>
      <c r="V63" s="26"/>
      <c r="W63" s="26"/>
      <c r="Y63" s="28" t="s">
        <v>92</v>
      </c>
      <c r="Z63" s="320">
        <v>310000</v>
      </c>
      <c r="AA63" s="319">
        <v>284000</v>
      </c>
      <c r="AB63" s="319">
        <v>17000</v>
      </c>
      <c r="AC63" s="319" t="s">
        <v>270</v>
      </c>
      <c r="AD63" s="319">
        <v>197000</v>
      </c>
      <c r="AE63" s="319">
        <v>112000</v>
      </c>
      <c r="AF63" s="319">
        <v>12000</v>
      </c>
      <c r="AG63" s="321">
        <v>21000</v>
      </c>
      <c r="AI63" s="3"/>
    </row>
    <row r="64" spans="1:35" ht="21" hidden="1" customHeight="1">
      <c r="A64" s="28" t="s">
        <v>93</v>
      </c>
      <c r="B64" s="320">
        <v>687000</v>
      </c>
      <c r="C64" s="319">
        <v>575000</v>
      </c>
      <c r="D64" s="319">
        <v>95000</v>
      </c>
      <c r="E64" s="319">
        <v>13000</v>
      </c>
      <c r="F64" s="319">
        <v>546000</v>
      </c>
      <c r="G64" s="319">
        <v>139000</v>
      </c>
      <c r="H64" s="319">
        <v>28000</v>
      </c>
      <c r="I64" s="321">
        <v>40000</v>
      </c>
      <c r="M64" s="28" t="s">
        <v>93</v>
      </c>
      <c r="N64" s="320">
        <v>380000</v>
      </c>
      <c r="O64" s="319">
        <v>295000</v>
      </c>
      <c r="P64" s="319">
        <v>77000</v>
      </c>
      <c r="Q64" s="319" t="s">
        <v>270</v>
      </c>
      <c r="R64" s="319">
        <v>351000</v>
      </c>
      <c r="S64" s="319">
        <v>28000</v>
      </c>
      <c r="T64" s="319">
        <v>16000</v>
      </c>
      <c r="U64" s="321">
        <v>17000</v>
      </c>
      <c r="V64" s="26"/>
      <c r="W64" s="26"/>
      <c r="Y64" s="28" t="s">
        <v>93</v>
      </c>
      <c r="Z64" s="320">
        <v>307000</v>
      </c>
      <c r="AA64" s="319">
        <v>280000</v>
      </c>
      <c r="AB64" s="319">
        <v>18000</v>
      </c>
      <c r="AC64" s="319" t="s">
        <v>270</v>
      </c>
      <c r="AD64" s="319">
        <v>195000</v>
      </c>
      <c r="AE64" s="319">
        <v>111000</v>
      </c>
      <c r="AF64" s="319">
        <v>12000</v>
      </c>
      <c r="AG64" s="321">
        <v>24000</v>
      </c>
      <c r="AI64" s="3"/>
    </row>
    <row r="65" spans="1:35" ht="21" hidden="1" customHeight="1">
      <c r="A65" s="28" t="s">
        <v>94</v>
      </c>
      <c r="B65" s="320">
        <v>691000</v>
      </c>
      <c r="C65" s="319">
        <v>581000</v>
      </c>
      <c r="D65" s="319">
        <v>93000</v>
      </c>
      <c r="E65" s="319">
        <v>14000</v>
      </c>
      <c r="F65" s="319">
        <v>549000</v>
      </c>
      <c r="G65" s="319">
        <v>140000</v>
      </c>
      <c r="H65" s="319">
        <v>26000</v>
      </c>
      <c r="I65" s="321">
        <v>42000</v>
      </c>
      <c r="M65" s="28" t="s">
        <v>94</v>
      </c>
      <c r="N65" s="320">
        <v>380000</v>
      </c>
      <c r="O65" s="319">
        <v>294000</v>
      </c>
      <c r="P65" s="319">
        <v>76000</v>
      </c>
      <c r="Q65" s="319" t="s">
        <v>270</v>
      </c>
      <c r="R65" s="319">
        <v>352000</v>
      </c>
      <c r="S65" s="319">
        <v>27000</v>
      </c>
      <c r="T65" s="319">
        <v>15000</v>
      </c>
      <c r="U65" s="321">
        <v>16000</v>
      </c>
      <c r="V65" s="26"/>
      <c r="W65" s="26"/>
      <c r="Y65" s="28" t="s">
        <v>94</v>
      </c>
      <c r="Z65" s="320">
        <v>311000</v>
      </c>
      <c r="AA65" s="319">
        <v>286000</v>
      </c>
      <c r="AB65" s="319">
        <v>17000</v>
      </c>
      <c r="AC65" s="319" t="s">
        <v>270</v>
      </c>
      <c r="AD65" s="319">
        <v>197000</v>
      </c>
      <c r="AE65" s="319">
        <v>112000</v>
      </c>
      <c r="AF65" s="319">
        <v>11000</v>
      </c>
      <c r="AG65" s="321">
        <v>26000</v>
      </c>
      <c r="AI65" s="3"/>
    </row>
    <row r="66" spans="1:35" ht="21" hidden="1" customHeight="1">
      <c r="A66" s="28" t="s">
        <v>95</v>
      </c>
      <c r="B66" s="320">
        <v>693000</v>
      </c>
      <c r="C66" s="319">
        <v>579000</v>
      </c>
      <c r="D66" s="319">
        <v>97000</v>
      </c>
      <c r="E66" s="319">
        <v>13000</v>
      </c>
      <c r="F66" s="319">
        <v>555000</v>
      </c>
      <c r="G66" s="319">
        <v>136000</v>
      </c>
      <c r="H66" s="319">
        <v>27000</v>
      </c>
      <c r="I66" s="321">
        <v>43000</v>
      </c>
      <c r="M66" s="28" t="s">
        <v>95</v>
      </c>
      <c r="N66" s="320">
        <v>387000</v>
      </c>
      <c r="O66" s="319">
        <v>295000</v>
      </c>
      <c r="P66" s="319">
        <v>81000</v>
      </c>
      <c r="Q66" s="319" t="s">
        <v>270</v>
      </c>
      <c r="R66" s="319">
        <v>358000</v>
      </c>
      <c r="S66" s="319">
        <v>28000</v>
      </c>
      <c r="T66" s="319">
        <v>15000</v>
      </c>
      <c r="U66" s="321">
        <v>17000</v>
      </c>
      <c r="V66" s="26"/>
      <c r="W66" s="26"/>
      <c r="Y66" s="28" t="s">
        <v>95</v>
      </c>
      <c r="Z66" s="320">
        <v>307000</v>
      </c>
      <c r="AA66" s="319">
        <v>284000</v>
      </c>
      <c r="AB66" s="319">
        <v>17000</v>
      </c>
      <c r="AC66" s="319" t="s">
        <v>270</v>
      </c>
      <c r="AD66" s="319">
        <v>197000</v>
      </c>
      <c r="AE66" s="319">
        <v>108000</v>
      </c>
      <c r="AF66" s="319">
        <v>12000</v>
      </c>
      <c r="AG66" s="321">
        <v>27000</v>
      </c>
      <c r="AI66" s="3"/>
    </row>
    <row r="67" spans="1:35" ht="21" hidden="1" customHeight="1">
      <c r="A67" s="28" t="s">
        <v>96</v>
      </c>
      <c r="B67" s="320">
        <v>698000</v>
      </c>
      <c r="C67" s="319">
        <v>582000</v>
      </c>
      <c r="D67" s="319">
        <v>99000</v>
      </c>
      <c r="E67" s="319">
        <v>13000</v>
      </c>
      <c r="F67" s="319">
        <v>558000</v>
      </c>
      <c r="G67" s="319">
        <v>137000</v>
      </c>
      <c r="H67" s="319">
        <v>28000</v>
      </c>
      <c r="I67" s="321">
        <v>42000</v>
      </c>
      <c r="M67" s="28" t="s">
        <v>96</v>
      </c>
      <c r="N67" s="320">
        <v>391000</v>
      </c>
      <c r="O67" s="319">
        <v>298000</v>
      </c>
      <c r="P67" s="319">
        <v>83000</v>
      </c>
      <c r="Q67" s="319">
        <v>8000</v>
      </c>
      <c r="R67" s="319">
        <v>361000</v>
      </c>
      <c r="S67" s="319">
        <v>27000</v>
      </c>
      <c r="T67" s="319">
        <v>16000</v>
      </c>
      <c r="U67" s="321">
        <v>18000</v>
      </c>
      <c r="V67" s="26"/>
      <c r="W67" s="26"/>
      <c r="Y67" s="28" t="s">
        <v>96</v>
      </c>
      <c r="Z67" s="320">
        <v>307000</v>
      </c>
      <c r="AA67" s="319">
        <v>285000</v>
      </c>
      <c r="AB67" s="319">
        <v>16000</v>
      </c>
      <c r="AC67" s="319" t="s">
        <v>270</v>
      </c>
      <c r="AD67" s="319">
        <v>196000</v>
      </c>
      <c r="AE67" s="319">
        <v>109000</v>
      </c>
      <c r="AF67" s="319">
        <v>12000</v>
      </c>
      <c r="AG67" s="321">
        <v>24000</v>
      </c>
      <c r="AI67" s="3"/>
    </row>
    <row r="68" spans="1:35" ht="21" hidden="1" customHeight="1">
      <c r="A68" s="28" t="s">
        <v>97</v>
      </c>
      <c r="B68" s="320">
        <v>694000</v>
      </c>
      <c r="C68" s="319">
        <v>576000</v>
      </c>
      <c r="D68" s="319">
        <v>99000</v>
      </c>
      <c r="E68" s="319">
        <v>15000</v>
      </c>
      <c r="F68" s="319">
        <v>553000</v>
      </c>
      <c r="G68" s="319">
        <v>137000</v>
      </c>
      <c r="H68" s="319">
        <v>28000</v>
      </c>
      <c r="I68" s="321">
        <v>39000</v>
      </c>
      <c r="M68" s="28" t="s">
        <v>97</v>
      </c>
      <c r="N68" s="320">
        <v>389000</v>
      </c>
      <c r="O68" s="319">
        <v>294000</v>
      </c>
      <c r="P68" s="319">
        <v>83000</v>
      </c>
      <c r="Q68" s="319">
        <v>10000</v>
      </c>
      <c r="R68" s="319">
        <v>360000</v>
      </c>
      <c r="S68" s="319">
        <v>25000</v>
      </c>
      <c r="T68" s="319">
        <v>17000</v>
      </c>
      <c r="U68" s="321">
        <v>16000</v>
      </c>
      <c r="V68" s="26"/>
      <c r="W68" s="26"/>
      <c r="Y68" s="28" t="s">
        <v>97</v>
      </c>
      <c r="Z68" s="320">
        <v>305000</v>
      </c>
      <c r="AA68" s="319">
        <v>282000</v>
      </c>
      <c r="AB68" s="319">
        <v>16000</v>
      </c>
      <c r="AC68" s="319" t="s">
        <v>270</v>
      </c>
      <c r="AD68" s="319">
        <v>192000</v>
      </c>
      <c r="AE68" s="319">
        <v>111000</v>
      </c>
      <c r="AF68" s="319">
        <v>11000</v>
      </c>
      <c r="AG68" s="321">
        <v>22000</v>
      </c>
      <c r="AI68" s="3"/>
    </row>
    <row r="69" spans="1:35" ht="21" hidden="1" customHeight="1">
      <c r="A69" s="28" t="s">
        <v>98</v>
      </c>
      <c r="B69" s="320">
        <v>694000</v>
      </c>
      <c r="C69" s="319">
        <v>573000</v>
      </c>
      <c r="D69" s="319">
        <v>102000</v>
      </c>
      <c r="E69" s="319">
        <v>14000</v>
      </c>
      <c r="F69" s="319">
        <v>552000</v>
      </c>
      <c r="G69" s="319">
        <v>137000</v>
      </c>
      <c r="H69" s="319">
        <v>27000</v>
      </c>
      <c r="I69" s="321">
        <v>39000</v>
      </c>
      <c r="M69" s="28" t="s">
        <v>98</v>
      </c>
      <c r="N69" s="320">
        <v>384000</v>
      </c>
      <c r="O69" s="319">
        <v>290000</v>
      </c>
      <c r="P69" s="319">
        <v>84000</v>
      </c>
      <c r="Q69" s="319">
        <v>9000</v>
      </c>
      <c r="R69" s="319">
        <v>358000</v>
      </c>
      <c r="S69" s="319">
        <v>23000</v>
      </c>
      <c r="T69" s="319">
        <v>17000</v>
      </c>
      <c r="U69" s="321">
        <v>15000</v>
      </c>
      <c r="V69" s="26"/>
      <c r="W69" s="26"/>
      <c r="Y69" s="28" t="s">
        <v>98</v>
      </c>
      <c r="Z69" s="320">
        <v>310000</v>
      </c>
      <c r="AA69" s="319">
        <v>283000</v>
      </c>
      <c r="AB69" s="319">
        <v>18000</v>
      </c>
      <c r="AC69" s="319" t="s">
        <v>270</v>
      </c>
      <c r="AD69" s="319">
        <v>194000</v>
      </c>
      <c r="AE69" s="319">
        <v>114000</v>
      </c>
      <c r="AF69" s="319">
        <v>10000</v>
      </c>
      <c r="AG69" s="321">
        <v>23000</v>
      </c>
      <c r="AI69" s="3"/>
    </row>
    <row r="70" spans="1:35" ht="21" hidden="1" customHeight="1">
      <c r="A70" s="28" t="s">
        <v>99</v>
      </c>
      <c r="B70" s="320">
        <v>696000</v>
      </c>
      <c r="C70" s="319">
        <v>572000</v>
      </c>
      <c r="D70" s="319">
        <v>105000</v>
      </c>
      <c r="E70" s="319">
        <v>14000</v>
      </c>
      <c r="F70" s="319">
        <v>554000</v>
      </c>
      <c r="G70" s="319">
        <v>137000</v>
      </c>
      <c r="H70" s="319">
        <v>28000</v>
      </c>
      <c r="I70" s="321">
        <v>41000</v>
      </c>
      <c r="M70" s="28" t="s">
        <v>99</v>
      </c>
      <c r="N70" s="320">
        <v>385000</v>
      </c>
      <c r="O70" s="319">
        <v>289000</v>
      </c>
      <c r="P70" s="319">
        <v>85000</v>
      </c>
      <c r="Q70" s="319">
        <v>9000</v>
      </c>
      <c r="R70" s="319">
        <v>359000</v>
      </c>
      <c r="S70" s="319">
        <v>23000</v>
      </c>
      <c r="T70" s="319">
        <v>18000</v>
      </c>
      <c r="U70" s="321">
        <v>17000</v>
      </c>
      <c r="V70" s="26"/>
      <c r="W70" s="26"/>
      <c r="Y70" s="28" t="s">
        <v>99</v>
      </c>
      <c r="Z70" s="320">
        <v>311000</v>
      </c>
      <c r="AA70" s="319">
        <v>283000</v>
      </c>
      <c r="AB70" s="319">
        <v>20000</v>
      </c>
      <c r="AC70" s="319" t="s">
        <v>270</v>
      </c>
      <c r="AD70" s="319">
        <v>195000</v>
      </c>
      <c r="AE70" s="319">
        <v>114000</v>
      </c>
      <c r="AF70" s="319">
        <v>11000</v>
      </c>
      <c r="AG70" s="321">
        <v>24000</v>
      </c>
      <c r="AI70" s="3"/>
    </row>
    <row r="71" spans="1:35" ht="21" hidden="1" customHeight="1">
      <c r="A71" s="28" t="s">
        <v>207</v>
      </c>
      <c r="B71" s="320">
        <v>696000</v>
      </c>
      <c r="C71" s="319">
        <v>578000</v>
      </c>
      <c r="D71" s="319">
        <v>102000</v>
      </c>
      <c r="E71" s="319">
        <v>12000</v>
      </c>
      <c r="F71" s="319">
        <v>550000</v>
      </c>
      <c r="G71" s="319">
        <v>142000</v>
      </c>
      <c r="H71" s="319">
        <v>30000</v>
      </c>
      <c r="I71" s="321">
        <v>43000</v>
      </c>
      <c r="M71" s="28" t="s">
        <v>207</v>
      </c>
      <c r="N71" s="320">
        <v>386000</v>
      </c>
      <c r="O71" s="319">
        <v>296000</v>
      </c>
      <c r="P71" s="319">
        <v>81000</v>
      </c>
      <c r="Q71" s="319" t="s">
        <v>270</v>
      </c>
      <c r="R71" s="319">
        <v>359000</v>
      </c>
      <c r="S71" s="319">
        <v>24000</v>
      </c>
      <c r="T71" s="319">
        <v>18000</v>
      </c>
      <c r="U71" s="321">
        <v>17000</v>
      </c>
      <c r="V71" s="26"/>
      <c r="W71" s="26"/>
      <c r="Y71" s="28" t="s">
        <v>207</v>
      </c>
      <c r="Z71" s="320">
        <v>311000</v>
      </c>
      <c r="AA71" s="319">
        <v>282000</v>
      </c>
      <c r="AB71" s="319">
        <v>20000</v>
      </c>
      <c r="AC71" s="319" t="s">
        <v>270</v>
      </c>
      <c r="AD71" s="319">
        <v>191000</v>
      </c>
      <c r="AE71" s="319">
        <v>118000</v>
      </c>
      <c r="AF71" s="319">
        <v>11000</v>
      </c>
      <c r="AG71" s="321">
        <v>26000</v>
      </c>
      <c r="AI71" s="3"/>
    </row>
    <row r="72" spans="1:35" ht="21" hidden="1" customHeight="1">
      <c r="A72" s="28" t="s">
        <v>208</v>
      </c>
      <c r="B72" s="320">
        <v>690000</v>
      </c>
      <c r="C72" s="319">
        <v>576000</v>
      </c>
      <c r="D72" s="319">
        <v>99000</v>
      </c>
      <c r="E72" s="319">
        <v>11000</v>
      </c>
      <c r="F72" s="319">
        <v>538000</v>
      </c>
      <c r="G72" s="319">
        <v>149000</v>
      </c>
      <c r="H72" s="319">
        <v>31000</v>
      </c>
      <c r="I72" s="321">
        <v>42000</v>
      </c>
      <c r="M72" s="28" t="s">
        <v>208</v>
      </c>
      <c r="N72" s="320">
        <v>382000</v>
      </c>
      <c r="O72" s="319">
        <v>295000</v>
      </c>
      <c r="P72" s="319">
        <v>79000</v>
      </c>
      <c r="Q72" s="319" t="s">
        <v>270</v>
      </c>
      <c r="R72" s="319">
        <v>356000</v>
      </c>
      <c r="S72" s="319">
        <v>25000</v>
      </c>
      <c r="T72" s="319">
        <v>20000</v>
      </c>
      <c r="U72" s="321">
        <v>17000</v>
      </c>
      <c r="V72" s="26"/>
      <c r="W72" s="26"/>
      <c r="Y72" s="28" t="s">
        <v>208</v>
      </c>
      <c r="Z72" s="320">
        <v>308000</v>
      </c>
      <c r="AA72" s="319">
        <v>281000</v>
      </c>
      <c r="AB72" s="319">
        <v>19000</v>
      </c>
      <c r="AC72" s="319" t="s">
        <v>270</v>
      </c>
      <c r="AD72" s="319">
        <v>182000</v>
      </c>
      <c r="AE72" s="319">
        <v>125000</v>
      </c>
      <c r="AF72" s="319">
        <v>11000</v>
      </c>
      <c r="AG72" s="321">
        <v>25000</v>
      </c>
      <c r="AI72" s="3"/>
    </row>
    <row r="73" spans="1:35" ht="21" hidden="1" customHeight="1">
      <c r="A73" s="28" t="s">
        <v>100</v>
      </c>
      <c r="B73" s="320">
        <v>688000</v>
      </c>
      <c r="C73" s="319">
        <v>578000</v>
      </c>
      <c r="D73" s="319">
        <v>94000</v>
      </c>
      <c r="E73" s="319">
        <v>11000</v>
      </c>
      <c r="F73" s="319">
        <v>538000</v>
      </c>
      <c r="G73" s="319">
        <v>147000</v>
      </c>
      <c r="H73" s="319">
        <v>34000</v>
      </c>
      <c r="I73" s="321">
        <v>38000</v>
      </c>
      <c r="M73" s="28" t="s">
        <v>100</v>
      </c>
      <c r="N73" s="320">
        <v>382000</v>
      </c>
      <c r="O73" s="319">
        <v>297000</v>
      </c>
      <c r="P73" s="319">
        <v>77000</v>
      </c>
      <c r="Q73" s="319" t="s">
        <v>270</v>
      </c>
      <c r="R73" s="319">
        <v>355000</v>
      </c>
      <c r="S73" s="319">
        <v>25000</v>
      </c>
      <c r="T73" s="319">
        <v>22000</v>
      </c>
      <c r="U73" s="321">
        <v>13000</v>
      </c>
      <c r="V73" s="26"/>
      <c r="W73" s="26"/>
      <c r="Y73" s="28" t="s">
        <v>100</v>
      </c>
      <c r="Z73" s="320">
        <v>306000</v>
      </c>
      <c r="AA73" s="319">
        <v>281000</v>
      </c>
      <c r="AB73" s="319">
        <v>17000</v>
      </c>
      <c r="AC73" s="319" t="s">
        <v>270</v>
      </c>
      <c r="AD73" s="319">
        <v>183000</v>
      </c>
      <c r="AE73" s="319">
        <v>122000</v>
      </c>
      <c r="AF73" s="319">
        <v>12000</v>
      </c>
      <c r="AG73" s="321">
        <v>25000</v>
      </c>
      <c r="AI73" s="3"/>
    </row>
    <row r="74" spans="1:35" ht="21" hidden="1" customHeight="1">
      <c r="A74" s="28" t="s">
        <v>101</v>
      </c>
      <c r="B74" s="320">
        <v>673000</v>
      </c>
      <c r="C74" s="319">
        <v>562000</v>
      </c>
      <c r="D74" s="319">
        <v>95000</v>
      </c>
      <c r="E74" s="319">
        <v>11000</v>
      </c>
      <c r="F74" s="319">
        <v>523000</v>
      </c>
      <c r="G74" s="319">
        <v>148000</v>
      </c>
      <c r="H74" s="319">
        <v>31000</v>
      </c>
      <c r="I74" s="321">
        <v>35000</v>
      </c>
      <c r="M74" s="28" t="s">
        <v>101</v>
      </c>
      <c r="N74" s="320">
        <v>378000</v>
      </c>
      <c r="O74" s="319">
        <v>292000</v>
      </c>
      <c r="P74" s="319">
        <v>78000</v>
      </c>
      <c r="Q74" s="319" t="s">
        <v>270</v>
      </c>
      <c r="R74" s="319">
        <v>351000</v>
      </c>
      <c r="S74" s="319">
        <v>26000</v>
      </c>
      <c r="T74" s="319">
        <v>20000</v>
      </c>
      <c r="U74" s="321">
        <v>12000</v>
      </c>
      <c r="V74" s="26"/>
      <c r="W74" s="26"/>
      <c r="Y74" s="28" t="s">
        <v>101</v>
      </c>
      <c r="Z74" s="320">
        <v>295000</v>
      </c>
      <c r="AA74" s="319">
        <v>270000</v>
      </c>
      <c r="AB74" s="319">
        <v>17000</v>
      </c>
      <c r="AC74" s="319" t="s">
        <v>270</v>
      </c>
      <c r="AD74" s="319">
        <v>172000</v>
      </c>
      <c r="AE74" s="319">
        <v>122000</v>
      </c>
      <c r="AF74" s="319">
        <v>10000</v>
      </c>
      <c r="AG74" s="321">
        <v>23000</v>
      </c>
      <c r="AI74" s="3"/>
    </row>
    <row r="75" spans="1:35" ht="21" hidden="1" customHeight="1">
      <c r="A75" s="28" t="s">
        <v>102</v>
      </c>
      <c r="B75" s="320">
        <v>673000</v>
      </c>
      <c r="C75" s="319">
        <v>559000</v>
      </c>
      <c r="D75" s="319">
        <v>99000</v>
      </c>
      <c r="E75" s="319">
        <v>10000</v>
      </c>
      <c r="F75" s="319">
        <v>523000</v>
      </c>
      <c r="G75" s="319">
        <v>148000</v>
      </c>
      <c r="H75" s="319">
        <v>29000</v>
      </c>
      <c r="I75" s="321">
        <v>34000</v>
      </c>
      <c r="M75" s="28" t="s">
        <v>102</v>
      </c>
      <c r="N75" s="320">
        <v>377000</v>
      </c>
      <c r="O75" s="319">
        <v>288000</v>
      </c>
      <c r="P75" s="319">
        <v>82000</v>
      </c>
      <c r="Q75" s="319" t="s">
        <v>270</v>
      </c>
      <c r="R75" s="319">
        <v>350000</v>
      </c>
      <c r="S75" s="319">
        <v>26000</v>
      </c>
      <c r="T75" s="319">
        <v>19000</v>
      </c>
      <c r="U75" s="321">
        <v>11000</v>
      </c>
      <c r="V75" s="26"/>
      <c r="W75" s="26"/>
      <c r="Y75" s="28" t="s">
        <v>102</v>
      </c>
      <c r="Z75" s="320">
        <v>296000</v>
      </c>
      <c r="AA75" s="319">
        <v>271000</v>
      </c>
      <c r="AB75" s="319">
        <v>17000</v>
      </c>
      <c r="AC75" s="319" t="s">
        <v>270</v>
      </c>
      <c r="AD75" s="319">
        <v>173000</v>
      </c>
      <c r="AE75" s="319">
        <v>122000</v>
      </c>
      <c r="AF75" s="319">
        <v>10000</v>
      </c>
      <c r="AG75" s="321">
        <v>23000</v>
      </c>
      <c r="AI75" s="3"/>
    </row>
    <row r="76" spans="1:35" ht="21" hidden="1" customHeight="1">
      <c r="A76" s="28" t="s">
        <v>103</v>
      </c>
      <c r="B76" s="320">
        <v>673000</v>
      </c>
      <c r="C76" s="319">
        <v>563000</v>
      </c>
      <c r="D76" s="319">
        <v>96000</v>
      </c>
      <c r="E76" s="319">
        <v>9000</v>
      </c>
      <c r="F76" s="319">
        <v>520000</v>
      </c>
      <c r="G76" s="319">
        <v>151000</v>
      </c>
      <c r="H76" s="319">
        <v>30000</v>
      </c>
      <c r="I76" s="321">
        <v>33000</v>
      </c>
      <c r="M76" s="28" t="s">
        <v>103</v>
      </c>
      <c r="N76" s="320">
        <v>375000</v>
      </c>
      <c r="O76" s="319">
        <v>288000</v>
      </c>
      <c r="P76" s="319">
        <v>80000</v>
      </c>
      <c r="Q76" s="319" t="s">
        <v>270</v>
      </c>
      <c r="R76" s="319">
        <v>348000</v>
      </c>
      <c r="S76" s="319">
        <v>25000</v>
      </c>
      <c r="T76" s="319">
        <v>20000</v>
      </c>
      <c r="U76" s="321">
        <v>10000</v>
      </c>
      <c r="V76" s="26"/>
      <c r="W76" s="26"/>
      <c r="Y76" s="28" t="s">
        <v>103</v>
      </c>
      <c r="Z76" s="320">
        <v>298000</v>
      </c>
      <c r="AA76" s="319">
        <v>275000</v>
      </c>
      <c r="AB76" s="319">
        <v>16000</v>
      </c>
      <c r="AC76" s="319" t="s">
        <v>270</v>
      </c>
      <c r="AD76" s="319">
        <v>172000</v>
      </c>
      <c r="AE76" s="319">
        <v>126000</v>
      </c>
      <c r="AF76" s="319">
        <v>10000</v>
      </c>
      <c r="AG76" s="321">
        <v>23000</v>
      </c>
      <c r="AI76" s="3"/>
    </row>
    <row r="77" spans="1:35" ht="21" hidden="1" customHeight="1">
      <c r="A77" s="28" t="s">
        <v>104</v>
      </c>
      <c r="B77" s="320">
        <v>679000</v>
      </c>
      <c r="C77" s="319">
        <v>569000</v>
      </c>
      <c r="D77" s="319">
        <v>97000</v>
      </c>
      <c r="E77" s="319">
        <v>9000</v>
      </c>
      <c r="F77" s="319">
        <v>528000</v>
      </c>
      <c r="G77" s="319">
        <v>150000</v>
      </c>
      <c r="H77" s="319">
        <v>28000</v>
      </c>
      <c r="I77" s="321">
        <v>33000</v>
      </c>
      <c r="M77" s="28" t="s">
        <v>104</v>
      </c>
      <c r="N77" s="320">
        <v>379000</v>
      </c>
      <c r="O77" s="319">
        <v>293000</v>
      </c>
      <c r="P77" s="319">
        <v>80000</v>
      </c>
      <c r="Q77" s="319" t="s">
        <v>270</v>
      </c>
      <c r="R77" s="319">
        <v>353000</v>
      </c>
      <c r="S77" s="319">
        <v>25000</v>
      </c>
      <c r="T77" s="319">
        <v>20000</v>
      </c>
      <c r="U77" s="321">
        <v>10000</v>
      </c>
      <c r="V77" s="26"/>
      <c r="W77" s="26"/>
      <c r="Y77" s="28" t="s">
        <v>104</v>
      </c>
      <c r="Z77" s="320">
        <v>300000</v>
      </c>
      <c r="AA77" s="319">
        <v>276000</v>
      </c>
      <c r="AB77" s="319">
        <v>17000</v>
      </c>
      <c r="AC77" s="319" t="s">
        <v>270</v>
      </c>
      <c r="AD77" s="319">
        <v>175000</v>
      </c>
      <c r="AE77" s="319">
        <v>125000</v>
      </c>
      <c r="AF77" s="319">
        <v>9000</v>
      </c>
      <c r="AG77" s="321">
        <v>24000</v>
      </c>
      <c r="AI77" s="3"/>
    </row>
    <row r="78" spans="1:35" ht="21" hidden="1" customHeight="1">
      <c r="A78" s="28" t="s">
        <v>105</v>
      </c>
      <c r="B78" s="320">
        <v>688000</v>
      </c>
      <c r="C78" s="319">
        <v>581000</v>
      </c>
      <c r="D78" s="319">
        <v>95000</v>
      </c>
      <c r="E78" s="319">
        <v>8000</v>
      </c>
      <c r="F78" s="319">
        <v>539000</v>
      </c>
      <c r="G78" s="319">
        <v>147000</v>
      </c>
      <c r="H78" s="319">
        <v>30000</v>
      </c>
      <c r="I78" s="321">
        <v>33000</v>
      </c>
      <c r="M78" s="28" t="s">
        <v>105</v>
      </c>
      <c r="N78" s="320">
        <v>384000</v>
      </c>
      <c r="O78" s="319">
        <v>302000</v>
      </c>
      <c r="P78" s="319">
        <v>78000</v>
      </c>
      <c r="Q78" s="319" t="s">
        <v>270</v>
      </c>
      <c r="R78" s="319">
        <v>359000</v>
      </c>
      <c r="S78" s="319">
        <v>24000</v>
      </c>
      <c r="T78" s="319">
        <v>20000</v>
      </c>
      <c r="U78" s="321">
        <v>10000</v>
      </c>
      <c r="V78" s="26"/>
      <c r="W78" s="26"/>
      <c r="Y78" s="28" t="s">
        <v>105</v>
      </c>
      <c r="Z78" s="320">
        <v>304000</v>
      </c>
      <c r="AA78" s="319">
        <v>279000</v>
      </c>
      <c r="AB78" s="319">
        <v>17000</v>
      </c>
      <c r="AC78" s="319" t="s">
        <v>270</v>
      </c>
      <c r="AD78" s="319">
        <v>180000</v>
      </c>
      <c r="AE78" s="319">
        <v>123000</v>
      </c>
      <c r="AF78" s="319">
        <v>10000</v>
      </c>
      <c r="AG78" s="321">
        <v>22000</v>
      </c>
      <c r="AI78" s="3"/>
    </row>
    <row r="79" spans="1:35" ht="21" hidden="1" customHeight="1">
      <c r="A79" s="28" t="s">
        <v>106</v>
      </c>
      <c r="B79" s="320">
        <v>694000</v>
      </c>
      <c r="C79" s="319">
        <v>587000</v>
      </c>
      <c r="D79" s="319">
        <v>93000</v>
      </c>
      <c r="E79" s="319">
        <v>10000</v>
      </c>
      <c r="F79" s="319">
        <v>543000</v>
      </c>
      <c r="G79" s="319">
        <v>150000</v>
      </c>
      <c r="H79" s="319">
        <v>28000</v>
      </c>
      <c r="I79" s="321">
        <v>32000</v>
      </c>
      <c r="M79" s="28" t="s">
        <v>106</v>
      </c>
      <c r="N79" s="320">
        <v>386000</v>
      </c>
      <c r="O79" s="319">
        <v>304000</v>
      </c>
      <c r="P79" s="319">
        <v>76000</v>
      </c>
      <c r="Q79" s="319" t="s">
        <v>270</v>
      </c>
      <c r="R79" s="319">
        <v>362000</v>
      </c>
      <c r="S79" s="319">
        <v>23000</v>
      </c>
      <c r="T79" s="319">
        <v>19000</v>
      </c>
      <c r="U79" s="321">
        <v>9000</v>
      </c>
      <c r="V79" s="26"/>
      <c r="W79" s="26"/>
      <c r="Y79" s="28" t="s">
        <v>106</v>
      </c>
      <c r="Z79" s="320">
        <v>308000</v>
      </c>
      <c r="AA79" s="319">
        <v>283000</v>
      </c>
      <c r="AB79" s="319">
        <v>17000</v>
      </c>
      <c r="AC79" s="319" t="s">
        <v>270</v>
      </c>
      <c r="AD79" s="319">
        <v>181000</v>
      </c>
      <c r="AE79" s="319">
        <v>127000</v>
      </c>
      <c r="AF79" s="319">
        <v>9000</v>
      </c>
      <c r="AG79" s="321">
        <v>23000</v>
      </c>
      <c r="AI79" s="3"/>
    </row>
    <row r="80" spans="1:35" ht="21" hidden="1" customHeight="1">
      <c r="A80" s="28" t="s">
        <v>107</v>
      </c>
      <c r="B80" s="320">
        <v>695000</v>
      </c>
      <c r="C80" s="319">
        <v>585000</v>
      </c>
      <c r="D80" s="319">
        <v>96000</v>
      </c>
      <c r="E80" s="319">
        <v>10000</v>
      </c>
      <c r="F80" s="319">
        <v>545000</v>
      </c>
      <c r="G80" s="319">
        <v>148000</v>
      </c>
      <c r="H80" s="319">
        <v>29000</v>
      </c>
      <c r="I80" s="321">
        <v>32000</v>
      </c>
      <c r="M80" s="28" t="s">
        <v>107</v>
      </c>
      <c r="N80" s="320">
        <v>386000</v>
      </c>
      <c r="O80" s="319">
        <v>301000</v>
      </c>
      <c r="P80" s="319">
        <v>79000</v>
      </c>
      <c r="Q80" s="319" t="s">
        <v>270</v>
      </c>
      <c r="R80" s="319">
        <v>362000</v>
      </c>
      <c r="S80" s="319">
        <v>23000</v>
      </c>
      <c r="T80" s="319">
        <v>19000</v>
      </c>
      <c r="U80" s="321">
        <v>10000</v>
      </c>
      <c r="V80" s="26"/>
      <c r="W80" s="26"/>
      <c r="Y80" s="28" t="s">
        <v>107</v>
      </c>
      <c r="Z80" s="320">
        <v>309000</v>
      </c>
      <c r="AA80" s="319">
        <v>284000</v>
      </c>
      <c r="AB80" s="319">
        <v>17000</v>
      </c>
      <c r="AC80" s="319" t="s">
        <v>270</v>
      </c>
      <c r="AD80" s="319">
        <v>183000</v>
      </c>
      <c r="AE80" s="319">
        <v>125000</v>
      </c>
      <c r="AF80" s="319">
        <v>10000</v>
      </c>
      <c r="AG80" s="321">
        <v>23000</v>
      </c>
      <c r="AI80" s="3"/>
    </row>
    <row r="81" spans="1:35" ht="21" hidden="1" customHeight="1">
      <c r="A81" s="28" t="s">
        <v>108</v>
      </c>
      <c r="B81" s="320">
        <v>701000</v>
      </c>
      <c r="C81" s="319">
        <v>589000</v>
      </c>
      <c r="D81" s="319">
        <v>97000</v>
      </c>
      <c r="E81" s="319">
        <v>11000</v>
      </c>
      <c r="F81" s="319">
        <v>552000</v>
      </c>
      <c r="G81" s="319">
        <v>147000</v>
      </c>
      <c r="H81" s="319">
        <v>30000</v>
      </c>
      <c r="I81" s="321">
        <v>33000</v>
      </c>
      <c r="M81" s="28" t="s">
        <v>108</v>
      </c>
      <c r="N81" s="320">
        <v>390000</v>
      </c>
      <c r="O81" s="319">
        <v>302000</v>
      </c>
      <c r="P81" s="319">
        <v>81000</v>
      </c>
      <c r="Q81" s="319" t="s">
        <v>270</v>
      </c>
      <c r="R81" s="319">
        <v>368000</v>
      </c>
      <c r="S81" s="319">
        <v>21000</v>
      </c>
      <c r="T81" s="319">
        <v>19000</v>
      </c>
      <c r="U81" s="321">
        <v>9000</v>
      </c>
      <c r="V81" s="26"/>
      <c r="W81" s="26"/>
      <c r="Y81" s="28" t="s">
        <v>108</v>
      </c>
      <c r="Z81" s="320">
        <v>311000</v>
      </c>
      <c r="AA81" s="319">
        <v>288000</v>
      </c>
      <c r="AB81" s="319">
        <v>16000</v>
      </c>
      <c r="AC81" s="319" t="s">
        <v>270</v>
      </c>
      <c r="AD81" s="319">
        <v>184000</v>
      </c>
      <c r="AE81" s="319">
        <v>126000</v>
      </c>
      <c r="AF81" s="319">
        <v>11000</v>
      </c>
      <c r="AG81" s="321">
        <v>24000</v>
      </c>
      <c r="AI81" s="3"/>
    </row>
    <row r="82" spans="1:35" ht="21" hidden="1" customHeight="1">
      <c r="A82" s="28" t="s">
        <v>109</v>
      </c>
      <c r="B82" s="320">
        <v>702000</v>
      </c>
      <c r="C82" s="319">
        <v>593000</v>
      </c>
      <c r="D82" s="319">
        <v>97000</v>
      </c>
      <c r="E82" s="319">
        <v>10000</v>
      </c>
      <c r="F82" s="319">
        <v>554000</v>
      </c>
      <c r="G82" s="319">
        <v>147000</v>
      </c>
      <c r="H82" s="319">
        <v>29000</v>
      </c>
      <c r="I82" s="321">
        <v>32000</v>
      </c>
      <c r="M82" s="28" t="s">
        <v>109</v>
      </c>
      <c r="N82" s="320">
        <v>390000</v>
      </c>
      <c r="O82" s="319">
        <v>303000</v>
      </c>
      <c r="P82" s="319">
        <v>80000</v>
      </c>
      <c r="Q82" s="319" t="s">
        <v>270</v>
      </c>
      <c r="R82" s="319">
        <v>369000</v>
      </c>
      <c r="S82" s="319">
        <v>20000</v>
      </c>
      <c r="T82" s="319">
        <v>18000</v>
      </c>
      <c r="U82" s="321">
        <v>10000</v>
      </c>
      <c r="V82" s="26"/>
      <c r="W82" s="26"/>
      <c r="Y82" s="28" t="s">
        <v>109</v>
      </c>
      <c r="Z82" s="320">
        <v>313000</v>
      </c>
      <c r="AA82" s="319">
        <v>290000</v>
      </c>
      <c r="AB82" s="319">
        <v>17000</v>
      </c>
      <c r="AC82" s="319" t="s">
        <v>270</v>
      </c>
      <c r="AD82" s="319">
        <v>185000</v>
      </c>
      <c r="AE82" s="319">
        <v>127000</v>
      </c>
      <c r="AF82" s="319">
        <v>11000</v>
      </c>
      <c r="AG82" s="321">
        <v>22000</v>
      </c>
      <c r="AI82" s="3"/>
    </row>
    <row r="83" spans="1:35" ht="21" hidden="1" customHeight="1">
      <c r="A83" s="28" t="s">
        <v>209</v>
      </c>
      <c r="B83" s="320">
        <v>707000</v>
      </c>
      <c r="C83" s="319">
        <v>593000</v>
      </c>
      <c r="D83" s="319">
        <v>101000</v>
      </c>
      <c r="E83" s="319">
        <v>10000</v>
      </c>
      <c r="F83" s="319">
        <v>560000</v>
      </c>
      <c r="G83" s="319">
        <v>146000</v>
      </c>
      <c r="H83" s="319">
        <v>30000</v>
      </c>
      <c r="I83" s="321">
        <v>31000</v>
      </c>
      <c r="M83" s="28" t="s">
        <v>209</v>
      </c>
      <c r="N83" s="320">
        <v>393000</v>
      </c>
      <c r="O83" s="319">
        <v>303000</v>
      </c>
      <c r="P83" s="319">
        <v>84000</v>
      </c>
      <c r="Q83" s="319" t="s">
        <v>270</v>
      </c>
      <c r="R83" s="319">
        <v>372000</v>
      </c>
      <c r="S83" s="319">
        <v>21000</v>
      </c>
      <c r="T83" s="319">
        <v>18000</v>
      </c>
      <c r="U83" s="321">
        <v>10000</v>
      </c>
      <c r="V83" s="26"/>
      <c r="W83" s="26"/>
      <c r="Y83" s="28" t="s">
        <v>209</v>
      </c>
      <c r="Z83" s="320">
        <v>314000</v>
      </c>
      <c r="AA83" s="319">
        <v>290000</v>
      </c>
      <c r="AB83" s="319">
        <v>17000</v>
      </c>
      <c r="AC83" s="319" t="s">
        <v>270</v>
      </c>
      <c r="AD83" s="319">
        <v>188000</v>
      </c>
      <c r="AE83" s="319">
        <v>125000</v>
      </c>
      <c r="AF83" s="319">
        <v>12000</v>
      </c>
      <c r="AG83" s="321">
        <v>21000</v>
      </c>
      <c r="AI83" s="3"/>
    </row>
    <row r="84" spans="1:35" ht="21" hidden="1" customHeight="1">
      <c r="A84" s="28" t="s">
        <v>210</v>
      </c>
      <c r="B84" s="320">
        <v>699000</v>
      </c>
      <c r="C84" s="319">
        <v>584000</v>
      </c>
      <c r="D84" s="319">
        <v>102000</v>
      </c>
      <c r="E84" s="319">
        <v>10000</v>
      </c>
      <c r="F84" s="319">
        <v>550000</v>
      </c>
      <c r="G84" s="319">
        <v>146000</v>
      </c>
      <c r="H84" s="319">
        <v>31000</v>
      </c>
      <c r="I84" s="321">
        <v>32000</v>
      </c>
      <c r="M84" s="28" t="s">
        <v>210</v>
      </c>
      <c r="N84" s="320">
        <v>392000</v>
      </c>
      <c r="O84" s="319">
        <v>300000</v>
      </c>
      <c r="P84" s="319">
        <v>85000</v>
      </c>
      <c r="Q84" s="319" t="s">
        <v>270</v>
      </c>
      <c r="R84" s="319">
        <v>368000</v>
      </c>
      <c r="S84" s="319">
        <v>23000</v>
      </c>
      <c r="T84" s="319">
        <v>19000</v>
      </c>
      <c r="U84" s="321">
        <v>11000</v>
      </c>
      <c r="V84" s="26"/>
      <c r="W84" s="26"/>
      <c r="Y84" s="28" t="s">
        <v>210</v>
      </c>
      <c r="Z84" s="320">
        <v>307000</v>
      </c>
      <c r="AA84" s="319">
        <v>284000</v>
      </c>
      <c r="AB84" s="319">
        <v>17000</v>
      </c>
      <c r="AC84" s="319" t="s">
        <v>270</v>
      </c>
      <c r="AD84" s="319">
        <v>183000</v>
      </c>
      <c r="AE84" s="319">
        <v>123000</v>
      </c>
      <c r="AF84" s="319">
        <v>12000</v>
      </c>
      <c r="AG84" s="321">
        <v>21000</v>
      </c>
      <c r="AI84" s="3"/>
    </row>
    <row r="85" spans="1:35" ht="21" hidden="1" customHeight="1">
      <c r="A85" s="28" t="s">
        <v>110</v>
      </c>
      <c r="B85" s="320">
        <v>695000</v>
      </c>
      <c r="C85" s="319">
        <v>580000</v>
      </c>
      <c r="D85" s="319">
        <v>101000</v>
      </c>
      <c r="E85" s="319">
        <v>12000</v>
      </c>
      <c r="F85" s="319">
        <v>550000</v>
      </c>
      <c r="G85" s="319">
        <v>143000</v>
      </c>
      <c r="H85" s="319">
        <v>31000</v>
      </c>
      <c r="I85" s="321">
        <v>32000</v>
      </c>
      <c r="M85" s="28" t="s">
        <v>110</v>
      </c>
      <c r="N85" s="320">
        <v>391000</v>
      </c>
      <c r="O85" s="319">
        <v>298000</v>
      </c>
      <c r="P85" s="319">
        <v>85000</v>
      </c>
      <c r="Q85" s="319">
        <v>8000</v>
      </c>
      <c r="R85" s="319">
        <v>365000</v>
      </c>
      <c r="S85" s="319">
        <v>25000</v>
      </c>
      <c r="T85" s="319">
        <v>18000</v>
      </c>
      <c r="U85" s="321">
        <v>13000</v>
      </c>
      <c r="V85" s="26"/>
      <c r="W85" s="26"/>
      <c r="Y85" s="28" t="s">
        <v>110</v>
      </c>
      <c r="Z85" s="320">
        <v>304000</v>
      </c>
      <c r="AA85" s="319">
        <v>282000</v>
      </c>
      <c r="AB85" s="319">
        <v>16000</v>
      </c>
      <c r="AC85" s="319" t="s">
        <v>270</v>
      </c>
      <c r="AD85" s="319">
        <v>185000</v>
      </c>
      <c r="AE85" s="319">
        <v>118000</v>
      </c>
      <c r="AF85" s="319">
        <v>14000</v>
      </c>
      <c r="AG85" s="321">
        <v>19000</v>
      </c>
      <c r="AI85" s="3"/>
    </row>
    <row r="86" spans="1:35" ht="21" hidden="1" customHeight="1">
      <c r="A86" s="28" t="s">
        <v>111</v>
      </c>
      <c r="B86" s="320">
        <v>696000</v>
      </c>
      <c r="C86" s="319">
        <v>581000</v>
      </c>
      <c r="D86" s="319">
        <v>99000</v>
      </c>
      <c r="E86" s="319">
        <v>13000</v>
      </c>
      <c r="F86" s="319">
        <v>554000</v>
      </c>
      <c r="G86" s="319">
        <v>140000</v>
      </c>
      <c r="H86" s="319">
        <v>33000</v>
      </c>
      <c r="I86" s="321">
        <v>33000</v>
      </c>
      <c r="M86" s="28" t="s">
        <v>111</v>
      </c>
      <c r="N86" s="320">
        <v>391000</v>
      </c>
      <c r="O86" s="319">
        <v>298000</v>
      </c>
      <c r="P86" s="319">
        <v>84000</v>
      </c>
      <c r="Q86" s="319">
        <v>9000</v>
      </c>
      <c r="R86" s="319">
        <v>365000</v>
      </c>
      <c r="S86" s="319">
        <v>25000</v>
      </c>
      <c r="T86" s="319">
        <v>18000</v>
      </c>
      <c r="U86" s="321">
        <v>13000</v>
      </c>
      <c r="V86" s="26"/>
      <c r="W86" s="26"/>
      <c r="Y86" s="28" t="s">
        <v>111</v>
      </c>
      <c r="Z86" s="320">
        <v>305000</v>
      </c>
      <c r="AA86" s="319">
        <v>283000</v>
      </c>
      <c r="AB86" s="319">
        <v>15000</v>
      </c>
      <c r="AC86" s="319" t="s">
        <v>270</v>
      </c>
      <c r="AD86" s="319">
        <v>189000</v>
      </c>
      <c r="AE86" s="319">
        <v>115000</v>
      </c>
      <c r="AF86" s="319">
        <v>15000</v>
      </c>
      <c r="AG86" s="321">
        <v>20000</v>
      </c>
      <c r="AI86" s="3"/>
    </row>
    <row r="87" spans="1:35" ht="21" hidden="1" customHeight="1">
      <c r="A87" s="28" t="s">
        <v>112</v>
      </c>
      <c r="B87" s="320">
        <v>701000</v>
      </c>
      <c r="C87" s="319">
        <v>585000</v>
      </c>
      <c r="D87" s="319">
        <v>98000</v>
      </c>
      <c r="E87" s="319">
        <v>15000</v>
      </c>
      <c r="F87" s="319">
        <v>556000</v>
      </c>
      <c r="G87" s="319">
        <v>143000</v>
      </c>
      <c r="H87" s="319">
        <v>32000</v>
      </c>
      <c r="I87" s="321">
        <v>34000</v>
      </c>
      <c r="M87" s="28" t="s">
        <v>112</v>
      </c>
      <c r="N87" s="320">
        <v>391000</v>
      </c>
      <c r="O87" s="319">
        <v>299000</v>
      </c>
      <c r="P87" s="319">
        <v>81000</v>
      </c>
      <c r="Q87" s="319">
        <v>11000</v>
      </c>
      <c r="R87" s="319">
        <v>364000</v>
      </c>
      <c r="S87" s="319">
        <v>26000</v>
      </c>
      <c r="T87" s="319">
        <v>16000</v>
      </c>
      <c r="U87" s="321">
        <v>14000</v>
      </c>
      <c r="V87" s="26"/>
      <c r="W87" s="26"/>
      <c r="Y87" s="28" t="s">
        <v>112</v>
      </c>
      <c r="Z87" s="320">
        <v>309000</v>
      </c>
      <c r="AA87" s="319">
        <v>286000</v>
      </c>
      <c r="AB87" s="319">
        <v>17000</v>
      </c>
      <c r="AC87" s="319" t="s">
        <v>270</v>
      </c>
      <c r="AD87" s="319">
        <v>191000</v>
      </c>
      <c r="AE87" s="319">
        <v>117000</v>
      </c>
      <c r="AF87" s="319">
        <v>16000</v>
      </c>
      <c r="AG87" s="321">
        <v>20000</v>
      </c>
      <c r="AI87" s="3"/>
    </row>
    <row r="88" spans="1:35" ht="21" hidden="1" customHeight="1">
      <c r="A88" s="28" t="s">
        <v>113</v>
      </c>
      <c r="B88" s="320">
        <v>701000</v>
      </c>
      <c r="C88" s="319">
        <v>584000</v>
      </c>
      <c r="D88" s="319">
        <v>101000</v>
      </c>
      <c r="E88" s="319">
        <v>14000</v>
      </c>
      <c r="F88" s="319">
        <v>557000</v>
      </c>
      <c r="G88" s="319">
        <v>142000</v>
      </c>
      <c r="H88" s="319">
        <v>26000</v>
      </c>
      <c r="I88" s="321">
        <v>39000</v>
      </c>
      <c r="M88" s="28" t="s">
        <v>113</v>
      </c>
      <c r="N88" s="320">
        <v>391000</v>
      </c>
      <c r="O88" s="319">
        <v>299000</v>
      </c>
      <c r="P88" s="319">
        <v>83000</v>
      </c>
      <c r="Q88" s="319">
        <v>10000</v>
      </c>
      <c r="R88" s="319">
        <v>367000</v>
      </c>
      <c r="S88" s="319">
        <v>24000</v>
      </c>
      <c r="T88" s="319">
        <v>14000</v>
      </c>
      <c r="U88" s="321">
        <v>15000</v>
      </c>
      <c r="V88" s="26"/>
      <c r="W88" s="26"/>
      <c r="Y88" s="28" t="s">
        <v>113</v>
      </c>
      <c r="Z88" s="320">
        <v>310000</v>
      </c>
      <c r="AA88" s="319">
        <v>286000</v>
      </c>
      <c r="AB88" s="319">
        <v>18000</v>
      </c>
      <c r="AC88" s="319" t="s">
        <v>270</v>
      </c>
      <c r="AD88" s="319">
        <v>190000</v>
      </c>
      <c r="AE88" s="319">
        <v>118000</v>
      </c>
      <c r="AF88" s="319">
        <v>12000</v>
      </c>
      <c r="AG88" s="321">
        <v>24000</v>
      </c>
      <c r="AI88" s="3"/>
    </row>
    <row r="89" spans="1:35" ht="21" hidden="1" customHeight="1">
      <c r="A89" s="28" t="s">
        <v>114</v>
      </c>
      <c r="B89" s="320">
        <v>714000</v>
      </c>
      <c r="C89" s="319">
        <v>599000</v>
      </c>
      <c r="D89" s="319">
        <v>99000</v>
      </c>
      <c r="E89" s="319">
        <v>13000</v>
      </c>
      <c r="F89" s="319">
        <v>561000</v>
      </c>
      <c r="G89" s="319">
        <v>150000</v>
      </c>
      <c r="H89" s="319">
        <v>24000</v>
      </c>
      <c r="I89" s="321">
        <v>40000</v>
      </c>
      <c r="M89" s="28" t="s">
        <v>114</v>
      </c>
      <c r="N89" s="320">
        <v>396000</v>
      </c>
      <c r="O89" s="319">
        <v>305000</v>
      </c>
      <c r="P89" s="319">
        <v>82000</v>
      </c>
      <c r="Q89" s="319">
        <v>8000</v>
      </c>
      <c r="R89" s="319">
        <v>371000</v>
      </c>
      <c r="S89" s="319">
        <v>24000</v>
      </c>
      <c r="T89" s="319">
        <v>13000</v>
      </c>
      <c r="U89" s="321">
        <v>16000</v>
      </c>
      <c r="V89" s="26"/>
      <c r="W89" s="26"/>
      <c r="Y89" s="28" t="s">
        <v>114</v>
      </c>
      <c r="Z89" s="320">
        <v>318000</v>
      </c>
      <c r="AA89" s="319">
        <v>295000</v>
      </c>
      <c r="AB89" s="319">
        <v>16000</v>
      </c>
      <c r="AC89" s="319" t="s">
        <v>270</v>
      </c>
      <c r="AD89" s="319">
        <v>191000</v>
      </c>
      <c r="AE89" s="319">
        <v>126000</v>
      </c>
      <c r="AF89" s="319">
        <v>11000</v>
      </c>
      <c r="AG89" s="321">
        <v>24000</v>
      </c>
      <c r="AI89" s="3"/>
    </row>
    <row r="90" spans="1:35" ht="21" hidden="1" customHeight="1">
      <c r="A90" s="28" t="s">
        <v>115</v>
      </c>
      <c r="B90" s="320">
        <v>718000</v>
      </c>
      <c r="C90" s="319">
        <v>607000</v>
      </c>
      <c r="D90" s="319">
        <v>98000</v>
      </c>
      <c r="E90" s="319">
        <v>11000</v>
      </c>
      <c r="F90" s="319">
        <v>569000</v>
      </c>
      <c r="G90" s="319">
        <v>147000</v>
      </c>
      <c r="H90" s="319">
        <v>25000</v>
      </c>
      <c r="I90" s="321">
        <v>39000</v>
      </c>
      <c r="M90" s="28" t="s">
        <v>115</v>
      </c>
      <c r="N90" s="320">
        <v>398000</v>
      </c>
      <c r="O90" s="319">
        <v>307000</v>
      </c>
      <c r="P90" s="319">
        <v>84000</v>
      </c>
      <c r="Q90" s="319" t="s">
        <v>270</v>
      </c>
      <c r="R90" s="319">
        <v>373000</v>
      </c>
      <c r="S90" s="319">
        <v>24000</v>
      </c>
      <c r="T90" s="319">
        <v>14000</v>
      </c>
      <c r="U90" s="321">
        <v>16000</v>
      </c>
      <c r="V90" s="26"/>
      <c r="W90" s="26"/>
      <c r="Y90" s="28" t="s">
        <v>115</v>
      </c>
      <c r="Z90" s="320">
        <v>320000</v>
      </c>
      <c r="AA90" s="319">
        <v>299000</v>
      </c>
      <c r="AB90" s="319">
        <v>14000</v>
      </c>
      <c r="AC90" s="319" t="s">
        <v>270</v>
      </c>
      <c r="AD90" s="319">
        <v>196000</v>
      </c>
      <c r="AE90" s="319">
        <v>123000</v>
      </c>
      <c r="AF90" s="319">
        <v>11000</v>
      </c>
      <c r="AG90" s="321">
        <v>22000</v>
      </c>
      <c r="AI90" s="3"/>
    </row>
    <row r="91" spans="1:35" ht="21" hidden="1" customHeight="1">
      <c r="A91" s="28" t="s">
        <v>116</v>
      </c>
      <c r="B91" s="320">
        <v>720000</v>
      </c>
      <c r="C91" s="319">
        <v>609000</v>
      </c>
      <c r="D91" s="319">
        <v>98000</v>
      </c>
      <c r="E91" s="319">
        <v>10000</v>
      </c>
      <c r="F91" s="319">
        <v>569000</v>
      </c>
      <c r="G91" s="319">
        <v>149000</v>
      </c>
      <c r="H91" s="319">
        <v>26000</v>
      </c>
      <c r="I91" s="321">
        <v>37000</v>
      </c>
      <c r="M91" s="28" t="s">
        <v>116</v>
      </c>
      <c r="N91" s="320">
        <v>398000</v>
      </c>
      <c r="O91" s="319">
        <v>308000</v>
      </c>
      <c r="P91" s="319">
        <v>83000</v>
      </c>
      <c r="Q91" s="319" t="s">
        <v>270</v>
      </c>
      <c r="R91" s="319">
        <v>374000</v>
      </c>
      <c r="S91" s="319">
        <v>23000</v>
      </c>
      <c r="T91" s="319">
        <v>15000</v>
      </c>
      <c r="U91" s="321">
        <v>15000</v>
      </c>
      <c r="V91" s="26"/>
      <c r="W91" s="26"/>
      <c r="Y91" s="28" t="s">
        <v>116</v>
      </c>
      <c r="Z91" s="320">
        <v>322000</v>
      </c>
      <c r="AA91" s="319">
        <v>301000</v>
      </c>
      <c r="AB91" s="319">
        <v>15000</v>
      </c>
      <c r="AC91" s="319" t="s">
        <v>270</v>
      </c>
      <c r="AD91" s="319">
        <v>195000</v>
      </c>
      <c r="AE91" s="319">
        <v>126000</v>
      </c>
      <c r="AF91" s="319">
        <v>11000</v>
      </c>
      <c r="AG91" s="321">
        <v>22000</v>
      </c>
      <c r="AI91" s="3"/>
    </row>
    <row r="92" spans="1:35" ht="21" hidden="1" customHeight="1">
      <c r="A92" s="28" t="s">
        <v>117</v>
      </c>
      <c r="B92" s="320">
        <v>713000</v>
      </c>
      <c r="C92" s="319">
        <v>604000</v>
      </c>
      <c r="D92" s="319">
        <v>99000</v>
      </c>
      <c r="E92" s="319">
        <v>8000</v>
      </c>
      <c r="F92" s="319">
        <v>562000</v>
      </c>
      <c r="G92" s="319">
        <v>149000</v>
      </c>
      <c r="H92" s="319">
        <v>25000</v>
      </c>
      <c r="I92" s="321">
        <v>39000</v>
      </c>
      <c r="M92" s="28" t="s">
        <v>117</v>
      </c>
      <c r="N92" s="320">
        <v>395000</v>
      </c>
      <c r="O92" s="319">
        <v>306000</v>
      </c>
      <c r="P92" s="319">
        <v>84000</v>
      </c>
      <c r="Q92" s="319" t="s">
        <v>270</v>
      </c>
      <c r="R92" s="319">
        <v>371000</v>
      </c>
      <c r="S92" s="319">
        <v>24000</v>
      </c>
      <c r="T92" s="319">
        <v>15000</v>
      </c>
      <c r="U92" s="321">
        <v>16000</v>
      </c>
      <c r="V92" s="26"/>
      <c r="W92" s="26"/>
      <c r="Y92" s="28" t="s">
        <v>117</v>
      </c>
      <c r="Z92" s="320">
        <v>318000</v>
      </c>
      <c r="AA92" s="319">
        <v>298000</v>
      </c>
      <c r="AB92" s="319">
        <v>15000</v>
      </c>
      <c r="AC92" s="319" t="s">
        <v>270</v>
      </c>
      <c r="AD92" s="319">
        <v>192000</v>
      </c>
      <c r="AE92" s="319">
        <v>124000</v>
      </c>
      <c r="AF92" s="319">
        <v>11000</v>
      </c>
      <c r="AG92" s="321">
        <v>23000</v>
      </c>
      <c r="AI92" s="3"/>
    </row>
    <row r="93" spans="1:35" ht="21" hidden="1" customHeight="1">
      <c r="A93" s="28" t="s">
        <v>118</v>
      </c>
      <c r="B93" s="320">
        <v>708000</v>
      </c>
      <c r="C93" s="319">
        <v>593000</v>
      </c>
      <c r="D93" s="319">
        <v>102000</v>
      </c>
      <c r="E93" s="319">
        <v>10000</v>
      </c>
      <c r="F93" s="319">
        <v>556000</v>
      </c>
      <c r="G93" s="319">
        <v>150000</v>
      </c>
      <c r="H93" s="319">
        <v>25000</v>
      </c>
      <c r="I93" s="321">
        <v>40000</v>
      </c>
      <c r="M93" s="28" t="s">
        <v>118</v>
      </c>
      <c r="N93" s="320">
        <v>391000</v>
      </c>
      <c r="O93" s="319">
        <v>299000</v>
      </c>
      <c r="P93" s="319">
        <v>86000</v>
      </c>
      <c r="Q93" s="319" t="s">
        <v>270</v>
      </c>
      <c r="R93" s="319">
        <v>366000</v>
      </c>
      <c r="S93" s="319">
        <v>24000</v>
      </c>
      <c r="T93" s="319">
        <v>14000</v>
      </c>
      <c r="U93" s="321">
        <v>16000</v>
      </c>
      <c r="V93" s="26"/>
      <c r="W93" s="26"/>
      <c r="Y93" s="28" t="s">
        <v>118</v>
      </c>
      <c r="Z93" s="320">
        <v>316000</v>
      </c>
      <c r="AA93" s="319">
        <v>294000</v>
      </c>
      <c r="AB93" s="319">
        <v>16000</v>
      </c>
      <c r="AC93" s="319" t="s">
        <v>270</v>
      </c>
      <c r="AD93" s="319">
        <v>189000</v>
      </c>
      <c r="AE93" s="319">
        <v>125000</v>
      </c>
      <c r="AF93" s="319">
        <v>11000</v>
      </c>
      <c r="AG93" s="321">
        <v>25000</v>
      </c>
      <c r="AI93" s="3"/>
    </row>
    <row r="94" spans="1:35" ht="21" hidden="1" customHeight="1">
      <c r="A94" s="28" t="s">
        <v>119</v>
      </c>
      <c r="B94" s="320">
        <v>707000</v>
      </c>
      <c r="C94" s="319">
        <v>596000</v>
      </c>
      <c r="D94" s="319">
        <v>99000</v>
      </c>
      <c r="E94" s="319">
        <v>10000</v>
      </c>
      <c r="F94" s="319">
        <v>555000</v>
      </c>
      <c r="G94" s="319">
        <v>150000</v>
      </c>
      <c r="H94" s="319">
        <v>28000</v>
      </c>
      <c r="I94" s="321">
        <v>46000</v>
      </c>
      <c r="M94" s="28" t="s">
        <v>119</v>
      </c>
      <c r="N94" s="320">
        <v>389000</v>
      </c>
      <c r="O94" s="319">
        <v>298000</v>
      </c>
      <c r="P94" s="319">
        <v>84000</v>
      </c>
      <c r="Q94" s="319" t="s">
        <v>270</v>
      </c>
      <c r="R94" s="319">
        <v>366000</v>
      </c>
      <c r="S94" s="319">
        <v>23000</v>
      </c>
      <c r="T94" s="319">
        <v>15000</v>
      </c>
      <c r="U94" s="321">
        <v>18000</v>
      </c>
      <c r="V94" s="26"/>
      <c r="W94" s="26"/>
      <c r="Y94" s="28" t="s">
        <v>119</v>
      </c>
      <c r="Z94" s="320">
        <v>318000</v>
      </c>
      <c r="AA94" s="319">
        <v>298000</v>
      </c>
      <c r="AB94" s="319">
        <v>15000</v>
      </c>
      <c r="AC94" s="319" t="s">
        <v>270</v>
      </c>
      <c r="AD94" s="319">
        <v>189000</v>
      </c>
      <c r="AE94" s="319">
        <v>127000</v>
      </c>
      <c r="AF94" s="319">
        <v>12000</v>
      </c>
      <c r="AG94" s="321">
        <v>28000</v>
      </c>
      <c r="AI94" s="3"/>
    </row>
    <row r="95" spans="1:35" ht="21" hidden="1" customHeight="1">
      <c r="A95" s="28" t="s">
        <v>211</v>
      </c>
      <c r="B95" s="320">
        <v>700000</v>
      </c>
      <c r="C95" s="319">
        <v>588000</v>
      </c>
      <c r="D95" s="319">
        <v>102000</v>
      </c>
      <c r="E95" s="319">
        <v>8000</v>
      </c>
      <c r="F95" s="319">
        <v>551000</v>
      </c>
      <c r="G95" s="319">
        <v>148000</v>
      </c>
      <c r="H95" s="319">
        <v>29000</v>
      </c>
      <c r="I95" s="321">
        <v>44000</v>
      </c>
      <c r="M95" s="28" t="s">
        <v>211</v>
      </c>
      <c r="N95" s="320">
        <v>388000</v>
      </c>
      <c r="O95" s="319">
        <v>297000</v>
      </c>
      <c r="P95" s="319">
        <v>86000</v>
      </c>
      <c r="Q95" s="319" t="s">
        <v>270</v>
      </c>
      <c r="R95" s="319">
        <v>365000</v>
      </c>
      <c r="S95" s="319">
        <v>23000</v>
      </c>
      <c r="T95" s="319">
        <v>16000</v>
      </c>
      <c r="U95" s="321">
        <v>19000</v>
      </c>
      <c r="V95" s="26"/>
      <c r="W95" s="26"/>
      <c r="Y95" s="28" t="s">
        <v>211</v>
      </c>
      <c r="Z95" s="320">
        <v>312000</v>
      </c>
      <c r="AA95" s="319">
        <v>291000</v>
      </c>
      <c r="AB95" s="319">
        <v>16000</v>
      </c>
      <c r="AC95" s="319" t="s">
        <v>270</v>
      </c>
      <c r="AD95" s="319">
        <v>186000</v>
      </c>
      <c r="AE95" s="319">
        <v>125000</v>
      </c>
      <c r="AF95" s="319">
        <v>13000</v>
      </c>
      <c r="AG95" s="321">
        <v>26000</v>
      </c>
      <c r="AI95" s="3"/>
    </row>
    <row r="96" spans="1:35" ht="21" hidden="1" customHeight="1">
      <c r="A96" s="28" t="s">
        <v>212</v>
      </c>
      <c r="B96" s="320">
        <v>702000</v>
      </c>
      <c r="C96" s="319">
        <v>594000</v>
      </c>
      <c r="D96" s="319">
        <v>97000</v>
      </c>
      <c r="E96" s="319">
        <v>9000</v>
      </c>
      <c r="F96" s="319">
        <v>549000</v>
      </c>
      <c r="G96" s="319">
        <v>152000</v>
      </c>
      <c r="H96" s="319">
        <v>27000</v>
      </c>
      <c r="I96" s="321">
        <v>46000</v>
      </c>
      <c r="M96" s="28" t="s">
        <v>212</v>
      </c>
      <c r="N96" s="320">
        <v>387000</v>
      </c>
      <c r="O96" s="319">
        <v>301000</v>
      </c>
      <c r="P96" s="319">
        <v>79000</v>
      </c>
      <c r="Q96" s="319" t="s">
        <v>270</v>
      </c>
      <c r="R96" s="319">
        <v>362000</v>
      </c>
      <c r="S96" s="319">
        <v>24000</v>
      </c>
      <c r="T96" s="319">
        <v>15000</v>
      </c>
      <c r="U96" s="321">
        <v>19000</v>
      </c>
      <c r="V96" s="26"/>
      <c r="W96" s="26"/>
      <c r="Y96" s="28" t="s">
        <v>212</v>
      </c>
      <c r="Z96" s="320">
        <v>316000</v>
      </c>
      <c r="AA96" s="319">
        <v>293000</v>
      </c>
      <c r="AB96" s="319">
        <v>17000</v>
      </c>
      <c r="AC96" s="319" t="s">
        <v>270</v>
      </c>
      <c r="AD96" s="319">
        <v>187000</v>
      </c>
      <c r="AE96" s="319">
        <v>127000</v>
      </c>
      <c r="AF96" s="319">
        <v>13000</v>
      </c>
      <c r="AG96" s="321">
        <v>27000</v>
      </c>
      <c r="AI96" s="3"/>
    </row>
    <row r="97" spans="1:35" ht="21" hidden="1" customHeight="1">
      <c r="A97" s="28" t="s">
        <v>120</v>
      </c>
      <c r="B97" s="320">
        <v>706000</v>
      </c>
      <c r="C97" s="319">
        <v>593000</v>
      </c>
      <c r="D97" s="319">
        <v>101000</v>
      </c>
      <c r="E97" s="319">
        <v>9000</v>
      </c>
      <c r="F97" s="319">
        <v>553000</v>
      </c>
      <c r="G97" s="319">
        <v>152000</v>
      </c>
      <c r="H97" s="319">
        <v>28000</v>
      </c>
      <c r="I97" s="321">
        <v>42000</v>
      </c>
      <c r="M97" s="28" t="s">
        <v>120</v>
      </c>
      <c r="N97" s="320">
        <v>389000</v>
      </c>
      <c r="O97" s="319">
        <v>302000</v>
      </c>
      <c r="P97" s="319">
        <v>81000</v>
      </c>
      <c r="Q97" s="319" t="s">
        <v>270</v>
      </c>
      <c r="R97" s="319">
        <v>364000</v>
      </c>
      <c r="S97" s="319">
        <v>25000</v>
      </c>
      <c r="T97" s="319">
        <v>15000</v>
      </c>
      <c r="U97" s="321">
        <v>17000</v>
      </c>
      <c r="V97" s="26"/>
      <c r="W97" s="26"/>
      <c r="Y97" s="28" t="s">
        <v>120</v>
      </c>
      <c r="Z97" s="320">
        <v>317000</v>
      </c>
      <c r="AA97" s="319">
        <v>291000</v>
      </c>
      <c r="AB97" s="319">
        <v>20000</v>
      </c>
      <c r="AC97" s="319" t="s">
        <v>270</v>
      </c>
      <c r="AD97" s="319">
        <v>189000</v>
      </c>
      <c r="AE97" s="319">
        <v>127000</v>
      </c>
      <c r="AF97" s="319">
        <v>13000</v>
      </c>
      <c r="AG97" s="321">
        <v>25000</v>
      </c>
      <c r="AI97" s="3"/>
    </row>
    <row r="98" spans="1:35" ht="21" hidden="1" customHeight="1">
      <c r="A98" s="28" t="s">
        <v>121</v>
      </c>
      <c r="B98" s="320">
        <v>714000</v>
      </c>
      <c r="C98" s="319">
        <v>601000</v>
      </c>
      <c r="D98" s="319">
        <v>99000</v>
      </c>
      <c r="E98" s="319">
        <v>10000</v>
      </c>
      <c r="F98" s="319">
        <v>554000</v>
      </c>
      <c r="G98" s="319">
        <v>158000</v>
      </c>
      <c r="H98" s="319">
        <v>28000</v>
      </c>
      <c r="I98" s="321">
        <v>43000</v>
      </c>
      <c r="M98" s="28" t="s">
        <v>121</v>
      </c>
      <c r="N98" s="320">
        <v>392000</v>
      </c>
      <c r="O98" s="319">
        <v>304000</v>
      </c>
      <c r="P98" s="319">
        <v>81000</v>
      </c>
      <c r="Q98" s="319" t="s">
        <v>270</v>
      </c>
      <c r="R98" s="319">
        <v>364000</v>
      </c>
      <c r="S98" s="319">
        <v>28000</v>
      </c>
      <c r="T98" s="319">
        <v>16000</v>
      </c>
      <c r="U98" s="321">
        <v>18000</v>
      </c>
      <c r="V98" s="26"/>
      <c r="W98" s="26"/>
      <c r="Y98" s="28" t="s">
        <v>121</v>
      </c>
      <c r="Z98" s="320">
        <v>322000</v>
      </c>
      <c r="AA98" s="319">
        <v>297000</v>
      </c>
      <c r="AB98" s="319">
        <v>18000</v>
      </c>
      <c r="AC98" s="319" t="s">
        <v>270</v>
      </c>
      <c r="AD98" s="319">
        <v>191000</v>
      </c>
      <c r="AE98" s="319">
        <v>130000</v>
      </c>
      <c r="AF98" s="319">
        <v>12000</v>
      </c>
      <c r="AG98" s="321">
        <v>25000</v>
      </c>
      <c r="AI98" s="3"/>
    </row>
    <row r="99" spans="1:35" ht="21" hidden="1" customHeight="1">
      <c r="A99" s="28" t="s">
        <v>122</v>
      </c>
      <c r="B99" s="320">
        <v>714000</v>
      </c>
      <c r="C99" s="319">
        <v>605000</v>
      </c>
      <c r="D99" s="319">
        <v>99000</v>
      </c>
      <c r="E99" s="319" t="s">
        <v>270</v>
      </c>
      <c r="F99" s="319">
        <v>554000</v>
      </c>
      <c r="G99" s="319">
        <v>159000</v>
      </c>
      <c r="H99" s="319">
        <v>27000</v>
      </c>
      <c r="I99" s="321">
        <v>41000</v>
      </c>
      <c r="M99" s="28" t="s">
        <v>122</v>
      </c>
      <c r="N99" s="320">
        <v>392000</v>
      </c>
      <c r="O99" s="319">
        <v>304000</v>
      </c>
      <c r="P99" s="319">
        <v>82000</v>
      </c>
      <c r="Q99" s="319" t="s">
        <v>270</v>
      </c>
      <c r="R99" s="319">
        <v>365000</v>
      </c>
      <c r="S99" s="319">
        <v>27000</v>
      </c>
      <c r="T99" s="319">
        <v>16000</v>
      </c>
      <c r="U99" s="321">
        <v>16000</v>
      </c>
      <c r="V99" s="26"/>
      <c r="W99" s="26"/>
      <c r="Y99" s="28" t="s">
        <v>122</v>
      </c>
      <c r="Z99" s="320">
        <v>322000</v>
      </c>
      <c r="AA99" s="319">
        <v>301000</v>
      </c>
      <c r="AB99" s="319">
        <v>17000</v>
      </c>
      <c r="AC99" s="319" t="s">
        <v>270</v>
      </c>
      <c r="AD99" s="319">
        <v>189000</v>
      </c>
      <c r="AE99" s="319">
        <v>132000</v>
      </c>
      <c r="AF99" s="319">
        <v>11000</v>
      </c>
      <c r="AG99" s="321">
        <v>24000</v>
      </c>
      <c r="AI99" s="3"/>
    </row>
    <row r="100" spans="1:35" ht="21" hidden="1" customHeight="1">
      <c r="A100" s="28" t="s">
        <v>123</v>
      </c>
      <c r="B100" s="320">
        <v>717000</v>
      </c>
      <c r="C100" s="319">
        <v>606000</v>
      </c>
      <c r="D100" s="319">
        <v>101000</v>
      </c>
      <c r="E100" s="319" t="s">
        <v>270</v>
      </c>
      <c r="F100" s="319">
        <v>552000</v>
      </c>
      <c r="G100" s="319">
        <v>163000</v>
      </c>
      <c r="H100" s="319">
        <v>28000</v>
      </c>
      <c r="I100" s="321">
        <v>40000</v>
      </c>
      <c r="M100" s="28" t="s">
        <v>123</v>
      </c>
      <c r="N100" s="320">
        <v>395000</v>
      </c>
      <c r="O100" s="319">
        <v>306000</v>
      </c>
      <c r="P100" s="319">
        <v>83000</v>
      </c>
      <c r="Q100" s="319" t="s">
        <v>270</v>
      </c>
      <c r="R100" s="319">
        <v>366000</v>
      </c>
      <c r="S100" s="319">
        <v>29000</v>
      </c>
      <c r="T100" s="319">
        <v>15000</v>
      </c>
      <c r="U100" s="321">
        <v>17000</v>
      </c>
      <c r="V100" s="26"/>
      <c r="W100" s="26"/>
      <c r="Y100" s="28" t="s">
        <v>123</v>
      </c>
      <c r="Z100" s="320">
        <v>321000</v>
      </c>
      <c r="AA100" s="319">
        <v>299000</v>
      </c>
      <c r="AB100" s="319">
        <v>18000</v>
      </c>
      <c r="AC100" s="319" t="s">
        <v>270</v>
      </c>
      <c r="AD100" s="319">
        <v>186000</v>
      </c>
      <c r="AE100" s="319">
        <v>135000</v>
      </c>
      <c r="AF100" s="319">
        <v>12000</v>
      </c>
      <c r="AG100" s="321">
        <v>22000</v>
      </c>
      <c r="AI100" s="3"/>
    </row>
    <row r="101" spans="1:35" ht="21" hidden="1" customHeight="1">
      <c r="A101" s="28" t="s">
        <v>124</v>
      </c>
      <c r="B101" s="320">
        <v>719000</v>
      </c>
      <c r="C101" s="319">
        <v>607000</v>
      </c>
      <c r="D101" s="319">
        <v>102000</v>
      </c>
      <c r="E101" s="319" t="s">
        <v>270</v>
      </c>
      <c r="F101" s="319">
        <v>553000</v>
      </c>
      <c r="G101" s="319">
        <v>165000</v>
      </c>
      <c r="H101" s="319">
        <v>29000</v>
      </c>
      <c r="I101" s="321">
        <v>43000</v>
      </c>
      <c r="M101" s="28" t="s">
        <v>124</v>
      </c>
      <c r="N101" s="320">
        <v>394000</v>
      </c>
      <c r="O101" s="319">
        <v>304000</v>
      </c>
      <c r="P101" s="319">
        <v>84000</v>
      </c>
      <c r="Q101" s="319" t="s">
        <v>270</v>
      </c>
      <c r="R101" s="319">
        <v>368000</v>
      </c>
      <c r="S101" s="319">
        <v>26000</v>
      </c>
      <c r="T101" s="319">
        <v>16000</v>
      </c>
      <c r="U101" s="321">
        <v>18000</v>
      </c>
      <c r="V101" s="26"/>
      <c r="W101" s="26"/>
      <c r="Y101" s="28" t="s">
        <v>124</v>
      </c>
      <c r="Z101" s="320">
        <v>324000</v>
      </c>
      <c r="AA101" s="319">
        <v>303000</v>
      </c>
      <c r="AB101" s="319">
        <v>18000</v>
      </c>
      <c r="AC101" s="319" t="s">
        <v>270</v>
      </c>
      <c r="AD101" s="319">
        <v>185000</v>
      </c>
      <c r="AE101" s="319">
        <v>139000</v>
      </c>
      <c r="AF101" s="319">
        <v>13000</v>
      </c>
      <c r="AG101" s="321">
        <v>25000</v>
      </c>
      <c r="AI101" s="3"/>
    </row>
    <row r="102" spans="1:35" ht="21" hidden="1" customHeight="1">
      <c r="A102" s="28" t="s">
        <v>125</v>
      </c>
      <c r="B102" s="320">
        <v>723000</v>
      </c>
      <c r="C102" s="319">
        <v>608000</v>
      </c>
      <c r="D102" s="319">
        <v>103000</v>
      </c>
      <c r="E102" s="319" t="s">
        <v>270</v>
      </c>
      <c r="F102" s="319">
        <v>556000</v>
      </c>
      <c r="G102" s="319">
        <v>166000</v>
      </c>
      <c r="H102" s="319">
        <v>29000</v>
      </c>
      <c r="I102" s="321">
        <v>45000</v>
      </c>
      <c r="M102" s="28" t="s">
        <v>125</v>
      </c>
      <c r="N102" s="320">
        <v>402000</v>
      </c>
      <c r="O102" s="319">
        <v>309000</v>
      </c>
      <c r="P102" s="319">
        <v>85000</v>
      </c>
      <c r="Q102" s="319" t="s">
        <v>270</v>
      </c>
      <c r="R102" s="319">
        <v>372000</v>
      </c>
      <c r="S102" s="319">
        <v>28000</v>
      </c>
      <c r="T102" s="319">
        <v>15000</v>
      </c>
      <c r="U102" s="321">
        <v>21000</v>
      </c>
      <c r="V102" s="26"/>
      <c r="W102" s="26"/>
      <c r="Y102" s="28" t="s">
        <v>125</v>
      </c>
      <c r="Z102" s="320">
        <v>321000</v>
      </c>
      <c r="AA102" s="319">
        <v>299000</v>
      </c>
      <c r="AB102" s="319">
        <v>18000</v>
      </c>
      <c r="AC102" s="319" t="s">
        <v>270</v>
      </c>
      <c r="AD102" s="319">
        <v>184000</v>
      </c>
      <c r="AE102" s="319">
        <v>137000</v>
      </c>
      <c r="AF102" s="319">
        <v>14000</v>
      </c>
      <c r="AG102" s="321">
        <v>25000</v>
      </c>
      <c r="AI102" s="3"/>
    </row>
    <row r="103" spans="1:35" ht="21" hidden="1" customHeight="1">
      <c r="A103" s="28" t="s">
        <v>126</v>
      </c>
      <c r="B103" s="320">
        <v>726000</v>
      </c>
      <c r="C103" s="319">
        <v>610000</v>
      </c>
      <c r="D103" s="319">
        <v>104000</v>
      </c>
      <c r="E103" s="319">
        <v>8000</v>
      </c>
      <c r="F103" s="319">
        <v>566000</v>
      </c>
      <c r="G103" s="319">
        <v>159000</v>
      </c>
      <c r="H103" s="319">
        <v>28000</v>
      </c>
      <c r="I103" s="321">
        <v>43000</v>
      </c>
      <c r="M103" s="28" t="s">
        <v>126</v>
      </c>
      <c r="N103" s="320">
        <v>405000</v>
      </c>
      <c r="O103" s="319">
        <v>309000</v>
      </c>
      <c r="P103" s="319">
        <v>88000</v>
      </c>
      <c r="Q103" s="319" t="s">
        <v>270</v>
      </c>
      <c r="R103" s="319">
        <v>377000</v>
      </c>
      <c r="S103" s="319">
        <v>27000</v>
      </c>
      <c r="T103" s="319">
        <v>16000</v>
      </c>
      <c r="U103" s="321">
        <v>20000</v>
      </c>
      <c r="V103" s="26"/>
      <c r="W103" s="26"/>
      <c r="Y103" s="28" t="s">
        <v>126</v>
      </c>
      <c r="Z103" s="320">
        <v>321000</v>
      </c>
      <c r="AA103" s="319">
        <v>301000</v>
      </c>
      <c r="AB103" s="319">
        <v>17000</v>
      </c>
      <c r="AC103" s="319" t="s">
        <v>270</v>
      </c>
      <c r="AD103" s="319">
        <v>189000</v>
      </c>
      <c r="AE103" s="319">
        <v>132000</v>
      </c>
      <c r="AF103" s="319">
        <v>13000</v>
      </c>
      <c r="AG103" s="321">
        <v>24000</v>
      </c>
      <c r="AI103" s="3"/>
    </row>
    <row r="104" spans="1:35" ht="21" hidden="1" customHeight="1">
      <c r="A104" s="28" t="s">
        <v>127</v>
      </c>
      <c r="B104" s="320">
        <v>727000</v>
      </c>
      <c r="C104" s="319">
        <v>611000</v>
      </c>
      <c r="D104" s="319">
        <v>104000</v>
      </c>
      <c r="E104" s="319">
        <v>8000</v>
      </c>
      <c r="F104" s="319">
        <v>567000</v>
      </c>
      <c r="G104" s="319">
        <v>159000</v>
      </c>
      <c r="H104" s="319">
        <v>30000</v>
      </c>
      <c r="I104" s="321">
        <v>41000</v>
      </c>
      <c r="M104" s="28" t="s">
        <v>127</v>
      </c>
      <c r="N104" s="320">
        <v>406000</v>
      </c>
      <c r="O104" s="319">
        <v>311000</v>
      </c>
      <c r="P104" s="319">
        <v>87000</v>
      </c>
      <c r="Q104" s="319" t="s">
        <v>270</v>
      </c>
      <c r="R104" s="319">
        <v>378000</v>
      </c>
      <c r="S104" s="319">
        <v>27000</v>
      </c>
      <c r="T104" s="319">
        <v>18000</v>
      </c>
      <c r="U104" s="321">
        <v>18000</v>
      </c>
      <c r="V104" s="26"/>
      <c r="W104" s="26"/>
      <c r="Y104" s="28" t="s">
        <v>127</v>
      </c>
      <c r="Z104" s="320">
        <v>321000</v>
      </c>
      <c r="AA104" s="319">
        <v>301000</v>
      </c>
      <c r="AB104" s="319">
        <v>17000</v>
      </c>
      <c r="AC104" s="319" t="s">
        <v>270</v>
      </c>
      <c r="AD104" s="319">
        <v>189000</v>
      </c>
      <c r="AE104" s="319">
        <v>131000</v>
      </c>
      <c r="AF104" s="319">
        <v>12000</v>
      </c>
      <c r="AG104" s="321">
        <v>23000</v>
      </c>
      <c r="AI104" s="3"/>
    </row>
    <row r="105" spans="1:35" ht="21" hidden="1" customHeight="1">
      <c r="A105" s="28" t="s">
        <v>128</v>
      </c>
      <c r="B105" s="320">
        <v>734000</v>
      </c>
      <c r="C105" s="319">
        <v>619000</v>
      </c>
      <c r="D105" s="319">
        <v>103000</v>
      </c>
      <c r="E105" s="319">
        <v>9000</v>
      </c>
      <c r="F105" s="319">
        <v>570000</v>
      </c>
      <c r="G105" s="319">
        <v>162000</v>
      </c>
      <c r="H105" s="319">
        <v>29000</v>
      </c>
      <c r="I105" s="321">
        <v>39000</v>
      </c>
      <c r="M105" s="28" t="s">
        <v>128</v>
      </c>
      <c r="N105" s="320">
        <v>411000</v>
      </c>
      <c r="O105" s="319">
        <v>318000</v>
      </c>
      <c r="P105" s="319">
        <v>86000</v>
      </c>
      <c r="Q105" s="319" t="s">
        <v>270</v>
      </c>
      <c r="R105" s="319">
        <v>382000</v>
      </c>
      <c r="S105" s="319">
        <v>28000</v>
      </c>
      <c r="T105" s="319">
        <v>17000</v>
      </c>
      <c r="U105" s="321">
        <v>16000</v>
      </c>
      <c r="V105" s="26"/>
      <c r="W105" s="26"/>
      <c r="Y105" s="28" t="s">
        <v>128</v>
      </c>
      <c r="Z105" s="320">
        <v>322000</v>
      </c>
      <c r="AA105" s="319">
        <v>301000</v>
      </c>
      <c r="AB105" s="319">
        <v>17000</v>
      </c>
      <c r="AC105" s="319" t="s">
        <v>270</v>
      </c>
      <c r="AD105" s="319">
        <v>188000</v>
      </c>
      <c r="AE105" s="319">
        <v>134000</v>
      </c>
      <c r="AF105" s="319">
        <v>12000</v>
      </c>
      <c r="AG105" s="321">
        <v>23000</v>
      </c>
      <c r="AI105" s="3"/>
    </row>
    <row r="106" spans="1:35" ht="21" hidden="1" customHeight="1">
      <c r="A106" s="28" t="s">
        <v>129</v>
      </c>
      <c r="B106" s="320">
        <v>737000</v>
      </c>
      <c r="C106" s="319">
        <v>618000</v>
      </c>
      <c r="D106" s="319">
        <v>105000</v>
      </c>
      <c r="E106" s="319">
        <v>11000</v>
      </c>
      <c r="F106" s="319">
        <v>570000</v>
      </c>
      <c r="G106" s="319">
        <v>164000</v>
      </c>
      <c r="H106" s="319">
        <v>29000</v>
      </c>
      <c r="I106" s="321">
        <v>38000</v>
      </c>
      <c r="M106" s="28" t="s">
        <v>129</v>
      </c>
      <c r="N106" s="320">
        <v>414000</v>
      </c>
      <c r="O106" s="319">
        <v>317000</v>
      </c>
      <c r="P106" s="319">
        <v>87000</v>
      </c>
      <c r="Q106" s="319" t="s">
        <v>270</v>
      </c>
      <c r="R106" s="319">
        <v>382000</v>
      </c>
      <c r="S106" s="319">
        <v>30000</v>
      </c>
      <c r="T106" s="319">
        <v>16000</v>
      </c>
      <c r="U106" s="321">
        <v>17000</v>
      </c>
      <c r="V106" s="26"/>
      <c r="W106" s="26"/>
      <c r="Y106" s="28" t="s">
        <v>129</v>
      </c>
      <c r="Z106" s="320">
        <v>323000</v>
      </c>
      <c r="AA106" s="319">
        <v>301000</v>
      </c>
      <c r="AB106" s="319">
        <v>18000</v>
      </c>
      <c r="AC106" s="319" t="s">
        <v>270</v>
      </c>
      <c r="AD106" s="319">
        <v>188000</v>
      </c>
      <c r="AE106" s="319">
        <v>134000</v>
      </c>
      <c r="AF106" s="319">
        <v>13000</v>
      </c>
      <c r="AG106" s="321">
        <v>22000</v>
      </c>
      <c r="AI106" s="3"/>
    </row>
    <row r="107" spans="1:35" ht="21" hidden="1" customHeight="1">
      <c r="A107" s="28" t="s">
        <v>213</v>
      </c>
      <c r="B107" s="320">
        <v>741000</v>
      </c>
      <c r="C107" s="319">
        <v>620000</v>
      </c>
      <c r="D107" s="319">
        <v>104000</v>
      </c>
      <c r="E107" s="319">
        <v>14000</v>
      </c>
      <c r="F107" s="319">
        <v>572000</v>
      </c>
      <c r="G107" s="319">
        <v>165000</v>
      </c>
      <c r="H107" s="319">
        <v>28000</v>
      </c>
      <c r="I107" s="321">
        <v>35000</v>
      </c>
      <c r="M107" s="28" t="s">
        <v>213</v>
      </c>
      <c r="N107" s="320">
        <v>417000</v>
      </c>
      <c r="O107" s="319">
        <v>320000</v>
      </c>
      <c r="P107" s="319">
        <v>86000</v>
      </c>
      <c r="Q107" s="319">
        <v>10000</v>
      </c>
      <c r="R107" s="319">
        <v>386000</v>
      </c>
      <c r="S107" s="319">
        <v>30000</v>
      </c>
      <c r="T107" s="319">
        <v>13000</v>
      </c>
      <c r="U107" s="321">
        <v>15000</v>
      </c>
      <c r="V107" s="26"/>
      <c r="W107" s="26"/>
      <c r="Y107" s="28" t="s">
        <v>213</v>
      </c>
      <c r="Z107" s="320">
        <v>324000</v>
      </c>
      <c r="AA107" s="319">
        <v>300000</v>
      </c>
      <c r="AB107" s="319">
        <v>18000</v>
      </c>
      <c r="AC107" s="319" t="s">
        <v>270</v>
      </c>
      <c r="AD107" s="319">
        <v>187000</v>
      </c>
      <c r="AE107" s="319">
        <v>136000</v>
      </c>
      <c r="AF107" s="319">
        <v>15000</v>
      </c>
      <c r="AG107" s="321">
        <v>21000</v>
      </c>
      <c r="AI107" s="3"/>
    </row>
    <row r="108" spans="1:35" ht="21" hidden="1" customHeight="1">
      <c r="A108" s="28" t="s">
        <v>214</v>
      </c>
      <c r="B108" s="320">
        <v>746000</v>
      </c>
      <c r="C108" s="319">
        <v>624000</v>
      </c>
      <c r="D108" s="319">
        <v>106000</v>
      </c>
      <c r="E108" s="319">
        <v>13000</v>
      </c>
      <c r="F108" s="319">
        <v>576000</v>
      </c>
      <c r="G108" s="319">
        <v>167000</v>
      </c>
      <c r="H108" s="319">
        <v>29000</v>
      </c>
      <c r="I108" s="321">
        <v>32000</v>
      </c>
      <c r="M108" s="28" t="s">
        <v>214</v>
      </c>
      <c r="N108" s="320">
        <v>420000</v>
      </c>
      <c r="O108" s="319">
        <v>323000</v>
      </c>
      <c r="P108" s="319">
        <v>87000</v>
      </c>
      <c r="Q108" s="319">
        <v>9000</v>
      </c>
      <c r="R108" s="319">
        <v>385000</v>
      </c>
      <c r="S108" s="319">
        <v>33000</v>
      </c>
      <c r="T108" s="319">
        <v>14000</v>
      </c>
      <c r="U108" s="321">
        <v>14000</v>
      </c>
      <c r="V108" s="26"/>
      <c r="W108" s="26"/>
      <c r="Y108" s="28" t="s">
        <v>214</v>
      </c>
      <c r="Z108" s="320">
        <v>326000</v>
      </c>
      <c r="AA108" s="319">
        <v>301000</v>
      </c>
      <c r="AB108" s="319">
        <v>19000</v>
      </c>
      <c r="AC108" s="319" t="s">
        <v>270</v>
      </c>
      <c r="AD108" s="319">
        <v>191000</v>
      </c>
      <c r="AE108" s="319">
        <v>134000</v>
      </c>
      <c r="AF108" s="319">
        <v>16000</v>
      </c>
      <c r="AG108" s="321">
        <v>18000</v>
      </c>
      <c r="AI108" s="3"/>
    </row>
    <row r="109" spans="1:35" ht="21" hidden="1" customHeight="1">
      <c r="A109" s="28" t="s">
        <v>130</v>
      </c>
      <c r="B109" s="320">
        <v>755000</v>
      </c>
      <c r="C109" s="319">
        <v>633000</v>
      </c>
      <c r="D109" s="319">
        <v>104000</v>
      </c>
      <c r="E109" s="319">
        <v>14000</v>
      </c>
      <c r="F109" s="319">
        <v>580000</v>
      </c>
      <c r="G109" s="319">
        <v>171000</v>
      </c>
      <c r="H109" s="319">
        <v>29000</v>
      </c>
      <c r="I109" s="321">
        <v>32000</v>
      </c>
      <c r="M109" s="28" t="s">
        <v>130</v>
      </c>
      <c r="N109" s="320">
        <v>421000</v>
      </c>
      <c r="O109" s="319">
        <v>325000</v>
      </c>
      <c r="P109" s="319">
        <v>85000</v>
      </c>
      <c r="Q109" s="319">
        <v>9000</v>
      </c>
      <c r="R109" s="319">
        <v>387000</v>
      </c>
      <c r="S109" s="319">
        <v>33000</v>
      </c>
      <c r="T109" s="319">
        <v>13000</v>
      </c>
      <c r="U109" s="321">
        <v>13000</v>
      </c>
      <c r="V109" s="26"/>
      <c r="W109" s="26"/>
      <c r="Y109" s="28" t="s">
        <v>130</v>
      </c>
      <c r="Z109" s="320">
        <v>334000</v>
      </c>
      <c r="AA109" s="319">
        <v>308000</v>
      </c>
      <c r="AB109" s="319">
        <v>19000</v>
      </c>
      <c r="AC109" s="319" t="s">
        <v>270</v>
      </c>
      <c r="AD109" s="319">
        <v>194000</v>
      </c>
      <c r="AE109" s="319">
        <v>138000</v>
      </c>
      <c r="AF109" s="319">
        <v>16000</v>
      </c>
      <c r="AG109" s="321">
        <v>20000</v>
      </c>
      <c r="AI109" s="3"/>
    </row>
    <row r="110" spans="1:35" ht="21" hidden="1" customHeight="1">
      <c r="A110" s="28" t="s">
        <v>131</v>
      </c>
      <c r="B110" s="320">
        <v>753000</v>
      </c>
      <c r="C110" s="319">
        <v>633000</v>
      </c>
      <c r="D110" s="319">
        <v>105000</v>
      </c>
      <c r="E110" s="319">
        <v>11000</v>
      </c>
      <c r="F110" s="319">
        <v>583000</v>
      </c>
      <c r="G110" s="319">
        <v>167000</v>
      </c>
      <c r="H110" s="319">
        <v>29000</v>
      </c>
      <c r="I110" s="321">
        <v>34000</v>
      </c>
      <c r="M110" s="28" t="s">
        <v>131</v>
      </c>
      <c r="N110" s="320">
        <v>420000</v>
      </c>
      <c r="O110" s="319">
        <v>325000</v>
      </c>
      <c r="P110" s="319">
        <v>86000</v>
      </c>
      <c r="Q110" s="319" t="s">
        <v>270</v>
      </c>
      <c r="R110" s="319">
        <v>386000</v>
      </c>
      <c r="S110" s="319">
        <v>32000</v>
      </c>
      <c r="T110" s="319">
        <v>13000</v>
      </c>
      <c r="U110" s="321">
        <v>13000</v>
      </c>
      <c r="V110" s="26"/>
      <c r="W110" s="26"/>
      <c r="Y110" s="28" t="s">
        <v>131</v>
      </c>
      <c r="Z110" s="320">
        <v>333000</v>
      </c>
      <c r="AA110" s="319">
        <v>308000</v>
      </c>
      <c r="AB110" s="319">
        <v>19000</v>
      </c>
      <c r="AC110" s="319" t="s">
        <v>270</v>
      </c>
      <c r="AD110" s="319">
        <v>197000</v>
      </c>
      <c r="AE110" s="319">
        <v>135000</v>
      </c>
      <c r="AF110" s="319">
        <v>17000</v>
      </c>
      <c r="AG110" s="321">
        <v>21000</v>
      </c>
      <c r="AI110" s="3"/>
    </row>
    <row r="111" spans="1:35" ht="21" hidden="1" customHeight="1">
      <c r="A111" s="28" t="s">
        <v>132</v>
      </c>
      <c r="B111" s="320">
        <v>746000</v>
      </c>
      <c r="C111" s="319">
        <v>625000</v>
      </c>
      <c r="D111" s="319">
        <v>107000</v>
      </c>
      <c r="E111" s="319">
        <v>12000</v>
      </c>
      <c r="F111" s="319">
        <v>576000</v>
      </c>
      <c r="G111" s="319">
        <v>166000</v>
      </c>
      <c r="H111" s="319">
        <v>29000</v>
      </c>
      <c r="I111" s="321">
        <v>37000</v>
      </c>
      <c r="M111" s="28" t="s">
        <v>132</v>
      </c>
      <c r="N111" s="320">
        <v>417000</v>
      </c>
      <c r="O111" s="319">
        <v>320000</v>
      </c>
      <c r="P111" s="319">
        <v>89000</v>
      </c>
      <c r="Q111" s="319" t="s">
        <v>270</v>
      </c>
      <c r="R111" s="319">
        <v>382000</v>
      </c>
      <c r="S111" s="319">
        <v>33000</v>
      </c>
      <c r="T111" s="319">
        <v>13000</v>
      </c>
      <c r="U111" s="321">
        <v>16000</v>
      </c>
      <c r="V111" s="26"/>
      <c r="W111" s="26"/>
      <c r="Y111" s="28" t="s">
        <v>132</v>
      </c>
      <c r="Z111" s="320">
        <v>329000</v>
      </c>
      <c r="AA111" s="319">
        <v>305000</v>
      </c>
      <c r="AB111" s="319">
        <v>18000</v>
      </c>
      <c r="AC111" s="319" t="s">
        <v>270</v>
      </c>
      <c r="AD111" s="319">
        <v>194000</v>
      </c>
      <c r="AE111" s="319">
        <v>134000</v>
      </c>
      <c r="AF111" s="319">
        <v>16000</v>
      </c>
      <c r="AG111" s="321">
        <v>21000</v>
      </c>
      <c r="AI111" s="3"/>
    </row>
    <row r="112" spans="1:35" ht="21" hidden="1" customHeight="1">
      <c r="A112" s="28" t="s">
        <v>133</v>
      </c>
      <c r="B112" s="320">
        <v>740000</v>
      </c>
      <c r="C112" s="319">
        <v>621000</v>
      </c>
      <c r="D112" s="319">
        <v>105000</v>
      </c>
      <c r="E112" s="319">
        <v>11000</v>
      </c>
      <c r="F112" s="319">
        <v>573000</v>
      </c>
      <c r="G112" s="319">
        <v>163000</v>
      </c>
      <c r="H112" s="319">
        <v>28000</v>
      </c>
      <c r="I112" s="321">
        <v>36000</v>
      </c>
      <c r="M112" s="28" t="s">
        <v>133</v>
      </c>
      <c r="N112" s="320">
        <v>410000</v>
      </c>
      <c r="O112" s="319">
        <v>315000</v>
      </c>
      <c r="P112" s="319">
        <v>88000</v>
      </c>
      <c r="Q112" s="319" t="s">
        <v>270</v>
      </c>
      <c r="R112" s="319">
        <v>379000</v>
      </c>
      <c r="S112" s="319">
        <v>29000</v>
      </c>
      <c r="T112" s="319">
        <v>12000</v>
      </c>
      <c r="U112" s="321">
        <v>14000</v>
      </c>
      <c r="V112" s="26"/>
      <c r="W112" s="26"/>
      <c r="Y112" s="28" t="s">
        <v>133</v>
      </c>
      <c r="Z112" s="320">
        <v>330000</v>
      </c>
      <c r="AA112" s="319">
        <v>306000</v>
      </c>
      <c r="AB112" s="319">
        <v>17000</v>
      </c>
      <c r="AC112" s="319" t="s">
        <v>270</v>
      </c>
      <c r="AD112" s="319">
        <v>194000</v>
      </c>
      <c r="AE112" s="319">
        <v>134000</v>
      </c>
      <c r="AF112" s="319">
        <v>16000</v>
      </c>
      <c r="AG112" s="321">
        <v>23000</v>
      </c>
      <c r="AI112" s="3"/>
    </row>
    <row r="113" spans="1:35" ht="21" hidden="1" customHeight="1">
      <c r="A113" s="28" t="s">
        <v>134</v>
      </c>
      <c r="B113" s="320">
        <v>738000</v>
      </c>
      <c r="C113" s="319">
        <v>616000</v>
      </c>
      <c r="D113" s="319">
        <v>109000</v>
      </c>
      <c r="E113" s="319">
        <v>11000</v>
      </c>
      <c r="F113" s="319">
        <v>573000</v>
      </c>
      <c r="G113" s="319">
        <v>162000</v>
      </c>
      <c r="H113" s="319">
        <v>28000</v>
      </c>
      <c r="I113" s="321">
        <v>36000</v>
      </c>
      <c r="M113" s="28" t="s">
        <v>134</v>
      </c>
      <c r="N113" s="320">
        <v>411000</v>
      </c>
      <c r="O113" s="319">
        <v>313000</v>
      </c>
      <c r="P113" s="319">
        <v>89000</v>
      </c>
      <c r="Q113" s="319" t="s">
        <v>270</v>
      </c>
      <c r="R113" s="319">
        <v>380000</v>
      </c>
      <c r="S113" s="319">
        <v>29000</v>
      </c>
      <c r="T113" s="319">
        <v>12000</v>
      </c>
      <c r="U113" s="321">
        <v>14000</v>
      </c>
      <c r="V113" s="26"/>
      <c r="W113" s="26"/>
      <c r="Y113" s="28" t="s">
        <v>134</v>
      </c>
      <c r="Z113" s="320">
        <v>327000</v>
      </c>
      <c r="AA113" s="319">
        <v>302000</v>
      </c>
      <c r="AB113" s="319">
        <v>19000</v>
      </c>
      <c r="AC113" s="319" t="s">
        <v>270</v>
      </c>
      <c r="AD113" s="319">
        <v>193000</v>
      </c>
      <c r="AE113" s="319">
        <v>133000</v>
      </c>
      <c r="AF113" s="319">
        <v>17000</v>
      </c>
      <c r="AG113" s="321">
        <v>22000</v>
      </c>
      <c r="AI113" s="3"/>
    </row>
    <row r="114" spans="1:35" ht="21" hidden="1" customHeight="1">
      <c r="A114" s="28" t="s">
        <v>135</v>
      </c>
      <c r="B114" s="320">
        <v>733000</v>
      </c>
      <c r="C114" s="319">
        <v>612000</v>
      </c>
      <c r="D114" s="319">
        <v>109000</v>
      </c>
      <c r="E114" s="319">
        <v>9000</v>
      </c>
      <c r="F114" s="319">
        <v>576000</v>
      </c>
      <c r="G114" s="319">
        <v>156000</v>
      </c>
      <c r="H114" s="319">
        <v>28000</v>
      </c>
      <c r="I114" s="321">
        <v>36000</v>
      </c>
      <c r="M114" s="28" t="s">
        <v>135</v>
      </c>
      <c r="N114" s="320">
        <v>408000</v>
      </c>
      <c r="O114" s="319">
        <v>313000</v>
      </c>
      <c r="P114" s="319">
        <v>88000</v>
      </c>
      <c r="Q114" s="319" t="s">
        <v>270</v>
      </c>
      <c r="R114" s="319">
        <v>381000</v>
      </c>
      <c r="S114" s="319">
        <v>26000</v>
      </c>
      <c r="T114" s="319">
        <v>12000</v>
      </c>
      <c r="U114" s="321">
        <v>15000</v>
      </c>
      <c r="V114" s="26"/>
      <c r="W114" s="26"/>
      <c r="Y114" s="28" t="s">
        <v>135</v>
      </c>
      <c r="Z114" s="320">
        <v>325000</v>
      </c>
      <c r="AA114" s="319">
        <v>299000</v>
      </c>
      <c r="AB114" s="319">
        <v>20000</v>
      </c>
      <c r="AC114" s="319" t="s">
        <v>270</v>
      </c>
      <c r="AD114" s="319">
        <v>195000</v>
      </c>
      <c r="AE114" s="319">
        <v>129000</v>
      </c>
      <c r="AF114" s="319">
        <v>16000</v>
      </c>
      <c r="AG114" s="321">
        <v>21000</v>
      </c>
      <c r="AI114" s="3"/>
    </row>
    <row r="115" spans="1:35" ht="21" hidden="1" customHeight="1">
      <c r="A115" s="28" t="s">
        <v>136</v>
      </c>
      <c r="B115" s="320">
        <v>736000</v>
      </c>
      <c r="C115" s="319">
        <v>613000</v>
      </c>
      <c r="D115" s="319">
        <v>111000</v>
      </c>
      <c r="E115" s="319">
        <v>9000</v>
      </c>
      <c r="F115" s="319">
        <v>579000</v>
      </c>
      <c r="G115" s="319">
        <v>156000</v>
      </c>
      <c r="H115" s="319">
        <v>29000</v>
      </c>
      <c r="I115" s="321">
        <v>37000</v>
      </c>
      <c r="M115" s="28" t="s">
        <v>136</v>
      </c>
      <c r="N115" s="320">
        <v>412000</v>
      </c>
      <c r="O115" s="319">
        <v>314000</v>
      </c>
      <c r="P115" s="319">
        <v>91000</v>
      </c>
      <c r="Q115" s="319" t="s">
        <v>270</v>
      </c>
      <c r="R115" s="319">
        <v>382000</v>
      </c>
      <c r="S115" s="319">
        <v>29000</v>
      </c>
      <c r="T115" s="319">
        <v>12000</v>
      </c>
      <c r="U115" s="321">
        <v>16000</v>
      </c>
      <c r="V115" s="26"/>
      <c r="W115" s="26"/>
      <c r="Y115" s="28" t="s">
        <v>136</v>
      </c>
      <c r="Z115" s="320">
        <v>325000</v>
      </c>
      <c r="AA115" s="319">
        <v>300000</v>
      </c>
      <c r="AB115" s="319">
        <v>20000</v>
      </c>
      <c r="AC115" s="319" t="s">
        <v>270</v>
      </c>
      <c r="AD115" s="319">
        <v>197000</v>
      </c>
      <c r="AE115" s="319">
        <v>128000</v>
      </c>
      <c r="AF115" s="319">
        <v>16000</v>
      </c>
      <c r="AG115" s="321">
        <v>21000</v>
      </c>
      <c r="AI115" s="3"/>
    </row>
    <row r="116" spans="1:35" ht="21" hidden="1" customHeight="1">
      <c r="A116" s="28" t="s">
        <v>137</v>
      </c>
      <c r="B116" s="320">
        <v>728000</v>
      </c>
      <c r="C116" s="319">
        <v>603000</v>
      </c>
      <c r="D116" s="319">
        <v>113000</v>
      </c>
      <c r="E116" s="319">
        <v>10000</v>
      </c>
      <c r="F116" s="319">
        <v>577000</v>
      </c>
      <c r="G116" s="319">
        <v>148000</v>
      </c>
      <c r="H116" s="319">
        <v>27000</v>
      </c>
      <c r="I116" s="321">
        <v>35000</v>
      </c>
      <c r="M116" s="28" t="s">
        <v>137</v>
      </c>
      <c r="N116" s="320">
        <v>408000</v>
      </c>
      <c r="O116" s="319">
        <v>307000</v>
      </c>
      <c r="P116" s="319">
        <v>93000</v>
      </c>
      <c r="Q116" s="319" t="s">
        <v>270</v>
      </c>
      <c r="R116" s="319">
        <v>381000</v>
      </c>
      <c r="S116" s="319">
        <v>25000</v>
      </c>
      <c r="T116" s="319">
        <v>11000</v>
      </c>
      <c r="U116" s="321">
        <v>15000</v>
      </c>
      <c r="V116" s="26"/>
      <c r="W116" s="26"/>
      <c r="Y116" s="28" t="s">
        <v>137</v>
      </c>
      <c r="Z116" s="320">
        <v>320000</v>
      </c>
      <c r="AA116" s="319">
        <v>296000</v>
      </c>
      <c r="AB116" s="319">
        <v>20000</v>
      </c>
      <c r="AC116" s="319" t="s">
        <v>270</v>
      </c>
      <c r="AD116" s="319">
        <v>196000</v>
      </c>
      <c r="AE116" s="319">
        <v>123000</v>
      </c>
      <c r="AF116" s="319">
        <v>15000</v>
      </c>
      <c r="AG116" s="321">
        <v>20000</v>
      </c>
      <c r="AI116" s="3"/>
    </row>
    <row r="117" spans="1:35" ht="21" hidden="1" customHeight="1">
      <c r="A117" s="28" t="s">
        <v>138</v>
      </c>
      <c r="B117" s="320">
        <v>725000</v>
      </c>
      <c r="C117" s="319">
        <v>600000</v>
      </c>
      <c r="D117" s="319">
        <v>111000</v>
      </c>
      <c r="E117" s="319">
        <v>11000</v>
      </c>
      <c r="F117" s="319">
        <v>575000</v>
      </c>
      <c r="G117" s="319">
        <v>147000</v>
      </c>
      <c r="H117" s="319">
        <v>28000</v>
      </c>
      <c r="I117" s="321">
        <v>34000</v>
      </c>
      <c r="M117" s="28" t="s">
        <v>138</v>
      </c>
      <c r="N117" s="320">
        <v>402000</v>
      </c>
      <c r="O117" s="319">
        <v>302000</v>
      </c>
      <c r="P117" s="319">
        <v>91000</v>
      </c>
      <c r="Q117" s="319">
        <v>9000</v>
      </c>
      <c r="R117" s="319">
        <v>375000</v>
      </c>
      <c r="S117" s="319">
        <v>24000</v>
      </c>
      <c r="T117" s="319">
        <v>12000</v>
      </c>
      <c r="U117" s="321">
        <v>11000</v>
      </c>
      <c r="V117" s="26"/>
      <c r="W117" s="26"/>
      <c r="Y117" s="28" t="s">
        <v>138</v>
      </c>
      <c r="Z117" s="320">
        <v>323000</v>
      </c>
      <c r="AA117" s="319">
        <v>298000</v>
      </c>
      <c r="AB117" s="319">
        <v>20000</v>
      </c>
      <c r="AC117" s="319" t="s">
        <v>270</v>
      </c>
      <c r="AD117" s="319">
        <v>199000</v>
      </c>
      <c r="AE117" s="319">
        <v>122000</v>
      </c>
      <c r="AF117" s="319">
        <v>16000</v>
      </c>
      <c r="AG117" s="321">
        <v>23000</v>
      </c>
      <c r="AI117" s="3"/>
    </row>
    <row r="118" spans="1:35" ht="21" hidden="1" customHeight="1">
      <c r="A118" s="28" t="s">
        <v>139</v>
      </c>
      <c r="B118" s="320">
        <v>721000</v>
      </c>
      <c r="C118" s="319">
        <v>595000</v>
      </c>
      <c r="D118" s="319">
        <v>111000</v>
      </c>
      <c r="E118" s="319">
        <v>11000</v>
      </c>
      <c r="F118" s="319">
        <v>569000</v>
      </c>
      <c r="G118" s="319">
        <v>148000</v>
      </c>
      <c r="H118" s="319">
        <v>27000</v>
      </c>
      <c r="I118" s="321">
        <v>33000</v>
      </c>
      <c r="M118" s="28" t="s">
        <v>139</v>
      </c>
      <c r="N118" s="320">
        <v>401000</v>
      </c>
      <c r="O118" s="319">
        <v>300000</v>
      </c>
      <c r="P118" s="319">
        <v>91000</v>
      </c>
      <c r="Q118" s="319">
        <v>9000</v>
      </c>
      <c r="R118" s="319">
        <v>372000</v>
      </c>
      <c r="S118" s="319">
        <v>25000</v>
      </c>
      <c r="T118" s="319">
        <v>13000</v>
      </c>
      <c r="U118" s="321">
        <v>11000</v>
      </c>
      <c r="V118" s="26"/>
      <c r="W118" s="26"/>
      <c r="Y118" s="28" t="s">
        <v>139</v>
      </c>
      <c r="Z118" s="320">
        <v>320000</v>
      </c>
      <c r="AA118" s="319">
        <v>296000</v>
      </c>
      <c r="AB118" s="319">
        <v>19000</v>
      </c>
      <c r="AC118" s="319" t="s">
        <v>270</v>
      </c>
      <c r="AD118" s="319">
        <v>196000</v>
      </c>
      <c r="AE118" s="319">
        <v>123000</v>
      </c>
      <c r="AF118" s="319">
        <v>14000</v>
      </c>
      <c r="AG118" s="321">
        <v>22000</v>
      </c>
      <c r="AI118" s="3"/>
    </row>
    <row r="119" spans="1:35" ht="21" hidden="1" customHeight="1">
      <c r="A119" s="28" t="s">
        <v>215</v>
      </c>
      <c r="B119" s="320">
        <v>729000</v>
      </c>
      <c r="C119" s="319">
        <v>603000</v>
      </c>
      <c r="D119" s="319">
        <v>110000</v>
      </c>
      <c r="E119" s="319">
        <v>12000</v>
      </c>
      <c r="F119" s="319">
        <v>572000</v>
      </c>
      <c r="G119" s="319">
        <v>152000</v>
      </c>
      <c r="H119" s="319">
        <v>29000</v>
      </c>
      <c r="I119" s="321">
        <v>33000</v>
      </c>
      <c r="M119" s="28" t="s">
        <v>215</v>
      </c>
      <c r="N119" s="320">
        <v>405000</v>
      </c>
      <c r="O119" s="319">
        <v>302000</v>
      </c>
      <c r="P119" s="319">
        <v>92000</v>
      </c>
      <c r="Q119" s="319">
        <v>9000</v>
      </c>
      <c r="R119" s="319">
        <v>372000</v>
      </c>
      <c r="S119" s="319">
        <v>29000</v>
      </c>
      <c r="T119" s="319">
        <v>15000</v>
      </c>
      <c r="U119" s="321">
        <v>12000</v>
      </c>
      <c r="V119" s="26"/>
      <c r="W119" s="26"/>
      <c r="Y119" s="28" t="s">
        <v>215</v>
      </c>
      <c r="Z119" s="320">
        <v>324000</v>
      </c>
      <c r="AA119" s="319">
        <v>300000</v>
      </c>
      <c r="AB119" s="319">
        <v>18000</v>
      </c>
      <c r="AC119" s="319" t="s">
        <v>270</v>
      </c>
      <c r="AD119" s="319">
        <v>200000</v>
      </c>
      <c r="AE119" s="319">
        <v>123000</v>
      </c>
      <c r="AF119" s="319">
        <v>14000</v>
      </c>
      <c r="AG119" s="321">
        <v>20000</v>
      </c>
      <c r="AI119" s="3"/>
    </row>
    <row r="120" spans="1:35" ht="21" hidden="1" customHeight="1">
      <c r="A120" s="28" t="s">
        <v>216</v>
      </c>
      <c r="B120" s="320">
        <v>735000</v>
      </c>
      <c r="C120" s="319">
        <v>607000</v>
      </c>
      <c r="D120" s="319">
        <v>112000</v>
      </c>
      <c r="E120" s="319">
        <v>12000</v>
      </c>
      <c r="F120" s="319">
        <v>573000</v>
      </c>
      <c r="G120" s="319">
        <v>159000</v>
      </c>
      <c r="H120" s="319">
        <v>29000</v>
      </c>
      <c r="I120" s="321">
        <v>36000</v>
      </c>
      <c r="M120" s="28" t="s">
        <v>216</v>
      </c>
      <c r="N120" s="320">
        <v>405000</v>
      </c>
      <c r="O120" s="319">
        <v>301000</v>
      </c>
      <c r="P120" s="319">
        <v>94000</v>
      </c>
      <c r="Q120" s="319">
        <v>9000</v>
      </c>
      <c r="R120" s="319">
        <v>371000</v>
      </c>
      <c r="S120" s="319">
        <v>31000</v>
      </c>
      <c r="T120" s="319">
        <v>14000</v>
      </c>
      <c r="U120" s="321">
        <v>15000</v>
      </c>
      <c r="V120" s="26"/>
      <c r="W120" s="26"/>
      <c r="Y120" s="28" t="s">
        <v>216</v>
      </c>
      <c r="Z120" s="320">
        <v>330000</v>
      </c>
      <c r="AA120" s="319">
        <v>307000</v>
      </c>
      <c r="AB120" s="319">
        <v>18000</v>
      </c>
      <c r="AC120" s="319" t="s">
        <v>270</v>
      </c>
      <c r="AD120" s="319">
        <v>202000</v>
      </c>
      <c r="AE120" s="319">
        <v>127000</v>
      </c>
      <c r="AF120" s="319">
        <v>14000</v>
      </c>
      <c r="AG120" s="321">
        <v>21000</v>
      </c>
      <c r="AI120" s="3"/>
    </row>
    <row r="121" spans="1:35" ht="21" hidden="1" customHeight="1">
      <c r="A121" s="28" t="s">
        <v>140</v>
      </c>
      <c r="B121" s="320">
        <v>726000</v>
      </c>
      <c r="C121" s="319">
        <v>598000</v>
      </c>
      <c r="D121" s="319">
        <v>111000</v>
      </c>
      <c r="E121" s="319">
        <v>12000</v>
      </c>
      <c r="F121" s="319">
        <v>569000</v>
      </c>
      <c r="G121" s="319">
        <v>153000</v>
      </c>
      <c r="H121" s="319">
        <v>27000</v>
      </c>
      <c r="I121" s="321">
        <v>36000</v>
      </c>
      <c r="M121" s="28" t="s">
        <v>140</v>
      </c>
      <c r="N121" s="320">
        <v>398000</v>
      </c>
      <c r="O121" s="319">
        <v>293000</v>
      </c>
      <c r="P121" s="319">
        <v>93000</v>
      </c>
      <c r="Q121" s="319">
        <v>9000</v>
      </c>
      <c r="R121" s="319">
        <v>364000</v>
      </c>
      <c r="S121" s="319">
        <v>30000</v>
      </c>
      <c r="T121" s="319">
        <v>13000</v>
      </c>
      <c r="U121" s="321">
        <v>14000</v>
      </c>
      <c r="V121" s="26"/>
      <c r="W121" s="26"/>
      <c r="Y121" s="28" t="s">
        <v>140</v>
      </c>
      <c r="Z121" s="320">
        <v>328000</v>
      </c>
      <c r="AA121" s="319">
        <v>305000</v>
      </c>
      <c r="AB121" s="319">
        <v>18000</v>
      </c>
      <c r="AC121" s="319" t="s">
        <v>270</v>
      </c>
      <c r="AD121" s="319">
        <v>205000</v>
      </c>
      <c r="AE121" s="319">
        <v>122000</v>
      </c>
      <c r="AF121" s="319">
        <v>14000</v>
      </c>
      <c r="AG121" s="321">
        <v>22000</v>
      </c>
      <c r="AI121" s="3"/>
    </row>
    <row r="122" spans="1:35" ht="21" hidden="1" customHeight="1">
      <c r="A122" s="28" t="s">
        <v>141</v>
      </c>
      <c r="B122" s="320">
        <v>725000</v>
      </c>
      <c r="C122" s="319">
        <v>600000</v>
      </c>
      <c r="D122" s="319">
        <v>110000</v>
      </c>
      <c r="E122" s="319">
        <v>10000</v>
      </c>
      <c r="F122" s="319">
        <v>562000</v>
      </c>
      <c r="G122" s="319">
        <v>158000</v>
      </c>
      <c r="H122" s="319">
        <v>25000</v>
      </c>
      <c r="I122" s="321">
        <v>37000</v>
      </c>
      <c r="M122" s="28" t="s">
        <v>141</v>
      </c>
      <c r="N122" s="320">
        <v>395000</v>
      </c>
      <c r="O122" s="319">
        <v>294000</v>
      </c>
      <c r="P122" s="319">
        <v>91000</v>
      </c>
      <c r="Q122" s="319" t="s">
        <v>270</v>
      </c>
      <c r="R122" s="319">
        <v>360000</v>
      </c>
      <c r="S122" s="319">
        <v>32000</v>
      </c>
      <c r="T122" s="319">
        <v>12000</v>
      </c>
      <c r="U122" s="321">
        <v>14000</v>
      </c>
      <c r="V122" s="26"/>
      <c r="W122" s="26"/>
      <c r="Y122" s="28" t="s">
        <v>141</v>
      </c>
      <c r="Z122" s="320">
        <v>330000</v>
      </c>
      <c r="AA122" s="319">
        <v>305000</v>
      </c>
      <c r="AB122" s="319">
        <v>19000</v>
      </c>
      <c r="AC122" s="319" t="s">
        <v>270</v>
      </c>
      <c r="AD122" s="319">
        <v>203000</v>
      </c>
      <c r="AE122" s="319">
        <v>126000</v>
      </c>
      <c r="AF122" s="319">
        <v>14000</v>
      </c>
      <c r="AG122" s="321">
        <v>23000</v>
      </c>
      <c r="AI122" s="3"/>
    </row>
    <row r="123" spans="1:35" ht="21" hidden="1" customHeight="1">
      <c r="A123" s="28" t="s">
        <v>142</v>
      </c>
      <c r="B123" s="320">
        <v>718000</v>
      </c>
      <c r="C123" s="319">
        <v>593000</v>
      </c>
      <c r="D123" s="319">
        <v>111000</v>
      </c>
      <c r="E123" s="319">
        <v>10000</v>
      </c>
      <c r="F123" s="319">
        <v>563000</v>
      </c>
      <c r="G123" s="319">
        <v>151000</v>
      </c>
      <c r="H123" s="319">
        <v>23000</v>
      </c>
      <c r="I123" s="321">
        <v>37000</v>
      </c>
      <c r="M123" s="28" t="s">
        <v>142</v>
      </c>
      <c r="N123" s="320">
        <v>392000</v>
      </c>
      <c r="O123" s="319">
        <v>293000</v>
      </c>
      <c r="P123" s="319">
        <v>90000</v>
      </c>
      <c r="Q123" s="319" t="s">
        <v>270</v>
      </c>
      <c r="R123" s="319">
        <v>359000</v>
      </c>
      <c r="S123" s="319">
        <v>30000</v>
      </c>
      <c r="T123" s="319">
        <v>11000</v>
      </c>
      <c r="U123" s="321">
        <v>14000</v>
      </c>
      <c r="V123" s="26"/>
      <c r="W123" s="26"/>
      <c r="Y123" s="28" t="s">
        <v>142</v>
      </c>
      <c r="Z123" s="320">
        <v>326000</v>
      </c>
      <c r="AA123" s="319">
        <v>300000</v>
      </c>
      <c r="AB123" s="319">
        <v>21000</v>
      </c>
      <c r="AC123" s="319" t="s">
        <v>270</v>
      </c>
      <c r="AD123" s="319">
        <v>204000</v>
      </c>
      <c r="AE123" s="319">
        <v>121000</v>
      </c>
      <c r="AF123" s="319">
        <v>12000</v>
      </c>
      <c r="AG123" s="321">
        <v>24000</v>
      </c>
      <c r="AI123" s="3"/>
    </row>
    <row r="124" spans="1:35" ht="21" hidden="1" customHeight="1">
      <c r="A124" s="28" t="s">
        <v>143</v>
      </c>
      <c r="B124" s="320">
        <v>719000</v>
      </c>
      <c r="C124" s="319">
        <v>590000</v>
      </c>
      <c r="D124" s="319">
        <v>116000</v>
      </c>
      <c r="E124" s="319">
        <v>10000</v>
      </c>
      <c r="F124" s="319">
        <v>563000</v>
      </c>
      <c r="G124" s="319">
        <v>152000</v>
      </c>
      <c r="H124" s="319">
        <v>21000</v>
      </c>
      <c r="I124" s="321">
        <v>36000</v>
      </c>
      <c r="M124" s="28" t="s">
        <v>143</v>
      </c>
      <c r="N124" s="320">
        <v>396000</v>
      </c>
      <c r="O124" s="319">
        <v>293000</v>
      </c>
      <c r="P124" s="319">
        <v>95000</v>
      </c>
      <c r="Q124" s="319" t="s">
        <v>270</v>
      </c>
      <c r="R124" s="319">
        <v>363000</v>
      </c>
      <c r="S124" s="319">
        <v>31000</v>
      </c>
      <c r="T124" s="319">
        <v>12000</v>
      </c>
      <c r="U124" s="321">
        <v>14000</v>
      </c>
      <c r="V124" s="26"/>
      <c r="W124" s="26"/>
      <c r="Y124" s="28" t="s">
        <v>143</v>
      </c>
      <c r="Z124" s="320">
        <v>323000</v>
      </c>
      <c r="AA124" s="319">
        <v>297000</v>
      </c>
      <c r="AB124" s="319">
        <v>21000</v>
      </c>
      <c r="AC124" s="319" t="s">
        <v>270</v>
      </c>
      <c r="AD124" s="319">
        <v>200000</v>
      </c>
      <c r="AE124" s="319">
        <v>122000</v>
      </c>
      <c r="AF124" s="319">
        <v>9000</v>
      </c>
      <c r="AG124" s="321">
        <v>22000</v>
      </c>
      <c r="AI124" s="3"/>
    </row>
    <row r="125" spans="1:35" ht="21" hidden="1" customHeight="1">
      <c r="A125" s="28" t="s">
        <v>144</v>
      </c>
      <c r="B125" s="320">
        <v>724000</v>
      </c>
      <c r="C125" s="319">
        <v>597000</v>
      </c>
      <c r="D125" s="319">
        <v>114000</v>
      </c>
      <c r="E125" s="319">
        <v>9000</v>
      </c>
      <c r="F125" s="319">
        <v>569000</v>
      </c>
      <c r="G125" s="319">
        <v>151000</v>
      </c>
      <c r="H125" s="319">
        <v>20000</v>
      </c>
      <c r="I125" s="321">
        <v>35000</v>
      </c>
      <c r="M125" s="28" t="s">
        <v>144</v>
      </c>
      <c r="N125" s="320">
        <v>399000</v>
      </c>
      <c r="O125" s="319">
        <v>298000</v>
      </c>
      <c r="P125" s="319">
        <v>93000</v>
      </c>
      <c r="Q125" s="319" t="s">
        <v>270</v>
      </c>
      <c r="R125" s="319">
        <v>366000</v>
      </c>
      <c r="S125" s="319">
        <v>30000</v>
      </c>
      <c r="T125" s="319">
        <v>11000</v>
      </c>
      <c r="U125" s="321">
        <v>15000</v>
      </c>
      <c r="V125" s="26"/>
      <c r="W125" s="26"/>
      <c r="Y125" s="28" t="s">
        <v>144</v>
      </c>
      <c r="Z125" s="320">
        <v>325000</v>
      </c>
      <c r="AA125" s="319">
        <v>300000</v>
      </c>
      <c r="AB125" s="319">
        <v>21000</v>
      </c>
      <c r="AC125" s="319" t="s">
        <v>270</v>
      </c>
      <c r="AD125" s="319">
        <v>203000</v>
      </c>
      <c r="AE125" s="319">
        <v>121000</v>
      </c>
      <c r="AF125" s="319">
        <v>9000</v>
      </c>
      <c r="AG125" s="321">
        <v>20000</v>
      </c>
      <c r="AI125" s="3"/>
    </row>
    <row r="126" spans="1:35" ht="21" hidden="1" customHeight="1">
      <c r="A126" s="28" t="s">
        <v>145</v>
      </c>
      <c r="B126" s="320">
        <v>728000</v>
      </c>
      <c r="C126" s="319">
        <v>601000</v>
      </c>
      <c r="D126" s="319">
        <v>113000</v>
      </c>
      <c r="E126" s="319">
        <v>10000</v>
      </c>
      <c r="F126" s="319">
        <v>568000</v>
      </c>
      <c r="G126" s="319">
        <v>155000</v>
      </c>
      <c r="H126" s="319">
        <v>24000</v>
      </c>
      <c r="I126" s="321">
        <v>37000</v>
      </c>
      <c r="M126" s="28" t="s">
        <v>145</v>
      </c>
      <c r="N126" s="320">
        <v>405000</v>
      </c>
      <c r="O126" s="319">
        <v>302000</v>
      </c>
      <c r="P126" s="319">
        <v>94000</v>
      </c>
      <c r="Q126" s="319" t="s">
        <v>270</v>
      </c>
      <c r="R126" s="319">
        <v>370000</v>
      </c>
      <c r="S126" s="319">
        <v>31000</v>
      </c>
      <c r="T126" s="319">
        <v>15000</v>
      </c>
      <c r="U126" s="321">
        <v>16000</v>
      </c>
      <c r="V126" s="26"/>
      <c r="W126" s="26"/>
      <c r="Y126" s="28" t="s">
        <v>145</v>
      </c>
      <c r="Z126" s="320">
        <v>323000</v>
      </c>
      <c r="AA126" s="319">
        <v>300000</v>
      </c>
      <c r="AB126" s="319">
        <v>20000</v>
      </c>
      <c r="AC126" s="319" t="s">
        <v>270</v>
      </c>
      <c r="AD126" s="319">
        <v>197000</v>
      </c>
      <c r="AE126" s="319">
        <v>125000</v>
      </c>
      <c r="AF126" s="319">
        <v>8000</v>
      </c>
      <c r="AG126" s="321">
        <v>22000</v>
      </c>
      <c r="AI126" s="3"/>
    </row>
    <row r="127" spans="1:35" ht="21" hidden="1" customHeight="1">
      <c r="A127" s="28" t="s">
        <v>146</v>
      </c>
      <c r="B127" s="320">
        <v>729000</v>
      </c>
      <c r="C127" s="319">
        <v>597000</v>
      </c>
      <c r="D127" s="319">
        <v>118000</v>
      </c>
      <c r="E127" s="319">
        <v>10000</v>
      </c>
      <c r="F127" s="319">
        <v>567000</v>
      </c>
      <c r="G127" s="319">
        <v>157000</v>
      </c>
      <c r="H127" s="319">
        <v>25000</v>
      </c>
      <c r="I127" s="321">
        <v>40000</v>
      </c>
      <c r="M127" s="28" t="s">
        <v>146</v>
      </c>
      <c r="N127" s="320">
        <v>404000</v>
      </c>
      <c r="O127" s="319">
        <v>297000</v>
      </c>
      <c r="P127" s="319">
        <v>97000</v>
      </c>
      <c r="Q127" s="319">
        <v>8000</v>
      </c>
      <c r="R127" s="319">
        <v>369000</v>
      </c>
      <c r="S127" s="319">
        <v>31000</v>
      </c>
      <c r="T127" s="319">
        <v>16000</v>
      </c>
      <c r="U127" s="321">
        <v>17000</v>
      </c>
      <c r="V127" s="26"/>
      <c r="W127" s="26"/>
      <c r="Y127" s="28" t="s">
        <v>146</v>
      </c>
      <c r="Z127" s="320">
        <v>325000</v>
      </c>
      <c r="AA127" s="319">
        <v>301000</v>
      </c>
      <c r="AB127" s="319">
        <v>21000</v>
      </c>
      <c r="AC127" s="319" t="s">
        <v>270</v>
      </c>
      <c r="AD127" s="319">
        <v>198000</v>
      </c>
      <c r="AE127" s="319">
        <v>126000</v>
      </c>
      <c r="AF127" s="319">
        <v>9000</v>
      </c>
      <c r="AG127" s="321">
        <v>23000</v>
      </c>
      <c r="AI127" s="3"/>
    </row>
    <row r="128" spans="1:35" ht="21" hidden="1" customHeight="1">
      <c r="A128" s="28" t="s">
        <v>147</v>
      </c>
      <c r="B128" s="320">
        <v>734000</v>
      </c>
      <c r="C128" s="319">
        <v>604000</v>
      </c>
      <c r="D128" s="319">
        <v>118000</v>
      </c>
      <c r="E128" s="319">
        <v>9000</v>
      </c>
      <c r="F128" s="319">
        <v>569000</v>
      </c>
      <c r="G128" s="319">
        <v>160000</v>
      </c>
      <c r="H128" s="319">
        <v>25000</v>
      </c>
      <c r="I128" s="321">
        <v>41000</v>
      </c>
      <c r="M128" s="28" t="s">
        <v>147</v>
      </c>
      <c r="N128" s="320">
        <v>403000</v>
      </c>
      <c r="O128" s="319">
        <v>296000</v>
      </c>
      <c r="P128" s="319">
        <v>98000</v>
      </c>
      <c r="Q128" s="319" t="s">
        <v>270</v>
      </c>
      <c r="R128" s="319">
        <v>369000</v>
      </c>
      <c r="S128" s="319">
        <v>30000</v>
      </c>
      <c r="T128" s="319">
        <v>15000</v>
      </c>
      <c r="U128" s="321">
        <v>16000</v>
      </c>
      <c r="V128" s="26"/>
      <c r="W128" s="26"/>
      <c r="Y128" s="28" t="s">
        <v>147</v>
      </c>
      <c r="Z128" s="320">
        <v>331000</v>
      </c>
      <c r="AA128" s="319">
        <v>308000</v>
      </c>
      <c r="AB128" s="319">
        <v>20000</v>
      </c>
      <c r="AC128" s="319" t="s">
        <v>270</v>
      </c>
      <c r="AD128" s="319">
        <v>200000</v>
      </c>
      <c r="AE128" s="319">
        <v>130000</v>
      </c>
      <c r="AF128" s="319">
        <v>9000</v>
      </c>
      <c r="AG128" s="321">
        <v>25000</v>
      </c>
      <c r="AI128" s="3"/>
    </row>
    <row r="129" spans="1:35" ht="21" hidden="1" customHeight="1">
      <c r="A129" s="28" t="s">
        <v>148</v>
      </c>
      <c r="B129" s="320">
        <v>741000</v>
      </c>
      <c r="C129" s="319">
        <v>610000</v>
      </c>
      <c r="D129" s="319">
        <v>117000</v>
      </c>
      <c r="E129" s="319">
        <v>10000</v>
      </c>
      <c r="F129" s="319">
        <v>576000</v>
      </c>
      <c r="G129" s="319">
        <v>160000</v>
      </c>
      <c r="H129" s="319">
        <v>24000</v>
      </c>
      <c r="I129" s="321">
        <v>39000</v>
      </c>
      <c r="M129" s="28" t="s">
        <v>148</v>
      </c>
      <c r="N129" s="320">
        <v>406000</v>
      </c>
      <c r="O129" s="319">
        <v>300000</v>
      </c>
      <c r="P129" s="319">
        <v>97000</v>
      </c>
      <c r="Q129" s="319">
        <v>8000</v>
      </c>
      <c r="R129" s="319">
        <v>372000</v>
      </c>
      <c r="S129" s="319">
        <v>30000</v>
      </c>
      <c r="T129" s="319">
        <v>14000</v>
      </c>
      <c r="U129" s="321">
        <v>15000</v>
      </c>
      <c r="V129" s="26"/>
      <c r="W129" s="26"/>
      <c r="Y129" s="28" t="s">
        <v>148</v>
      </c>
      <c r="Z129" s="320">
        <v>334000</v>
      </c>
      <c r="AA129" s="319">
        <v>311000</v>
      </c>
      <c r="AB129" s="319">
        <v>20000</v>
      </c>
      <c r="AC129" s="319" t="s">
        <v>270</v>
      </c>
      <c r="AD129" s="319">
        <v>203000</v>
      </c>
      <c r="AE129" s="319">
        <v>130000</v>
      </c>
      <c r="AF129" s="319">
        <v>10000</v>
      </c>
      <c r="AG129" s="321">
        <v>23000</v>
      </c>
      <c r="AI129" s="3"/>
    </row>
    <row r="130" spans="1:35" ht="21" hidden="1" customHeight="1">
      <c r="A130" s="28" t="s">
        <v>149</v>
      </c>
      <c r="B130" s="320">
        <v>753000</v>
      </c>
      <c r="C130" s="319">
        <v>623000</v>
      </c>
      <c r="D130" s="319">
        <v>116000</v>
      </c>
      <c r="E130" s="319">
        <v>11000</v>
      </c>
      <c r="F130" s="319">
        <v>584000</v>
      </c>
      <c r="G130" s="319">
        <v>163000</v>
      </c>
      <c r="H130" s="319">
        <v>25000</v>
      </c>
      <c r="I130" s="321">
        <v>41000</v>
      </c>
      <c r="M130" s="28" t="s">
        <v>149</v>
      </c>
      <c r="N130" s="320">
        <v>412000</v>
      </c>
      <c r="O130" s="319">
        <v>307000</v>
      </c>
      <c r="P130" s="319">
        <v>96000</v>
      </c>
      <c r="Q130" s="319">
        <v>8000</v>
      </c>
      <c r="R130" s="319">
        <v>378000</v>
      </c>
      <c r="S130" s="319">
        <v>30000</v>
      </c>
      <c r="T130" s="319">
        <v>15000</v>
      </c>
      <c r="U130" s="321">
        <v>17000</v>
      </c>
      <c r="V130" s="26"/>
      <c r="W130" s="26"/>
      <c r="Y130" s="28" t="s">
        <v>149</v>
      </c>
      <c r="Z130" s="320">
        <v>340000</v>
      </c>
      <c r="AA130" s="319">
        <v>316000</v>
      </c>
      <c r="AB130" s="319">
        <v>20000</v>
      </c>
      <c r="AC130" s="319" t="s">
        <v>270</v>
      </c>
      <c r="AD130" s="319">
        <v>206000</v>
      </c>
      <c r="AE130" s="319">
        <v>133000</v>
      </c>
      <c r="AF130" s="319">
        <v>10000</v>
      </c>
      <c r="AG130" s="321">
        <v>24000</v>
      </c>
      <c r="AI130" s="3"/>
    </row>
    <row r="131" spans="1:35" ht="21" hidden="1" customHeight="1">
      <c r="A131" s="28" t="s">
        <v>217</v>
      </c>
      <c r="B131" s="320">
        <v>749000</v>
      </c>
      <c r="C131" s="319">
        <v>617000</v>
      </c>
      <c r="D131" s="319">
        <v>117000</v>
      </c>
      <c r="E131" s="319">
        <v>11000</v>
      </c>
      <c r="F131" s="319">
        <v>580000</v>
      </c>
      <c r="G131" s="319">
        <v>164000</v>
      </c>
      <c r="H131" s="319">
        <v>25000</v>
      </c>
      <c r="I131" s="321">
        <v>44000</v>
      </c>
      <c r="M131" s="28" t="s">
        <v>217</v>
      </c>
      <c r="N131" s="320">
        <v>412000</v>
      </c>
      <c r="O131" s="319">
        <v>306000</v>
      </c>
      <c r="P131" s="319">
        <v>97000</v>
      </c>
      <c r="Q131" s="319" t="s">
        <v>270</v>
      </c>
      <c r="R131" s="319">
        <v>376000</v>
      </c>
      <c r="S131" s="319">
        <v>32000</v>
      </c>
      <c r="T131" s="319">
        <v>14000</v>
      </c>
      <c r="U131" s="321">
        <v>17000</v>
      </c>
      <c r="V131" s="26"/>
      <c r="W131" s="26"/>
      <c r="Y131" s="28" t="s">
        <v>217</v>
      </c>
      <c r="Z131" s="320">
        <v>337000</v>
      </c>
      <c r="AA131" s="319">
        <v>311000</v>
      </c>
      <c r="AB131" s="319">
        <v>20000</v>
      </c>
      <c r="AC131" s="319" t="s">
        <v>270</v>
      </c>
      <c r="AD131" s="319">
        <v>204000</v>
      </c>
      <c r="AE131" s="319">
        <v>131000</v>
      </c>
      <c r="AF131" s="319">
        <v>10000</v>
      </c>
      <c r="AG131" s="321">
        <v>27000</v>
      </c>
      <c r="AI131" s="3"/>
    </row>
    <row r="132" spans="1:35" ht="21" hidden="1" customHeight="1">
      <c r="A132" s="28" t="s">
        <v>218</v>
      </c>
      <c r="B132" s="320">
        <v>752000</v>
      </c>
      <c r="C132" s="319">
        <v>618000</v>
      </c>
      <c r="D132" s="319">
        <v>119000</v>
      </c>
      <c r="E132" s="319">
        <v>9000</v>
      </c>
      <c r="F132" s="319">
        <v>577000</v>
      </c>
      <c r="G132" s="319">
        <v>170000</v>
      </c>
      <c r="H132" s="319">
        <v>25000</v>
      </c>
      <c r="I132" s="321">
        <v>40000</v>
      </c>
      <c r="M132" s="28" t="s">
        <v>218</v>
      </c>
      <c r="N132" s="320">
        <v>410000</v>
      </c>
      <c r="O132" s="319">
        <v>303000</v>
      </c>
      <c r="P132" s="319">
        <v>99000</v>
      </c>
      <c r="Q132" s="319" t="s">
        <v>270</v>
      </c>
      <c r="R132" s="319">
        <v>374000</v>
      </c>
      <c r="S132" s="319">
        <v>33000</v>
      </c>
      <c r="T132" s="319">
        <v>12000</v>
      </c>
      <c r="U132" s="321">
        <v>16000</v>
      </c>
      <c r="V132" s="26"/>
      <c r="W132" s="26"/>
      <c r="Y132" s="28" t="s">
        <v>218</v>
      </c>
      <c r="Z132" s="320">
        <v>342000</v>
      </c>
      <c r="AA132" s="319">
        <v>315000</v>
      </c>
      <c r="AB132" s="319">
        <v>20000</v>
      </c>
      <c r="AC132" s="319" t="s">
        <v>270</v>
      </c>
      <c r="AD132" s="319">
        <v>203000</v>
      </c>
      <c r="AE132" s="319">
        <v>138000</v>
      </c>
      <c r="AF132" s="319">
        <v>13000</v>
      </c>
      <c r="AG132" s="321">
        <v>24000</v>
      </c>
      <c r="AI132" s="3"/>
    </row>
    <row r="133" spans="1:35" ht="21" hidden="1" customHeight="1">
      <c r="A133" s="28" t="s">
        <v>150</v>
      </c>
      <c r="B133" s="320">
        <v>754000</v>
      </c>
      <c r="C133" s="319">
        <v>619000</v>
      </c>
      <c r="D133" s="319">
        <v>121000</v>
      </c>
      <c r="E133" s="319">
        <v>9000</v>
      </c>
      <c r="F133" s="319">
        <v>583000</v>
      </c>
      <c r="G133" s="319">
        <v>167000</v>
      </c>
      <c r="H133" s="319">
        <v>25000</v>
      </c>
      <c r="I133" s="321">
        <v>36000</v>
      </c>
      <c r="M133" s="28" t="s">
        <v>150</v>
      </c>
      <c r="N133" s="320">
        <v>412000</v>
      </c>
      <c r="O133" s="319">
        <v>304000</v>
      </c>
      <c r="P133" s="319">
        <v>102000</v>
      </c>
      <c r="Q133" s="319" t="s">
        <v>270</v>
      </c>
      <c r="R133" s="319">
        <v>377000</v>
      </c>
      <c r="S133" s="319">
        <v>33000</v>
      </c>
      <c r="T133" s="319">
        <v>12000</v>
      </c>
      <c r="U133" s="321">
        <v>14000</v>
      </c>
      <c r="V133" s="26"/>
      <c r="W133" s="26"/>
      <c r="Y133" s="28" t="s">
        <v>150</v>
      </c>
      <c r="Z133" s="320">
        <v>341000</v>
      </c>
      <c r="AA133" s="319">
        <v>315000</v>
      </c>
      <c r="AB133" s="319">
        <v>20000</v>
      </c>
      <c r="AC133" s="319" t="s">
        <v>270</v>
      </c>
      <c r="AD133" s="319">
        <v>206000</v>
      </c>
      <c r="AE133" s="319">
        <v>134000</v>
      </c>
      <c r="AF133" s="319">
        <v>13000</v>
      </c>
      <c r="AG133" s="321">
        <v>22000</v>
      </c>
      <c r="AI133" s="3"/>
    </row>
    <row r="134" spans="1:35" ht="21" hidden="1" customHeight="1">
      <c r="A134" s="28" t="s">
        <v>151</v>
      </c>
      <c r="B134" s="320">
        <v>747000</v>
      </c>
      <c r="C134" s="319">
        <v>612000</v>
      </c>
      <c r="D134" s="319">
        <v>122000</v>
      </c>
      <c r="E134" s="319">
        <v>9000</v>
      </c>
      <c r="F134" s="319">
        <v>582000</v>
      </c>
      <c r="G134" s="319">
        <v>162000</v>
      </c>
      <c r="H134" s="319">
        <v>25000</v>
      </c>
      <c r="I134" s="321">
        <v>36000</v>
      </c>
      <c r="M134" s="28" t="s">
        <v>151</v>
      </c>
      <c r="N134" s="320">
        <v>410000</v>
      </c>
      <c r="O134" s="319">
        <v>301000</v>
      </c>
      <c r="P134" s="319">
        <v>102000</v>
      </c>
      <c r="Q134" s="319" t="s">
        <v>270</v>
      </c>
      <c r="R134" s="319">
        <v>379000</v>
      </c>
      <c r="S134" s="319">
        <v>30000</v>
      </c>
      <c r="T134" s="319">
        <v>13000</v>
      </c>
      <c r="U134" s="321">
        <v>14000</v>
      </c>
      <c r="V134" s="26"/>
      <c r="W134" s="26"/>
      <c r="Y134" s="28" t="s">
        <v>151</v>
      </c>
      <c r="Z134" s="320">
        <v>337000</v>
      </c>
      <c r="AA134" s="319">
        <v>311000</v>
      </c>
      <c r="AB134" s="319">
        <v>20000</v>
      </c>
      <c r="AC134" s="319" t="s">
        <v>270</v>
      </c>
      <c r="AD134" s="319">
        <v>203000</v>
      </c>
      <c r="AE134" s="319">
        <v>133000</v>
      </c>
      <c r="AF134" s="319">
        <v>12000</v>
      </c>
      <c r="AG134" s="321">
        <v>21000</v>
      </c>
      <c r="AI134" s="3"/>
    </row>
    <row r="135" spans="1:35" ht="21" hidden="1" customHeight="1">
      <c r="A135" s="28" t="s">
        <v>152</v>
      </c>
      <c r="B135" s="320">
        <v>747000</v>
      </c>
      <c r="C135" s="319">
        <v>613000</v>
      </c>
      <c r="D135" s="319">
        <v>121000</v>
      </c>
      <c r="E135" s="319">
        <v>10000</v>
      </c>
      <c r="F135" s="319">
        <v>588000</v>
      </c>
      <c r="G135" s="319">
        <v>156000</v>
      </c>
      <c r="H135" s="319">
        <v>25000</v>
      </c>
      <c r="I135" s="321">
        <v>36000</v>
      </c>
      <c r="M135" s="28" t="s">
        <v>152</v>
      </c>
      <c r="N135" s="320">
        <v>410000</v>
      </c>
      <c r="O135" s="319">
        <v>302000</v>
      </c>
      <c r="P135" s="319">
        <v>101000</v>
      </c>
      <c r="Q135" s="319" t="s">
        <v>270</v>
      </c>
      <c r="R135" s="319">
        <v>379000</v>
      </c>
      <c r="S135" s="319">
        <v>29000</v>
      </c>
      <c r="T135" s="319">
        <v>14000</v>
      </c>
      <c r="U135" s="321">
        <v>16000</v>
      </c>
      <c r="V135" s="26"/>
      <c r="W135" s="26"/>
      <c r="Y135" s="28" t="s">
        <v>152</v>
      </c>
      <c r="Z135" s="320">
        <v>337000</v>
      </c>
      <c r="AA135" s="319">
        <v>310000</v>
      </c>
      <c r="AB135" s="319">
        <v>20000</v>
      </c>
      <c r="AC135" s="319" t="s">
        <v>270</v>
      </c>
      <c r="AD135" s="319">
        <v>208000</v>
      </c>
      <c r="AE135" s="319">
        <v>127000</v>
      </c>
      <c r="AF135" s="319">
        <v>11000</v>
      </c>
      <c r="AG135" s="321">
        <v>20000</v>
      </c>
      <c r="AI135" s="3"/>
    </row>
    <row r="136" spans="1:35" ht="21" hidden="1" customHeight="1">
      <c r="A136" s="28" t="s">
        <v>153</v>
      </c>
      <c r="B136" s="320">
        <v>750000</v>
      </c>
      <c r="C136" s="319">
        <v>618000</v>
      </c>
      <c r="D136" s="319">
        <v>118000</v>
      </c>
      <c r="E136" s="319">
        <v>10000</v>
      </c>
      <c r="F136" s="319">
        <v>587000</v>
      </c>
      <c r="G136" s="319">
        <v>160000</v>
      </c>
      <c r="H136" s="319">
        <v>24000</v>
      </c>
      <c r="I136" s="321">
        <v>36000</v>
      </c>
      <c r="M136" s="28" t="s">
        <v>153</v>
      </c>
      <c r="N136" s="320">
        <v>405000</v>
      </c>
      <c r="O136" s="319">
        <v>297000</v>
      </c>
      <c r="P136" s="319">
        <v>100000</v>
      </c>
      <c r="Q136" s="319" t="s">
        <v>270</v>
      </c>
      <c r="R136" s="319">
        <v>376000</v>
      </c>
      <c r="S136" s="319">
        <v>28000</v>
      </c>
      <c r="T136" s="319">
        <v>13000</v>
      </c>
      <c r="U136" s="321">
        <v>17000</v>
      </c>
      <c r="V136" s="26"/>
      <c r="W136" s="26"/>
      <c r="Y136" s="28" t="s">
        <v>153</v>
      </c>
      <c r="Z136" s="320">
        <v>345000</v>
      </c>
      <c r="AA136" s="319">
        <v>321000</v>
      </c>
      <c r="AB136" s="319">
        <v>18000</v>
      </c>
      <c r="AC136" s="319" t="s">
        <v>270</v>
      </c>
      <c r="AD136" s="319">
        <v>211000</v>
      </c>
      <c r="AE136" s="319">
        <v>132000</v>
      </c>
      <c r="AF136" s="319">
        <v>11000</v>
      </c>
      <c r="AG136" s="321">
        <v>19000</v>
      </c>
      <c r="AI136" s="3"/>
    </row>
    <row r="137" spans="1:35" ht="21" hidden="1" customHeight="1">
      <c r="A137" s="28" t="s">
        <v>154</v>
      </c>
      <c r="B137" s="320">
        <v>762000</v>
      </c>
      <c r="C137" s="319">
        <v>629000</v>
      </c>
      <c r="D137" s="319">
        <v>117000</v>
      </c>
      <c r="E137" s="319">
        <v>11000</v>
      </c>
      <c r="F137" s="319">
        <v>601000</v>
      </c>
      <c r="G137" s="319">
        <v>157000</v>
      </c>
      <c r="H137" s="319">
        <v>26000</v>
      </c>
      <c r="I137" s="321">
        <v>37000</v>
      </c>
      <c r="M137" s="28" t="s">
        <v>154</v>
      </c>
      <c r="N137" s="320">
        <v>414000</v>
      </c>
      <c r="O137" s="319">
        <v>303000</v>
      </c>
      <c r="P137" s="319">
        <v>100000</v>
      </c>
      <c r="Q137" s="319">
        <v>8000</v>
      </c>
      <c r="R137" s="319">
        <v>382000</v>
      </c>
      <c r="S137" s="319">
        <v>30000</v>
      </c>
      <c r="T137" s="319">
        <v>13000</v>
      </c>
      <c r="U137" s="321">
        <v>19000</v>
      </c>
      <c r="V137" s="26"/>
      <c r="W137" s="26"/>
      <c r="Y137" s="28" t="s">
        <v>154</v>
      </c>
      <c r="Z137" s="320">
        <v>348000</v>
      </c>
      <c r="AA137" s="319">
        <v>326000</v>
      </c>
      <c r="AB137" s="319">
        <v>17000</v>
      </c>
      <c r="AC137" s="319" t="s">
        <v>270</v>
      </c>
      <c r="AD137" s="319">
        <v>220000</v>
      </c>
      <c r="AE137" s="319">
        <v>127000</v>
      </c>
      <c r="AF137" s="319">
        <v>13000</v>
      </c>
      <c r="AG137" s="321">
        <v>18000</v>
      </c>
      <c r="AI137" s="3"/>
    </row>
    <row r="138" spans="1:35" ht="21" hidden="1" customHeight="1">
      <c r="A138" s="28" t="s">
        <v>155</v>
      </c>
      <c r="B138" s="320">
        <v>768000</v>
      </c>
      <c r="C138" s="319">
        <v>633000</v>
      </c>
      <c r="D138" s="319">
        <v>121000</v>
      </c>
      <c r="E138" s="319">
        <v>9000</v>
      </c>
      <c r="F138" s="319">
        <v>604000</v>
      </c>
      <c r="G138" s="319">
        <v>161000</v>
      </c>
      <c r="H138" s="319">
        <v>24000</v>
      </c>
      <c r="I138" s="321">
        <v>41000</v>
      </c>
      <c r="M138" s="28" t="s">
        <v>155</v>
      </c>
      <c r="N138" s="320">
        <v>416000</v>
      </c>
      <c r="O138" s="319">
        <v>306000</v>
      </c>
      <c r="P138" s="319">
        <v>102000</v>
      </c>
      <c r="Q138" s="319" t="s">
        <v>270</v>
      </c>
      <c r="R138" s="319">
        <v>384000</v>
      </c>
      <c r="S138" s="319">
        <v>30000</v>
      </c>
      <c r="T138" s="319">
        <v>11000</v>
      </c>
      <c r="U138" s="321">
        <v>20000</v>
      </c>
      <c r="V138" s="26"/>
      <c r="W138" s="26"/>
      <c r="Y138" s="28" t="s">
        <v>155</v>
      </c>
      <c r="Z138" s="320">
        <v>352000</v>
      </c>
      <c r="AA138" s="319">
        <v>327000</v>
      </c>
      <c r="AB138" s="319">
        <v>20000</v>
      </c>
      <c r="AC138" s="319" t="s">
        <v>270</v>
      </c>
      <c r="AD138" s="319">
        <v>220000</v>
      </c>
      <c r="AE138" s="319">
        <v>131000</v>
      </c>
      <c r="AF138" s="319">
        <v>13000</v>
      </c>
      <c r="AG138" s="321">
        <v>21000</v>
      </c>
      <c r="AI138" s="3"/>
    </row>
    <row r="139" spans="1:35" ht="21" hidden="1" customHeight="1">
      <c r="A139" s="28" t="s">
        <v>156</v>
      </c>
      <c r="B139" s="320">
        <v>773000</v>
      </c>
      <c r="C139" s="319">
        <v>634000</v>
      </c>
      <c r="D139" s="319">
        <v>124000</v>
      </c>
      <c r="E139" s="319">
        <v>11000</v>
      </c>
      <c r="F139" s="319">
        <v>610000</v>
      </c>
      <c r="G139" s="319">
        <v>159000</v>
      </c>
      <c r="H139" s="319">
        <v>23000</v>
      </c>
      <c r="I139" s="321">
        <v>41000</v>
      </c>
      <c r="M139" s="28" t="s">
        <v>156</v>
      </c>
      <c r="N139" s="320">
        <v>422000</v>
      </c>
      <c r="O139" s="319">
        <v>309000</v>
      </c>
      <c r="P139" s="319">
        <v>104000</v>
      </c>
      <c r="Q139" s="319" t="s">
        <v>270</v>
      </c>
      <c r="R139" s="319">
        <v>389000</v>
      </c>
      <c r="S139" s="319">
        <v>31000</v>
      </c>
      <c r="T139" s="319">
        <v>10000</v>
      </c>
      <c r="U139" s="321">
        <v>20000</v>
      </c>
      <c r="V139" s="26"/>
      <c r="W139" s="26"/>
      <c r="Y139" s="28" t="s">
        <v>156</v>
      </c>
      <c r="Z139" s="320">
        <v>350000</v>
      </c>
      <c r="AA139" s="319">
        <v>325000</v>
      </c>
      <c r="AB139" s="319">
        <v>19000</v>
      </c>
      <c r="AC139" s="319" t="s">
        <v>270</v>
      </c>
      <c r="AD139" s="319">
        <v>221000</v>
      </c>
      <c r="AE139" s="319">
        <v>128000</v>
      </c>
      <c r="AF139" s="319">
        <v>13000</v>
      </c>
      <c r="AG139" s="321">
        <v>21000</v>
      </c>
      <c r="AI139" s="3"/>
    </row>
    <row r="140" spans="1:35" ht="21" hidden="1" customHeight="1">
      <c r="A140" s="28" t="s">
        <v>157</v>
      </c>
      <c r="B140" s="320">
        <v>766000</v>
      </c>
      <c r="C140" s="319">
        <v>629000</v>
      </c>
      <c r="D140" s="319">
        <v>122000</v>
      </c>
      <c r="E140" s="319">
        <v>10000</v>
      </c>
      <c r="F140" s="319">
        <v>608000</v>
      </c>
      <c r="G140" s="319">
        <v>154000</v>
      </c>
      <c r="H140" s="319">
        <v>23000</v>
      </c>
      <c r="I140" s="321">
        <v>36000</v>
      </c>
      <c r="M140" s="28" t="s">
        <v>157</v>
      </c>
      <c r="N140" s="320">
        <v>420000</v>
      </c>
      <c r="O140" s="319">
        <v>308000</v>
      </c>
      <c r="P140" s="319">
        <v>104000</v>
      </c>
      <c r="Q140" s="319" t="s">
        <v>270</v>
      </c>
      <c r="R140" s="319">
        <v>388000</v>
      </c>
      <c r="S140" s="319">
        <v>29000</v>
      </c>
      <c r="T140" s="319">
        <v>12000</v>
      </c>
      <c r="U140" s="321">
        <v>17000</v>
      </c>
      <c r="V140" s="26"/>
      <c r="W140" s="26"/>
      <c r="Y140" s="28" t="s">
        <v>157</v>
      </c>
      <c r="Z140" s="320">
        <v>347000</v>
      </c>
      <c r="AA140" s="319">
        <v>322000</v>
      </c>
      <c r="AB140" s="319">
        <v>18000</v>
      </c>
      <c r="AC140" s="319" t="s">
        <v>270</v>
      </c>
      <c r="AD140" s="319">
        <v>220000</v>
      </c>
      <c r="AE140" s="319">
        <v>125000</v>
      </c>
      <c r="AF140" s="319">
        <v>11000</v>
      </c>
      <c r="AG140" s="321">
        <v>19000</v>
      </c>
      <c r="AI140" s="3"/>
    </row>
    <row r="141" spans="1:35" ht="21" hidden="1" customHeight="1">
      <c r="A141" s="28" t="s">
        <v>158</v>
      </c>
      <c r="B141" s="320">
        <v>764000</v>
      </c>
      <c r="C141" s="319">
        <v>626000</v>
      </c>
      <c r="D141" s="319">
        <v>124000</v>
      </c>
      <c r="E141" s="319">
        <v>10000</v>
      </c>
      <c r="F141" s="319">
        <v>610000</v>
      </c>
      <c r="G141" s="319">
        <v>150000</v>
      </c>
      <c r="H141" s="319">
        <v>24000</v>
      </c>
      <c r="I141" s="321">
        <v>33000</v>
      </c>
      <c r="M141" s="28" t="s">
        <v>158</v>
      </c>
      <c r="N141" s="320">
        <v>420000</v>
      </c>
      <c r="O141" s="319">
        <v>305000</v>
      </c>
      <c r="P141" s="319">
        <v>107000</v>
      </c>
      <c r="Q141" s="319" t="s">
        <v>270</v>
      </c>
      <c r="R141" s="319">
        <v>388000</v>
      </c>
      <c r="S141" s="319">
        <v>29000</v>
      </c>
      <c r="T141" s="319">
        <v>13000</v>
      </c>
      <c r="U141" s="321">
        <v>14000</v>
      </c>
      <c r="V141" s="26"/>
      <c r="W141" s="26"/>
      <c r="Y141" s="28" t="s">
        <v>158</v>
      </c>
      <c r="Z141" s="320">
        <v>344000</v>
      </c>
      <c r="AA141" s="319">
        <v>321000</v>
      </c>
      <c r="AB141" s="319">
        <v>17000</v>
      </c>
      <c r="AC141" s="319" t="s">
        <v>270</v>
      </c>
      <c r="AD141" s="319">
        <v>222000</v>
      </c>
      <c r="AE141" s="319">
        <v>121000</v>
      </c>
      <c r="AF141" s="319">
        <v>11000</v>
      </c>
      <c r="AG141" s="321">
        <v>19000</v>
      </c>
      <c r="AI141" s="3"/>
    </row>
    <row r="142" spans="1:35" ht="21" hidden="1" customHeight="1">
      <c r="A142" s="28" t="s">
        <v>159</v>
      </c>
      <c r="B142" s="320">
        <v>761000</v>
      </c>
      <c r="C142" s="319">
        <v>628000</v>
      </c>
      <c r="D142" s="319">
        <v>117000</v>
      </c>
      <c r="E142" s="319">
        <v>11000</v>
      </c>
      <c r="F142" s="319">
        <v>609000</v>
      </c>
      <c r="G142" s="319">
        <v>147000</v>
      </c>
      <c r="H142" s="319">
        <v>24000</v>
      </c>
      <c r="I142" s="321">
        <v>37000</v>
      </c>
      <c r="M142" s="28" t="s">
        <v>159</v>
      </c>
      <c r="N142" s="320">
        <v>419000</v>
      </c>
      <c r="O142" s="319">
        <v>309000</v>
      </c>
      <c r="P142" s="319">
        <v>101000</v>
      </c>
      <c r="Q142" s="319">
        <v>8000</v>
      </c>
      <c r="R142" s="319">
        <v>385000</v>
      </c>
      <c r="S142" s="319">
        <v>31000</v>
      </c>
      <c r="T142" s="319">
        <v>13000</v>
      </c>
      <c r="U142" s="321">
        <v>14000</v>
      </c>
      <c r="V142" s="26"/>
      <c r="W142" s="26"/>
      <c r="Y142" s="28" t="s">
        <v>159</v>
      </c>
      <c r="Z142" s="320">
        <v>341000</v>
      </c>
      <c r="AA142" s="319">
        <v>320000</v>
      </c>
      <c r="AB142" s="319">
        <v>16000</v>
      </c>
      <c r="AC142" s="319" t="s">
        <v>270</v>
      </c>
      <c r="AD142" s="319">
        <v>224000</v>
      </c>
      <c r="AE142" s="319">
        <v>116000</v>
      </c>
      <c r="AF142" s="319">
        <v>12000</v>
      </c>
      <c r="AG142" s="321">
        <v>23000</v>
      </c>
      <c r="AI142" s="3"/>
    </row>
    <row r="143" spans="1:35" ht="21" hidden="1" customHeight="1">
      <c r="A143" s="28" t="s">
        <v>219</v>
      </c>
      <c r="B143" s="320">
        <v>770000</v>
      </c>
      <c r="C143" s="319">
        <v>639000</v>
      </c>
      <c r="D143" s="319">
        <v>116000</v>
      </c>
      <c r="E143" s="319">
        <v>11000</v>
      </c>
      <c r="F143" s="319">
        <v>612000</v>
      </c>
      <c r="G143" s="319">
        <v>152000</v>
      </c>
      <c r="H143" s="319">
        <v>23000</v>
      </c>
      <c r="I143" s="321">
        <v>39000</v>
      </c>
      <c r="M143" s="28" t="s">
        <v>219</v>
      </c>
      <c r="N143" s="320">
        <v>421000</v>
      </c>
      <c r="O143" s="319">
        <v>313000</v>
      </c>
      <c r="P143" s="319">
        <v>98000</v>
      </c>
      <c r="Q143" s="319">
        <v>8000</v>
      </c>
      <c r="R143" s="319">
        <v>386000</v>
      </c>
      <c r="S143" s="319">
        <v>31000</v>
      </c>
      <c r="T143" s="319">
        <v>12000</v>
      </c>
      <c r="U143" s="321">
        <v>13000</v>
      </c>
      <c r="V143" s="26"/>
      <c r="W143" s="26"/>
      <c r="Y143" s="28" t="s">
        <v>219</v>
      </c>
      <c r="Z143" s="320">
        <v>349000</v>
      </c>
      <c r="AA143" s="319">
        <v>325000</v>
      </c>
      <c r="AB143" s="319">
        <v>18000</v>
      </c>
      <c r="AC143" s="319" t="s">
        <v>270</v>
      </c>
      <c r="AD143" s="319">
        <v>226000</v>
      </c>
      <c r="AE143" s="319">
        <v>121000</v>
      </c>
      <c r="AF143" s="319">
        <v>11000</v>
      </c>
      <c r="AG143" s="321">
        <v>26000</v>
      </c>
      <c r="AI143" s="3"/>
    </row>
    <row r="144" spans="1:35" ht="21" hidden="1" customHeight="1">
      <c r="A144" s="28" t="s">
        <v>220</v>
      </c>
      <c r="B144" s="320">
        <v>776000</v>
      </c>
      <c r="C144" s="319">
        <v>644000</v>
      </c>
      <c r="D144" s="319">
        <v>118000</v>
      </c>
      <c r="E144" s="319">
        <v>11000</v>
      </c>
      <c r="F144" s="319">
        <v>614000</v>
      </c>
      <c r="G144" s="319">
        <v>157000</v>
      </c>
      <c r="H144" s="319">
        <v>23000</v>
      </c>
      <c r="I144" s="321">
        <v>41000</v>
      </c>
      <c r="M144" s="28" t="s">
        <v>220</v>
      </c>
      <c r="N144" s="320">
        <v>423000</v>
      </c>
      <c r="O144" s="319">
        <v>316000</v>
      </c>
      <c r="P144" s="319">
        <v>98000</v>
      </c>
      <c r="Q144" s="319">
        <v>8000</v>
      </c>
      <c r="R144" s="319">
        <v>389000</v>
      </c>
      <c r="S144" s="319">
        <v>31000</v>
      </c>
      <c r="T144" s="319">
        <v>11000</v>
      </c>
      <c r="U144" s="321">
        <v>14000</v>
      </c>
      <c r="V144" s="26"/>
      <c r="W144" s="26"/>
      <c r="Y144" s="28" t="s">
        <v>220</v>
      </c>
      <c r="Z144" s="320">
        <v>353000</v>
      </c>
      <c r="AA144" s="319">
        <v>328000</v>
      </c>
      <c r="AB144" s="319">
        <v>20000</v>
      </c>
      <c r="AC144" s="319" t="s">
        <v>270</v>
      </c>
      <c r="AD144" s="319">
        <v>225000</v>
      </c>
      <c r="AE144" s="319">
        <v>127000</v>
      </c>
      <c r="AF144" s="319">
        <v>12000</v>
      </c>
      <c r="AG144" s="321">
        <v>27000</v>
      </c>
      <c r="AI144" s="3"/>
    </row>
    <row r="145" spans="1:35" ht="21" hidden="1" customHeight="1">
      <c r="A145" s="28" t="s">
        <v>160</v>
      </c>
      <c r="B145" s="320">
        <v>771000</v>
      </c>
      <c r="C145" s="319">
        <v>638000</v>
      </c>
      <c r="D145" s="319">
        <v>119000</v>
      </c>
      <c r="E145" s="319">
        <v>11000</v>
      </c>
      <c r="F145" s="319">
        <v>610000</v>
      </c>
      <c r="G145" s="319">
        <v>155000</v>
      </c>
      <c r="H145" s="319">
        <v>25000</v>
      </c>
      <c r="I145" s="321">
        <v>40000</v>
      </c>
      <c r="M145" s="28" t="s">
        <v>160</v>
      </c>
      <c r="N145" s="320">
        <v>419000</v>
      </c>
      <c r="O145" s="319">
        <v>314000</v>
      </c>
      <c r="P145" s="319">
        <v>97000</v>
      </c>
      <c r="Q145" s="319" t="s">
        <v>270</v>
      </c>
      <c r="R145" s="319">
        <v>387000</v>
      </c>
      <c r="S145" s="319">
        <v>29000</v>
      </c>
      <c r="T145" s="319">
        <v>13000</v>
      </c>
      <c r="U145" s="321">
        <v>14000</v>
      </c>
      <c r="V145" s="26"/>
      <c r="W145" s="26"/>
      <c r="Y145" s="28" t="s">
        <v>160</v>
      </c>
      <c r="Z145" s="320">
        <v>351000</v>
      </c>
      <c r="AA145" s="319">
        <v>324000</v>
      </c>
      <c r="AB145" s="319">
        <v>22000</v>
      </c>
      <c r="AC145" s="319" t="s">
        <v>270</v>
      </c>
      <c r="AD145" s="319">
        <v>223000</v>
      </c>
      <c r="AE145" s="319">
        <v>126000</v>
      </c>
      <c r="AF145" s="319">
        <v>12000</v>
      </c>
      <c r="AG145" s="321">
        <v>26000</v>
      </c>
      <c r="AI145" s="3"/>
    </row>
    <row r="146" spans="1:35" ht="21" hidden="1" customHeight="1">
      <c r="A146" s="28" t="s">
        <v>161</v>
      </c>
      <c r="B146" s="320">
        <v>763000</v>
      </c>
      <c r="C146" s="319">
        <v>629000</v>
      </c>
      <c r="D146" s="319">
        <v>122000</v>
      </c>
      <c r="E146" s="319">
        <v>10000</v>
      </c>
      <c r="F146" s="319">
        <v>604000</v>
      </c>
      <c r="G146" s="319">
        <v>154000</v>
      </c>
      <c r="H146" s="319">
        <v>27000</v>
      </c>
      <c r="I146" s="321">
        <v>38000</v>
      </c>
      <c r="M146" s="28" t="s">
        <v>161</v>
      </c>
      <c r="N146" s="320">
        <v>412000</v>
      </c>
      <c r="O146" s="319">
        <v>306000</v>
      </c>
      <c r="P146" s="319">
        <v>99000</v>
      </c>
      <c r="Q146" s="319" t="s">
        <v>270</v>
      </c>
      <c r="R146" s="319">
        <v>381000</v>
      </c>
      <c r="S146" s="319">
        <v>29000</v>
      </c>
      <c r="T146" s="319">
        <v>14000</v>
      </c>
      <c r="U146" s="321">
        <v>12000</v>
      </c>
      <c r="V146" s="26"/>
      <c r="W146" s="26"/>
      <c r="Y146" s="28" t="s">
        <v>161</v>
      </c>
      <c r="Z146" s="320">
        <v>350000</v>
      </c>
      <c r="AA146" s="319">
        <v>323000</v>
      </c>
      <c r="AB146" s="319">
        <v>23000</v>
      </c>
      <c r="AC146" s="319" t="s">
        <v>270</v>
      </c>
      <c r="AD146" s="319">
        <v>223000</v>
      </c>
      <c r="AE146" s="319">
        <v>125000</v>
      </c>
      <c r="AF146" s="319">
        <v>12000</v>
      </c>
      <c r="AG146" s="321">
        <v>26000</v>
      </c>
      <c r="AI146" s="3"/>
    </row>
    <row r="147" spans="1:35" ht="21" hidden="1" customHeight="1">
      <c r="A147" s="28" t="s">
        <v>162</v>
      </c>
      <c r="B147" s="320">
        <v>765000</v>
      </c>
      <c r="C147" s="319">
        <v>629000</v>
      </c>
      <c r="D147" s="319">
        <v>124000</v>
      </c>
      <c r="E147" s="319">
        <v>9000</v>
      </c>
      <c r="F147" s="319">
        <v>606000</v>
      </c>
      <c r="G147" s="319">
        <v>155000</v>
      </c>
      <c r="H147" s="319">
        <v>26000</v>
      </c>
      <c r="I147" s="321">
        <v>38000</v>
      </c>
      <c r="M147" s="28" t="s">
        <v>162</v>
      </c>
      <c r="N147" s="320">
        <v>415000</v>
      </c>
      <c r="O147" s="319">
        <v>306000</v>
      </c>
      <c r="P147" s="319">
        <v>101000</v>
      </c>
      <c r="Q147" s="319" t="s">
        <v>270</v>
      </c>
      <c r="R147" s="319">
        <v>382000</v>
      </c>
      <c r="S147" s="319">
        <v>30000</v>
      </c>
      <c r="T147" s="319">
        <v>15000</v>
      </c>
      <c r="U147" s="321">
        <v>15000</v>
      </c>
      <c r="V147" s="26"/>
      <c r="W147" s="26"/>
      <c r="Y147" s="28" t="s">
        <v>162</v>
      </c>
      <c r="Z147" s="320">
        <v>350000</v>
      </c>
      <c r="AA147" s="319">
        <v>322000</v>
      </c>
      <c r="AB147" s="319">
        <v>23000</v>
      </c>
      <c r="AC147" s="319" t="s">
        <v>270</v>
      </c>
      <c r="AD147" s="319">
        <v>224000</v>
      </c>
      <c r="AE147" s="319">
        <v>124000</v>
      </c>
      <c r="AF147" s="319">
        <v>11000</v>
      </c>
      <c r="AG147" s="321">
        <v>23000</v>
      </c>
      <c r="AI147" s="3"/>
    </row>
    <row r="148" spans="1:35" ht="21" hidden="1" customHeight="1">
      <c r="A148" s="28" t="s">
        <v>163</v>
      </c>
      <c r="B148" s="320">
        <v>777000</v>
      </c>
      <c r="C148" s="319">
        <v>642000</v>
      </c>
      <c r="D148" s="319">
        <v>125000</v>
      </c>
      <c r="E148" s="319" t="s">
        <v>270</v>
      </c>
      <c r="F148" s="319">
        <v>613000</v>
      </c>
      <c r="G148" s="319">
        <v>160000</v>
      </c>
      <c r="H148" s="319">
        <v>27000</v>
      </c>
      <c r="I148" s="321">
        <v>39000</v>
      </c>
      <c r="M148" s="28" t="s">
        <v>163</v>
      </c>
      <c r="N148" s="320">
        <v>422000</v>
      </c>
      <c r="O148" s="319">
        <v>313000</v>
      </c>
      <c r="P148" s="319">
        <v>102000</v>
      </c>
      <c r="Q148" s="319" t="s">
        <v>270</v>
      </c>
      <c r="R148" s="319">
        <v>388000</v>
      </c>
      <c r="S148" s="319">
        <v>31000</v>
      </c>
      <c r="T148" s="319">
        <v>16000</v>
      </c>
      <c r="U148" s="321">
        <v>15000</v>
      </c>
      <c r="V148" s="26"/>
      <c r="W148" s="26"/>
      <c r="Y148" s="28" t="s">
        <v>163</v>
      </c>
      <c r="Z148" s="320">
        <v>355000</v>
      </c>
      <c r="AA148" s="319">
        <v>328000</v>
      </c>
      <c r="AB148" s="319">
        <v>23000</v>
      </c>
      <c r="AC148" s="319" t="s">
        <v>270</v>
      </c>
      <c r="AD148" s="319">
        <v>224000</v>
      </c>
      <c r="AE148" s="319">
        <v>129000</v>
      </c>
      <c r="AF148" s="319">
        <v>11000</v>
      </c>
      <c r="AG148" s="321">
        <v>24000</v>
      </c>
      <c r="AI148" s="3"/>
    </row>
    <row r="149" spans="1:35" ht="21" hidden="1" customHeight="1">
      <c r="A149" s="28" t="s">
        <v>164</v>
      </c>
      <c r="B149" s="320">
        <v>780000</v>
      </c>
      <c r="C149" s="319">
        <v>644000</v>
      </c>
      <c r="D149" s="319">
        <v>125000</v>
      </c>
      <c r="E149" s="319" t="s">
        <v>270</v>
      </c>
      <c r="F149" s="319">
        <v>614000</v>
      </c>
      <c r="G149" s="319">
        <v>161000</v>
      </c>
      <c r="H149" s="319">
        <v>24000</v>
      </c>
      <c r="I149" s="321">
        <v>40000</v>
      </c>
      <c r="M149" s="28" t="s">
        <v>164</v>
      </c>
      <c r="N149" s="320">
        <v>426000</v>
      </c>
      <c r="O149" s="319">
        <v>318000</v>
      </c>
      <c r="P149" s="319">
        <v>100000</v>
      </c>
      <c r="Q149" s="319" t="s">
        <v>270</v>
      </c>
      <c r="R149" s="319">
        <v>391000</v>
      </c>
      <c r="S149" s="319">
        <v>32000</v>
      </c>
      <c r="T149" s="319">
        <v>15000</v>
      </c>
      <c r="U149" s="321">
        <v>17000</v>
      </c>
      <c r="V149" s="26"/>
      <c r="W149" s="26"/>
      <c r="Y149" s="28" t="s">
        <v>164</v>
      </c>
      <c r="Z149" s="320">
        <v>354000</v>
      </c>
      <c r="AA149" s="319">
        <v>326000</v>
      </c>
      <c r="AB149" s="319">
        <v>24000</v>
      </c>
      <c r="AC149" s="319" t="s">
        <v>270</v>
      </c>
      <c r="AD149" s="319">
        <v>224000</v>
      </c>
      <c r="AE149" s="319">
        <v>129000</v>
      </c>
      <c r="AF149" s="319">
        <v>10000</v>
      </c>
      <c r="AG149" s="321">
        <v>23000</v>
      </c>
      <c r="AI149" s="3"/>
    </row>
    <row r="150" spans="1:35" ht="21" hidden="1" customHeight="1">
      <c r="A150" s="28" t="s">
        <v>165</v>
      </c>
      <c r="B150" s="320">
        <v>781000</v>
      </c>
      <c r="C150" s="319">
        <v>651000</v>
      </c>
      <c r="D150" s="319">
        <v>120000</v>
      </c>
      <c r="E150" s="319" t="s">
        <v>270</v>
      </c>
      <c r="F150" s="319">
        <v>618000</v>
      </c>
      <c r="G150" s="319">
        <v>159000</v>
      </c>
      <c r="H150" s="319">
        <v>23000</v>
      </c>
      <c r="I150" s="321">
        <v>35000</v>
      </c>
      <c r="M150" s="28" t="s">
        <v>165</v>
      </c>
      <c r="N150" s="320">
        <v>426000</v>
      </c>
      <c r="O150" s="319">
        <v>322000</v>
      </c>
      <c r="P150" s="319">
        <v>98000</v>
      </c>
      <c r="Q150" s="319" t="s">
        <v>270</v>
      </c>
      <c r="R150" s="319">
        <v>396000</v>
      </c>
      <c r="S150" s="319">
        <v>28000</v>
      </c>
      <c r="T150" s="319">
        <v>14000</v>
      </c>
      <c r="U150" s="321">
        <v>14000</v>
      </c>
      <c r="V150" s="26"/>
      <c r="W150" s="26"/>
      <c r="Y150" s="28" t="s">
        <v>165</v>
      </c>
      <c r="Z150" s="320">
        <v>355000</v>
      </c>
      <c r="AA150" s="319">
        <v>330000</v>
      </c>
      <c r="AB150" s="319">
        <v>22000</v>
      </c>
      <c r="AC150" s="319" t="s">
        <v>270</v>
      </c>
      <c r="AD150" s="319">
        <v>223000</v>
      </c>
      <c r="AE150" s="319">
        <v>131000</v>
      </c>
      <c r="AF150" s="319">
        <v>9000</v>
      </c>
      <c r="AG150" s="321">
        <v>22000</v>
      </c>
      <c r="AI150" s="3"/>
    </row>
    <row r="151" spans="1:35" ht="21" hidden="1" customHeight="1">
      <c r="A151" s="28" t="s">
        <v>166</v>
      </c>
      <c r="B151" s="320">
        <v>773000</v>
      </c>
      <c r="C151" s="319">
        <v>645000</v>
      </c>
      <c r="D151" s="319">
        <v>120000</v>
      </c>
      <c r="E151" s="319" t="s">
        <v>270</v>
      </c>
      <c r="F151" s="319">
        <v>609000</v>
      </c>
      <c r="G151" s="319">
        <v>161000</v>
      </c>
      <c r="H151" s="319">
        <v>24000</v>
      </c>
      <c r="I151" s="321">
        <v>32000</v>
      </c>
      <c r="M151" s="28" t="s">
        <v>166</v>
      </c>
      <c r="N151" s="320">
        <v>424000</v>
      </c>
      <c r="O151" s="319">
        <v>321000</v>
      </c>
      <c r="P151" s="319">
        <v>98000</v>
      </c>
      <c r="Q151" s="319" t="s">
        <v>270</v>
      </c>
      <c r="R151" s="319">
        <v>394000</v>
      </c>
      <c r="S151" s="319">
        <v>28000</v>
      </c>
      <c r="T151" s="319">
        <v>14000</v>
      </c>
      <c r="U151" s="321">
        <v>13000</v>
      </c>
      <c r="V151" s="26"/>
      <c r="W151" s="26"/>
      <c r="Y151" s="28" t="s">
        <v>166</v>
      </c>
      <c r="Z151" s="320">
        <v>350000</v>
      </c>
      <c r="AA151" s="319">
        <v>324000</v>
      </c>
      <c r="AB151" s="319">
        <v>22000</v>
      </c>
      <c r="AC151" s="319" t="s">
        <v>270</v>
      </c>
      <c r="AD151" s="319">
        <v>215000</v>
      </c>
      <c r="AE151" s="319">
        <v>133000</v>
      </c>
      <c r="AF151" s="319">
        <v>10000</v>
      </c>
      <c r="AG151" s="321">
        <v>19000</v>
      </c>
      <c r="AI151" s="3"/>
    </row>
    <row r="152" spans="1:35" ht="21" hidden="1" customHeight="1">
      <c r="A152" s="28" t="s">
        <v>167</v>
      </c>
      <c r="B152" s="320">
        <v>769000</v>
      </c>
      <c r="C152" s="319">
        <v>639000</v>
      </c>
      <c r="D152" s="319">
        <v>119000</v>
      </c>
      <c r="E152" s="319">
        <v>8000</v>
      </c>
      <c r="F152" s="319">
        <v>602000</v>
      </c>
      <c r="G152" s="319">
        <v>163000</v>
      </c>
      <c r="H152" s="319">
        <v>26000</v>
      </c>
      <c r="I152" s="321">
        <v>32000</v>
      </c>
      <c r="M152" s="28" t="s">
        <v>167</v>
      </c>
      <c r="N152" s="320">
        <v>420000</v>
      </c>
      <c r="O152" s="319">
        <v>317000</v>
      </c>
      <c r="P152" s="319">
        <v>97000</v>
      </c>
      <c r="Q152" s="319" t="s">
        <v>270</v>
      </c>
      <c r="R152" s="319">
        <v>393000</v>
      </c>
      <c r="S152" s="319">
        <v>25000</v>
      </c>
      <c r="T152" s="319">
        <v>16000</v>
      </c>
      <c r="U152" s="321">
        <v>14000</v>
      </c>
      <c r="V152" s="26"/>
      <c r="W152" s="26"/>
      <c r="Y152" s="28" t="s">
        <v>167</v>
      </c>
      <c r="Z152" s="320">
        <v>349000</v>
      </c>
      <c r="AA152" s="319">
        <v>322000</v>
      </c>
      <c r="AB152" s="319">
        <v>23000</v>
      </c>
      <c r="AC152" s="319" t="s">
        <v>270</v>
      </c>
      <c r="AD152" s="319">
        <v>209000</v>
      </c>
      <c r="AE152" s="319">
        <v>137000</v>
      </c>
      <c r="AF152" s="319">
        <v>11000</v>
      </c>
      <c r="AG152" s="321">
        <v>18000</v>
      </c>
      <c r="AI152" s="3"/>
    </row>
    <row r="153" spans="1:35" ht="21" hidden="1" customHeight="1">
      <c r="A153" s="28" t="s">
        <v>168</v>
      </c>
      <c r="B153" s="320">
        <v>776000</v>
      </c>
      <c r="C153" s="319">
        <v>643000</v>
      </c>
      <c r="D153" s="319">
        <v>122000</v>
      </c>
      <c r="E153" s="319">
        <v>9000</v>
      </c>
      <c r="F153" s="319">
        <v>610000</v>
      </c>
      <c r="G153" s="319">
        <v>162000</v>
      </c>
      <c r="H153" s="319">
        <v>28000</v>
      </c>
      <c r="I153" s="321">
        <v>35000</v>
      </c>
      <c r="M153" s="28" t="s">
        <v>168</v>
      </c>
      <c r="N153" s="320">
        <v>424000</v>
      </c>
      <c r="O153" s="319">
        <v>316000</v>
      </c>
      <c r="P153" s="319">
        <v>101000</v>
      </c>
      <c r="Q153" s="319" t="s">
        <v>270</v>
      </c>
      <c r="R153" s="319">
        <v>395000</v>
      </c>
      <c r="S153" s="319">
        <v>26000</v>
      </c>
      <c r="T153" s="319">
        <v>15000</v>
      </c>
      <c r="U153" s="321">
        <v>14000</v>
      </c>
      <c r="V153" s="26"/>
      <c r="W153" s="26"/>
      <c r="Y153" s="28" t="s">
        <v>168</v>
      </c>
      <c r="Z153" s="320">
        <v>352000</v>
      </c>
      <c r="AA153" s="319">
        <v>326000</v>
      </c>
      <c r="AB153" s="319">
        <v>21000</v>
      </c>
      <c r="AC153" s="319" t="s">
        <v>270</v>
      </c>
      <c r="AD153" s="319">
        <v>215000</v>
      </c>
      <c r="AE153" s="319">
        <v>135000</v>
      </c>
      <c r="AF153" s="319">
        <v>12000</v>
      </c>
      <c r="AG153" s="321">
        <v>21000</v>
      </c>
      <c r="AI153" s="3"/>
    </row>
    <row r="154" spans="1:35" ht="21" hidden="1" customHeight="1">
      <c r="A154" s="28" t="s">
        <v>169</v>
      </c>
      <c r="B154" s="320">
        <v>780000</v>
      </c>
      <c r="C154" s="319">
        <v>645000</v>
      </c>
      <c r="D154" s="319">
        <v>125000</v>
      </c>
      <c r="E154" s="319" t="s">
        <v>270</v>
      </c>
      <c r="F154" s="319">
        <v>611000</v>
      </c>
      <c r="G154" s="319">
        <v>167000</v>
      </c>
      <c r="H154" s="319">
        <v>26000</v>
      </c>
      <c r="I154" s="321">
        <v>37000</v>
      </c>
      <c r="M154" s="28" t="s">
        <v>169</v>
      </c>
      <c r="N154" s="320">
        <v>424000</v>
      </c>
      <c r="O154" s="319">
        <v>317000</v>
      </c>
      <c r="P154" s="319">
        <v>102000</v>
      </c>
      <c r="Q154" s="319" t="s">
        <v>270</v>
      </c>
      <c r="R154" s="319">
        <v>397000</v>
      </c>
      <c r="S154" s="319">
        <v>26000</v>
      </c>
      <c r="T154" s="319">
        <v>14000</v>
      </c>
      <c r="U154" s="321">
        <v>14000</v>
      </c>
      <c r="V154" s="26"/>
      <c r="W154" s="26"/>
      <c r="Y154" s="28" t="s">
        <v>169</v>
      </c>
      <c r="Z154" s="320">
        <v>356000</v>
      </c>
      <c r="AA154" s="319">
        <v>329000</v>
      </c>
      <c r="AB154" s="319">
        <v>24000</v>
      </c>
      <c r="AC154" s="319" t="s">
        <v>270</v>
      </c>
      <c r="AD154" s="319">
        <v>214000</v>
      </c>
      <c r="AE154" s="319">
        <v>141000</v>
      </c>
      <c r="AF154" s="319">
        <v>12000</v>
      </c>
      <c r="AG154" s="321">
        <v>23000</v>
      </c>
      <c r="AI154" s="3"/>
    </row>
    <row r="155" spans="1:35" ht="21" hidden="1" customHeight="1">
      <c r="A155" s="28" t="s">
        <v>221</v>
      </c>
      <c r="B155" s="320">
        <v>785000</v>
      </c>
      <c r="C155" s="319">
        <v>650000</v>
      </c>
      <c r="D155" s="319">
        <v>124000</v>
      </c>
      <c r="E155" s="319" t="s">
        <v>270</v>
      </c>
      <c r="F155" s="319">
        <v>618000</v>
      </c>
      <c r="G155" s="319">
        <v>164000</v>
      </c>
      <c r="H155" s="319">
        <v>25000</v>
      </c>
      <c r="I155" s="321">
        <v>35000</v>
      </c>
      <c r="M155" s="28" t="s">
        <v>221</v>
      </c>
      <c r="N155" s="320">
        <v>427000</v>
      </c>
      <c r="O155" s="319">
        <v>320000</v>
      </c>
      <c r="P155" s="319">
        <v>101000</v>
      </c>
      <c r="Q155" s="319" t="s">
        <v>270</v>
      </c>
      <c r="R155" s="319">
        <v>401000</v>
      </c>
      <c r="S155" s="319">
        <v>25000</v>
      </c>
      <c r="T155" s="319">
        <v>14000</v>
      </c>
      <c r="U155" s="321">
        <v>13000</v>
      </c>
      <c r="V155" s="26"/>
      <c r="W155" s="26"/>
      <c r="Y155" s="28" t="s">
        <v>221</v>
      </c>
      <c r="Z155" s="320">
        <v>357000</v>
      </c>
      <c r="AA155" s="319">
        <v>330000</v>
      </c>
      <c r="AB155" s="319">
        <v>23000</v>
      </c>
      <c r="AC155" s="319" t="s">
        <v>270</v>
      </c>
      <c r="AD155" s="319">
        <v>217000</v>
      </c>
      <c r="AE155" s="319">
        <v>139000</v>
      </c>
      <c r="AF155" s="319">
        <v>12000</v>
      </c>
      <c r="AG155" s="321">
        <v>22000</v>
      </c>
      <c r="AI155" s="3"/>
    </row>
    <row r="156" spans="1:35" ht="21" hidden="1" customHeight="1">
      <c r="A156" s="28" t="s">
        <v>222</v>
      </c>
      <c r="B156" s="320">
        <v>783000</v>
      </c>
      <c r="C156" s="319">
        <v>654000</v>
      </c>
      <c r="D156" s="319">
        <v>118000</v>
      </c>
      <c r="E156" s="319">
        <v>8000</v>
      </c>
      <c r="F156" s="319">
        <v>615000</v>
      </c>
      <c r="G156" s="319">
        <v>165000</v>
      </c>
      <c r="H156" s="319">
        <v>25000</v>
      </c>
      <c r="I156" s="321">
        <v>37000</v>
      </c>
      <c r="M156" s="28" t="s">
        <v>222</v>
      </c>
      <c r="N156" s="320">
        <v>425000</v>
      </c>
      <c r="O156" s="319">
        <v>322000</v>
      </c>
      <c r="P156" s="319">
        <v>97000</v>
      </c>
      <c r="Q156" s="319" t="s">
        <v>270</v>
      </c>
      <c r="R156" s="319">
        <v>397000</v>
      </c>
      <c r="S156" s="319">
        <v>26000</v>
      </c>
      <c r="T156" s="319">
        <v>14000</v>
      </c>
      <c r="U156" s="321">
        <v>12000</v>
      </c>
      <c r="V156" s="26"/>
      <c r="W156" s="26"/>
      <c r="Y156" s="28" t="s">
        <v>222</v>
      </c>
      <c r="Z156" s="320">
        <v>358000</v>
      </c>
      <c r="AA156" s="319">
        <v>333000</v>
      </c>
      <c r="AB156" s="319">
        <v>21000</v>
      </c>
      <c r="AC156" s="319" t="s">
        <v>270</v>
      </c>
      <c r="AD156" s="319">
        <v>218000</v>
      </c>
      <c r="AE156" s="319">
        <v>139000</v>
      </c>
      <c r="AF156" s="319">
        <v>12000</v>
      </c>
      <c r="AG156" s="321">
        <v>25000</v>
      </c>
      <c r="AI156" s="3"/>
    </row>
    <row r="157" spans="1:35" ht="21" hidden="1" customHeight="1">
      <c r="A157" s="28" t="s">
        <v>170</v>
      </c>
      <c r="B157" s="320">
        <v>791000</v>
      </c>
      <c r="C157" s="319">
        <v>660000</v>
      </c>
      <c r="D157" s="319">
        <v>120000</v>
      </c>
      <c r="E157" s="319">
        <v>9000</v>
      </c>
      <c r="F157" s="319">
        <v>616000</v>
      </c>
      <c r="G157" s="319">
        <v>172000</v>
      </c>
      <c r="H157" s="319">
        <v>24000</v>
      </c>
      <c r="I157" s="321">
        <v>40000</v>
      </c>
      <c r="M157" s="28" t="s">
        <v>170</v>
      </c>
      <c r="N157" s="320">
        <v>429000</v>
      </c>
      <c r="O157" s="319">
        <v>324000</v>
      </c>
      <c r="P157" s="319">
        <v>97000</v>
      </c>
      <c r="Q157" s="319" t="s">
        <v>270</v>
      </c>
      <c r="R157" s="319">
        <v>398000</v>
      </c>
      <c r="S157" s="319">
        <v>28000</v>
      </c>
      <c r="T157" s="319">
        <v>13000</v>
      </c>
      <c r="U157" s="321">
        <v>13000</v>
      </c>
      <c r="V157" s="26"/>
      <c r="W157" s="26"/>
      <c r="Y157" s="28" t="s">
        <v>170</v>
      </c>
      <c r="Z157" s="320">
        <v>362000</v>
      </c>
      <c r="AA157" s="319">
        <v>336000</v>
      </c>
      <c r="AB157" s="319">
        <v>23000</v>
      </c>
      <c r="AC157" s="319" t="s">
        <v>270</v>
      </c>
      <c r="AD157" s="319">
        <v>218000</v>
      </c>
      <c r="AE157" s="319">
        <v>143000</v>
      </c>
      <c r="AF157" s="319">
        <v>10000</v>
      </c>
      <c r="AG157" s="321">
        <v>27000</v>
      </c>
      <c r="AI157" s="3"/>
    </row>
    <row r="158" spans="1:35" ht="21" hidden="1" customHeight="1">
      <c r="A158" s="28" t="s">
        <v>171</v>
      </c>
      <c r="B158" s="320">
        <v>799000</v>
      </c>
      <c r="C158" s="319">
        <v>666000</v>
      </c>
      <c r="D158" s="319">
        <v>120000</v>
      </c>
      <c r="E158" s="319">
        <v>9000</v>
      </c>
      <c r="F158" s="319">
        <v>617000</v>
      </c>
      <c r="G158" s="319">
        <v>179000</v>
      </c>
      <c r="H158" s="319">
        <v>22000</v>
      </c>
      <c r="I158" s="321">
        <v>40000</v>
      </c>
      <c r="M158" s="28" t="s">
        <v>171</v>
      </c>
      <c r="N158" s="320">
        <v>433000</v>
      </c>
      <c r="O158" s="319">
        <v>327000</v>
      </c>
      <c r="P158" s="319">
        <v>98000</v>
      </c>
      <c r="Q158" s="319" t="s">
        <v>270</v>
      </c>
      <c r="R158" s="319">
        <v>400000</v>
      </c>
      <c r="S158" s="319">
        <v>31000</v>
      </c>
      <c r="T158" s="319">
        <v>12000</v>
      </c>
      <c r="U158" s="321">
        <v>14000</v>
      </c>
      <c r="V158" s="26"/>
      <c r="W158" s="26"/>
      <c r="Y158" s="28" t="s">
        <v>171</v>
      </c>
      <c r="Z158" s="320">
        <v>366000</v>
      </c>
      <c r="AA158" s="319">
        <v>339000</v>
      </c>
      <c r="AB158" s="319">
        <v>22000</v>
      </c>
      <c r="AC158" s="319" t="s">
        <v>270</v>
      </c>
      <c r="AD158" s="319">
        <v>217000</v>
      </c>
      <c r="AE158" s="319">
        <v>148000</v>
      </c>
      <c r="AF158" s="319">
        <v>10000</v>
      </c>
      <c r="AG158" s="321">
        <v>26000</v>
      </c>
      <c r="AI158" s="3"/>
    </row>
    <row r="159" spans="1:35" ht="21" hidden="1" customHeight="1">
      <c r="A159" s="28" t="s">
        <v>172</v>
      </c>
      <c r="B159" s="320">
        <v>795000</v>
      </c>
      <c r="C159" s="319">
        <v>662000</v>
      </c>
      <c r="D159" s="319">
        <v>120000</v>
      </c>
      <c r="E159" s="319">
        <v>10000</v>
      </c>
      <c r="F159" s="319">
        <v>615000</v>
      </c>
      <c r="G159" s="319">
        <v>177000</v>
      </c>
      <c r="H159" s="319">
        <v>21000</v>
      </c>
      <c r="I159" s="321">
        <v>40000</v>
      </c>
      <c r="M159" s="28" t="s">
        <v>172</v>
      </c>
      <c r="N159" s="320">
        <v>429000</v>
      </c>
      <c r="O159" s="319">
        <v>323000</v>
      </c>
      <c r="P159" s="319">
        <v>98000</v>
      </c>
      <c r="Q159" s="319" t="s">
        <v>270</v>
      </c>
      <c r="R159" s="319">
        <v>396000</v>
      </c>
      <c r="S159" s="319">
        <v>31000</v>
      </c>
      <c r="T159" s="319">
        <v>11000</v>
      </c>
      <c r="U159" s="321">
        <v>15000</v>
      </c>
      <c r="V159" s="26"/>
      <c r="W159" s="26"/>
      <c r="Y159" s="28" t="s">
        <v>172</v>
      </c>
      <c r="Z159" s="320">
        <v>366000</v>
      </c>
      <c r="AA159" s="319">
        <v>338000</v>
      </c>
      <c r="AB159" s="319">
        <v>22000</v>
      </c>
      <c r="AC159" s="319" t="s">
        <v>270</v>
      </c>
      <c r="AD159" s="319">
        <v>219000</v>
      </c>
      <c r="AE159" s="319">
        <v>146000</v>
      </c>
      <c r="AF159" s="319">
        <v>10000</v>
      </c>
      <c r="AG159" s="321">
        <v>25000</v>
      </c>
      <c r="AI159" s="3"/>
    </row>
    <row r="160" spans="1:35" ht="21" hidden="1" customHeight="1">
      <c r="A160" s="28" t="s">
        <v>173</v>
      </c>
      <c r="B160" s="320">
        <v>794000</v>
      </c>
      <c r="C160" s="319">
        <v>661000</v>
      </c>
      <c r="D160" s="319">
        <v>122000</v>
      </c>
      <c r="E160" s="319">
        <v>10000</v>
      </c>
      <c r="F160" s="319">
        <v>620000</v>
      </c>
      <c r="G160" s="319">
        <v>171000</v>
      </c>
      <c r="H160" s="319">
        <v>21000</v>
      </c>
      <c r="I160" s="321">
        <v>37000</v>
      </c>
      <c r="M160" s="28" t="s">
        <v>173</v>
      </c>
      <c r="N160" s="320">
        <v>434000</v>
      </c>
      <c r="O160" s="319">
        <v>328000</v>
      </c>
      <c r="P160" s="319">
        <v>99000</v>
      </c>
      <c r="Q160" s="319" t="s">
        <v>270</v>
      </c>
      <c r="R160" s="319">
        <v>403000</v>
      </c>
      <c r="S160" s="319">
        <v>30000</v>
      </c>
      <c r="T160" s="319">
        <v>10000</v>
      </c>
      <c r="U160" s="321">
        <v>14000</v>
      </c>
      <c r="V160" s="26"/>
      <c r="W160" s="26"/>
      <c r="Y160" s="28" t="s">
        <v>173</v>
      </c>
      <c r="Z160" s="320">
        <v>360000</v>
      </c>
      <c r="AA160" s="319">
        <v>333000</v>
      </c>
      <c r="AB160" s="319">
        <v>22000</v>
      </c>
      <c r="AC160" s="319" t="s">
        <v>270</v>
      </c>
      <c r="AD160" s="319">
        <v>218000</v>
      </c>
      <c r="AE160" s="319">
        <v>141000</v>
      </c>
      <c r="AF160" s="319">
        <v>11000</v>
      </c>
      <c r="AG160" s="321">
        <v>23000</v>
      </c>
      <c r="AI160" s="3"/>
    </row>
    <row r="161" spans="1:35" ht="21" hidden="1" customHeight="1">
      <c r="A161" s="28" t="s">
        <v>174</v>
      </c>
      <c r="B161" s="320">
        <v>794000</v>
      </c>
      <c r="C161" s="319">
        <v>663000</v>
      </c>
      <c r="D161" s="319">
        <v>119000</v>
      </c>
      <c r="E161" s="319">
        <v>10000</v>
      </c>
      <c r="F161" s="319">
        <v>621000</v>
      </c>
      <c r="G161" s="319">
        <v>169000</v>
      </c>
      <c r="H161" s="319">
        <v>20000</v>
      </c>
      <c r="I161" s="321">
        <v>40000</v>
      </c>
      <c r="M161" s="28" t="s">
        <v>174</v>
      </c>
      <c r="N161" s="320">
        <v>435000</v>
      </c>
      <c r="O161" s="319">
        <v>330000</v>
      </c>
      <c r="P161" s="319">
        <v>98000</v>
      </c>
      <c r="Q161" s="319" t="s">
        <v>270</v>
      </c>
      <c r="R161" s="319">
        <v>402000</v>
      </c>
      <c r="S161" s="319">
        <v>31000</v>
      </c>
      <c r="T161" s="319">
        <v>9000</v>
      </c>
      <c r="U161" s="321">
        <v>15000</v>
      </c>
      <c r="V161" s="26"/>
      <c r="W161" s="26"/>
      <c r="Y161" s="28" t="s">
        <v>174</v>
      </c>
      <c r="Z161" s="320">
        <v>358000</v>
      </c>
      <c r="AA161" s="319">
        <v>333000</v>
      </c>
      <c r="AB161" s="319">
        <v>21000</v>
      </c>
      <c r="AC161" s="319" t="s">
        <v>270</v>
      </c>
      <c r="AD161" s="319">
        <v>219000</v>
      </c>
      <c r="AE161" s="319">
        <v>138000</v>
      </c>
      <c r="AF161" s="319">
        <v>10000</v>
      </c>
      <c r="AG161" s="321">
        <v>25000</v>
      </c>
      <c r="AI161" s="3"/>
    </row>
    <row r="162" spans="1:35" ht="21" hidden="1" customHeight="1">
      <c r="A162" s="28" t="s">
        <v>175</v>
      </c>
      <c r="B162" s="320">
        <v>784000</v>
      </c>
      <c r="C162" s="319">
        <v>656000</v>
      </c>
      <c r="D162" s="319">
        <v>115000</v>
      </c>
      <c r="E162" s="319">
        <v>10000</v>
      </c>
      <c r="F162" s="319">
        <v>618000</v>
      </c>
      <c r="G162" s="319">
        <v>163000</v>
      </c>
      <c r="H162" s="319">
        <v>22000</v>
      </c>
      <c r="I162" s="321">
        <v>40000</v>
      </c>
      <c r="M162" s="28" t="s">
        <v>175</v>
      </c>
      <c r="N162" s="320">
        <v>430000</v>
      </c>
      <c r="O162" s="319">
        <v>327000</v>
      </c>
      <c r="P162" s="319">
        <v>95000</v>
      </c>
      <c r="Q162" s="319" t="s">
        <v>270</v>
      </c>
      <c r="R162" s="319">
        <v>401000</v>
      </c>
      <c r="S162" s="319">
        <v>27000</v>
      </c>
      <c r="T162" s="319">
        <v>12000</v>
      </c>
      <c r="U162" s="321">
        <v>13000</v>
      </c>
      <c r="V162" s="26"/>
      <c r="W162" s="26"/>
      <c r="Y162" s="28" t="s">
        <v>175</v>
      </c>
      <c r="Z162" s="320">
        <v>354000</v>
      </c>
      <c r="AA162" s="319">
        <v>329000</v>
      </c>
      <c r="AB162" s="319">
        <v>20000</v>
      </c>
      <c r="AC162" s="319" t="s">
        <v>270</v>
      </c>
      <c r="AD162" s="319">
        <v>217000</v>
      </c>
      <c r="AE162" s="319">
        <v>136000</v>
      </c>
      <c r="AF162" s="319">
        <v>10000</v>
      </c>
      <c r="AG162" s="321">
        <v>27000</v>
      </c>
      <c r="AI162" s="3"/>
    </row>
    <row r="163" spans="1:35" ht="21" hidden="1" customHeight="1">
      <c r="A163" s="28" t="s">
        <v>176</v>
      </c>
      <c r="B163" s="320">
        <v>789000</v>
      </c>
      <c r="C163" s="319">
        <v>664000</v>
      </c>
      <c r="D163" s="319">
        <v>111000</v>
      </c>
      <c r="E163" s="319">
        <v>11000</v>
      </c>
      <c r="F163" s="319">
        <v>620000</v>
      </c>
      <c r="G163" s="319">
        <v>164000</v>
      </c>
      <c r="H163" s="319">
        <v>22000</v>
      </c>
      <c r="I163" s="321">
        <v>40000</v>
      </c>
      <c r="M163" s="28" t="s">
        <v>176</v>
      </c>
      <c r="N163" s="320">
        <v>429000</v>
      </c>
      <c r="O163" s="319">
        <v>331000</v>
      </c>
      <c r="P163" s="319">
        <v>90000</v>
      </c>
      <c r="Q163" s="319" t="s">
        <v>270</v>
      </c>
      <c r="R163" s="319">
        <v>398000</v>
      </c>
      <c r="S163" s="319">
        <v>29000</v>
      </c>
      <c r="T163" s="319">
        <v>13000</v>
      </c>
      <c r="U163" s="321">
        <v>13000</v>
      </c>
      <c r="V163" s="26"/>
      <c r="W163" s="26"/>
      <c r="Y163" s="28" t="s">
        <v>176</v>
      </c>
      <c r="Z163" s="320">
        <v>359000</v>
      </c>
      <c r="AA163" s="319">
        <v>333000</v>
      </c>
      <c r="AB163" s="319">
        <v>21000</v>
      </c>
      <c r="AC163" s="319" t="s">
        <v>270</v>
      </c>
      <c r="AD163" s="319">
        <v>222000</v>
      </c>
      <c r="AE163" s="319">
        <v>136000</v>
      </c>
      <c r="AF163" s="319">
        <v>9000</v>
      </c>
      <c r="AG163" s="321">
        <v>27000</v>
      </c>
      <c r="AI163" s="3"/>
    </row>
    <row r="164" spans="1:35" ht="21" hidden="1" customHeight="1">
      <c r="A164" s="28" t="s">
        <v>177</v>
      </c>
      <c r="B164" s="320">
        <v>786000</v>
      </c>
      <c r="C164" s="319">
        <v>664000</v>
      </c>
      <c r="D164" s="319">
        <v>108000</v>
      </c>
      <c r="E164" s="319">
        <v>11000</v>
      </c>
      <c r="F164" s="319">
        <v>617000</v>
      </c>
      <c r="G164" s="319">
        <v>165000</v>
      </c>
      <c r="H164" s="319">
        <v>24000</v>
      </c>
      <c r="I164" s="321">
        <v>39000</v>
      </c>
      <c r="M164" s="28" t="s">
        <v>177</v>
      </c>
      <c r="N164" s="320">
        <v>427000</v>
      </c>
      <c r="O164" s="319">
        <v>331000</v>
      </c>
      <c r="P164" s="319">
        <v>88000</v>
      </c>
      <c r="Q164" s="319" t="s">
        <v>270</v>
      </c>
      <c r="R164" s="319">
        <v>396000</v>
      </c>
      <c r="S164" s="319">
        <v>29000</v>
      </c>
      <c r="T164" s="319">
        <v>14000</v>
      </c>
      <c r="U164" s="321">
        <v>12000</v>
      </c>
      <c r="V164" s="26"/>
      <c r="W164" s="26"/>
      <c r="Y164" s="28" t="s">
        <v>177</v>
      </c>
      <c r="Z164" s="320">
        <v>359000</v>
      </c>
      <c r="AA164" s="319">
        <v>333000</v>
      </c>
      <c r="AB164" s="319">
        <v>20000</v>
      </c>
      <c r="AC164" s="319" t="s">
        <v>270</v>
      </c>
      <c r="AD164" s="319">
        <v>221000</v>
      </c>
      <c r="AE164" s="319">
        <v>136000</v>
      </c>
      <c r="AF164" s="319">
        <v>9000</v>
      </c>
      <c r="AG164" s="321">
        <v>27000</v>
      </c>
      <c r="AI164" s="3"/>
    </row>
    <row r="165" spans="1:35" ht="21" hidden="1" customHeight="1">
      <c r="A165" s="28" t="s">
        <v>178</v>
      </c>
      <c r="B165" s="320">
        <v>787000</v>
      </c>
      <c r="C165" s="319">
        <v>658000</v>
      </c>
      <c r="D165" s="319">
        <v>116000</v>
      </c>
      <c r="E165" s="319">
        <v>11000</v>
      </c>
      <c r="F165" s="319">
        <v>611000</v>
      </c>
      <c r="G165" s="319">
        <v>172000</v>
      </c>
      <c r="H165" s="319">
        <v>28000</v>
      </c>
      <c r="I165" s="321">
        <v>40000</v>
      </c>
      <c r="M165" s="28" t="s">
        <v>178</v>
      </c>
      <c r="N165" s="320">
        <v>428000</v>
      </c>
      <c r="O165" s="319">
        <v>327000</v>
      </c>
      <c r="P165" s="319">
        <v>93000</v>
      </c>
      <c r="Q165" s="319" t="s">
        <v>270</v>
      </c>
      <c r="R165" s="319">
        <v>393000</v>
      </c>
      <c r="S165" s="319">
        <v>33000</v>
      </c>
      <c r="T165" s="319">
        <v>15000</v>
      </c>
      <c r="U165" s="321">
        <v>14000</v>
      </c>
      <c r="V165" s="26"/>
      <c r="W165" s="26"/>
      <c r="Y165" s="28" t="s">
        <v>178</v>
      </c>
      <c r="Z165" s="320">
        <v>359000</v>
      </c>
      <c r="AA165" s="319">
        <v>331000</v>
      </c>
      <c r="AB165" s="319">
        <v>23000</v>
      </c>
      <c r="AC165" s="319" t="s">
        <v>270</v>
      </c>
      <c r="AD165" s="319">
        <v>219000</v>
      </c>
      <c r="AE165" s="319">
        <v>139000</v>
      </c>
      <c r="AF165" s="319">
        <v>13000</v>
      </c>
      <c r="AG165" s="321">
        <v>26000</v>
      </c>
      <c r="AI165" s="3"/>
    </row>
    <row r="166" spans="1:35" ht="21" hidden="1" customHeight="1">
      <c r="A166" s="28" t="s">
        <v>179</v>
      </c>
      <c r="B166" s="320">
        <v>788000</v>
      </c>
      <c r="C166" s="319">
        <v>658000</v>
      </c>
      <c r="D166" s="319">
        <v>117000</v>
      </c>
      <c r="E166" s="319">
        <v>11000</v>
      </c>
      <c r="F166" s="319">
        <v>609000</v>
      </c>
      <c r="G166" s="319">
        <v>175000</v>
      </c>
      <c r="H166" s="319">
        <v>26000</v>
      </c>
      <c r="I166" s="321">
        <v>39000</v>
      </c>
      <c r="M166" s="28" t="s">
        <v>179</v>
      </c>
      <c r="N166" s="320">
        <v>428000</v>
      </c>
      <c r="O166" s="319">
        <v>327000</v>
      </c>
      <c r="P166" s="319">
        <v>93000</v>
      </c>
      <c r="Q166" s="319">
        <v>8000</v>
      </c>
      <c r="R166" s="319">
        <v>393000</v>
      </c>
      <c r="S166" s="319">
        <v>32000</v>
      </c>
      <c r="T166" s="319">
        <v>14000</v>
      </c>
      <c r="U166" s="321">
        <v>14000</v>
      </c>
      <c r="V166" s="26"/>
      <c r="W166" s="26"/>
      <c r="Y166" s="28" t="s">
        <v>179</v>
      </c>
      <c r="Z166" s="320">
        <v>360000</v>
      </c>
      <c r="AA166" s="319">
        <v>331000</v>
      </c>
      <c r="AB166" s="319">
        <v>24000</v>
      </c>
      <c r="AC166" s="319" t="s">
        <v>270</v>
      </c>
      <c r="AD166" s="319">
        <v>215000</v>
      </c>
      <c r="AE166" s="319">
        <v>143000</v>
      </c>
      <c r="AF166" s="319">
        <v>11000</v>
      </c>
      <c r="AG166" s="321">
        <v>25000</v>
      </c>
      <c r="AI166" s="3"/>
    </row>
    <row r="167" spans="1:35" ht="21" hidden="1" customHeight="1">
      <c r="A167" s="28" t="s">
        <v>233</v>
      </c>
      <c r="B167" s="320">
        <v>792000</v>
      </c>
      <c r="C167" s="319">
        <v>663000</v>
      </c>
      <c r="D167" s="319">
        <v>115000</v>
      </c>
      <c r="E167" s="319">
        <v>10000</v>
      </c>
      <c r="F167" s="319">
        <v>614000</v>
      </c>
      <c r="G167" s="319">
        <v>173000</v>
      </c>
      <c r="H167" s="319">
        <v>25000</v>
      </c>
      <c r="I167" s="321">
        <v>39000</v>
      </c>
      <c r="M167" s="28" t="s">
        <v>233</v>
      </c>
      <c r="N167" s="320">
        <v>430000</v>
      </c>
      <c r="O167" s="319">
        <v>330000</v>
      </c>
      <c r="P167" s="319">
        <v>92000</v>
      </c>
      <c r="Q167" s="319" t="s">
        <v>270</v>
      </c>
      <c r="R167" s="319">
        <v>398000</v>
      </c>
      <c r="S167" s="319">
        <v>30000</v>
      </c>
      <c r="T167" s="319">
        <v>14000</v>
      </c>
      <c r="U167" s="321">
        <v>16000</v>
      </c>
      <c r="V167" s="26"/>
      <c r="W167" s="26"/>
      <c r="Y167" s="28" t="s">
        <v>233</v>
      </c>
      <c r="Z167" s="320">
        <v>361000</v>
      </c>
      <c r="AA167" s="319">
        <v>333000</v>
      </c>
      <c r="AB167" s="319">
        <v>23000</v>
      </c>
      <c r="AC167" s="319" t="s">
        <v>270</v>
      </c>
      <c r="AD167" s="319">
        <v>216000</v>
      </c>
      <c r="AE167" s="319">
        <v>143000</v>
      </c>
      <c r="AF167" s="319">
        <v>11000</v>
      </c>
      <c r="AG167" s="321">
        <v>23000</v>
      </c>
      <c r="AI167" s="3"/>
    </row>
    <row r="168" spans="1:35" ht="21" hidden="1" customHeight="1">
      <c r="A168" s="28" t="s">
        <v>234</v>
      </c>
      <c r="B168" s="312">
        <v>798000</v>
      </c>
      <c r="C168" s="319">
        <v>665000</v>
      </c>
      <c r="D168" s="319">
        <v>116000</v>
      </c>
      <c r="E168" s="319">
        <v>13000</v>
      </c>
      <c r="F168" s="319">
        <v>619000</v>
      </c>
      <c r="G168" s="319">
        <v>173000</v>
      </c>
      <c r="H168" s="319">
        <v>26000</v>
      </c>
      <c r="I168" s="321">
        <v>36000</v>
      </c>
      <c r="M168" s="28" t="s">
        <v>234</v>
      </c>
      <c r="N168" s="320">
        <v>432000</v>
      </c>
      <c r="O168" s="319">
        <v>329000</v>
      </c>
      <c r="P168" s="319">
        <v>93000</v>
      </c>
      <c r="Q168" s="319">
        <v>9000</v>
      </c>
      <c r="R168" s="319">
        <v>398000</v>
      </c>
      <c r="S168" s="319">
        <v>31000</v>
      </c>
      <c r="T168" s="319">
        <v>14000</v>
      </c>
      <c r="U168" s="321">
        <v>15000</v>
      </c>
      <c r="V168" s="26"/>
      <c r="W168" s="26"/>
      <c r="Y168" s="28" t="s">
        <v>234</v>
      </c>
      <c r="Z168" s="320">
        <v>366000</v>
      </c>
      <c r="AA168" s="319">
        <v>336000</v>
      </c>
      <c r="AB168" s="319">
        <v>23000</v>
      </c>
      <c r="AC168" s="319" t="s">
        <v>270</v>
      </c>
      <c r="AD168" s="319">
        <v>221000</v>
      </c>
      <c r="AE168" s="319">
        <v>142000</v>
      </c>
      <c r="AF168" s="319">
        <v>12000</v>
      </c>
      <c r="AG168" s="321">
        <v>22000</v>
      </c>
      <c r="AI168" s="3"/>
    </row>
    <row r="169" spans="1:35" ht="21" hidden="1" customHeight="1">
      <c r="A169" s="28" t="s">
        <v>180</v>
      </c>
      <c r="B169" s="312">
        <v>796000</v>
      </c>
      <c r="C169" s="319">
        <v>661000</v>
      </c>
      <c r="D169" s="319">
        <v>118000</v>
      </c>
      <c r="E169" s="319">
        <v>12000</v>
      </c>
      <c r="F169" s="319">
        <v>614000</v>
      </c>
      <c r="G169" s="319">
        <v>176000</v>
      </c>
      <c r="H169" s="319">
        <v>27000</v>
      </c>
      <c r="I169" s="321">
        <v>37000</v>
      </c>
      <c r="M169" s="28" t="s">
        <v>180</v>
      </c>
      <c r="N169" s="320">
        <v>430000</v>
      </c>
      <c r="O169" s="319">
        <v>325000</v>
      </c>
      <c r="P169" s="319">
        <v>95000</v>
      </c>
      <c r="Q169" s="319">
        <v>8000</v>
      </c>
      <c r="R169" s="319">
        <v>394000</v>
      </c>
      <c r="S169" s="319">
        <v>33000</v>
      </c>
      <c r="T169" s="319">
        <v>14000</v>
      </c>
      <c r="U169" s="321">
        <v>16000</v>
      </c>
      <c r="V169" s="26"/>
      <c r="W169" s="26"/>
      <c r="Y169" s="28" t="s">
        <v>180</v>
      </c>
      <c r="Z169" s="320">
        <v>366000</v>
      </c>
      <c r="AA169" s="319">
        <v>336000</v>
      </c>
      <c r="AB169" s="319">
        <v>23000</v>
      </c>
      <c r="AC169" s="319" t="s">
        <v>270</v>
      </c>
      <c r="AD169" s="319">
        <v>220000</v>
      </c>
      <c r="AE169" s="319">
        <v>142000</v>
      </c>
      <c r="AF169" s="319">
        <v>13000</v>
      </c>
      <c r="AG169" s="321">
        <v>22000</v>
      </c>
      <c r="AI169" s="3"/>
    </row>
    <row r="170" spans="1:35" ht="21" hidden="1" customHeight="1">
      <c r="A170" s="28" t="s">
        <v>181</v>
      </c>
      <c r="B170" s="312">
        <v>802000</v>
      </c>
      <c r="C170" s="319">
        <v>668000</v>
      </c>
      <c r="D170" s="319">
        <v>118000</v>
      </c>
      <c r="E170" s="319">
        <v>12000</v>
      </c>
      <c r="F170" s="319">
        <v>619000</v>
      </c>
      <c r="G170" s="319">
        <v>177000</v>
      </c>
      <c r="H170" s="319">
        <v>31000</v>
      </c>
      <c r="I170" s="321">
        <v>41000</v>
      </c>
      <c r="M170" s="28" t="s">
        <v>181</v>
      </c>
      <c r="N170" s="320">
        <v>432000</v>
      </c>
      <c r="O170" s="319">
        <v>327000</v>
      </c>
      <c r="P170" s="319">
        <v>95000</v>
      </c>
      <c r="Q170" s="319">
        <v>8000</v>
      </c>
      <c r="R170" s="319">
        <v>396000</v>
      </c>
      <c r="S170" s="319">
        <v>34000</v>
      </c>
      <c r="T170" s="319">
        <v>17000</v>
      </c>
      <c r="U170" s="321">
        <v>16000</v>
      </c>
      <c r="V170" s="26"/>
      <c r="W170" s="26"/>
      <c r="Y170" s="28" t="s">
        <v>181</v>
      </c>
      <c r="Z170" s="320">
        <v>370000</v>
      </c>
      <c r="AA170" s="319">
        <v>341000</v>
      </c>
      <c r="AB170" s="319">
        <v>24000</v>
      </c>
      <c r="AC170" s="319" t="s">
        <v>270</v>
      </c>
      <c r="AD170" s="319">
        <v>223000</v>
      </c>
      <c r="AE170" s="319">
        <v>143000</v>
      </c>
      <c r="AF170" s="319">
        <v>14000</v>
      </c>
      <c r="AG170" s="321">
        <v>25000</v>
      </c>
      <c r="AI170" s="3"/>
    </row>
    <row r="171" spans="1:35" ht="21" hidden="1" customHeight="1">
      <c r="A171" s="28" t="s">
        <v>182</v>
      </c>
      <c r="B171" s="312">
        <v>804000</v>
      </c>
      <c r="C171" s="319">
        <v>665000</v>
      </c>
      <c r="D171" s="319">
        <v>124000</v>
      </c>
      <c r="E171" s="319">
        <v>10000</v>
      </c>
      <c r="F171" s="319">
        <v>620000</v>
      </c>
      <c r="G171" s="319">
        <v>178000</v>
      </c>
      <c r="H171" s="319">
        <v>29000</v>
      </c>
      <c r="I171" s="321">
        <v>38000</v>
      </c>
      <c r="M171" s="28" t="s">
        <v>182</v>
      </c>
      <c r="N171" s="320">
        <v>433000</v>
      </c>
      <c r="O171" s="319">
        <v>326000</v>
      </c>
      <c r="P171" s="319">
        <v>98000</v>
      </c>
      <c r="Q171" s="319" t="s">
        <v>270</v>
      </c>
      <c r="R171" s="319">
        <v>396000</v>
      </c>
      <c r="S171" s="319">
        <v>34000</v>
      </c>
      <c r="T171" s="319">
        <v>17000</v>
      </c>
      <c r="U171" s="321">
        <v>15000</v>
      </c>
      <c r="V171" s="26"/>
      <c r="W171" s="26"/>
      <c r="Y171" s="28" t="s">
        <v>182</v>
      </c>
      <c r="Z171" s="320">
        <v>372000</v>
      </c>
      <c r="AA171" s="319">
        <v>339000</v>
      </c>
      <c r="AB171" s="319">
        <v>26000</v>
      </c>
      <c r="AC171" s="319" t="s">
        <v>270</v>
      </c>
      <c r="AD171" s="319">
        <v>224000</v>
      </c>
      <c r="AE171" s="319">
        <v>144000</v>
      </c>
      <c r="AF171" s="319">
        <v>11000</v>
      </c>
      <c r="AG171" s="321">
        <v>23000</v>
      </c>
      <c r="AI171" s="3"/>
    </row>
    <row r="172" spans="1:35" ht="21" hidden="1" customHeight="1">
      <c r="A172" s="28" t="s">
        <v>183</v>
      </c>
      <c r="B172" s="312">
        <v>799000</v>
      </c>
      <c r="C172" s="319">
        <v>658000</v>
      </c>
      <c r="D172" s="319">
        <v>123000</v>
      </c>
      <c r="E172" s="319">
        <v>11000</v>
      </c>
      <c r="F172" s="319">
        <v>618000</v>
      </c>
      <c r="G172" s="319">
        <v>174000</v>
      </c>
      <c r="H172" s="319">
        <v>29000</v>
      </c>
      <c r="I172" s="321">
        <v>36000</v>
      </c>
      <c r="M172" s="28" t="s">
        <v>183</v>
      </c>
      <c r="N172" s="320">
        <v>433000</v>
      </c>
      <c r="O172" s="319">
        <v>326000</v>
      </c>
      <c r="P172" s="319">
        <v>98000</v>
      </c>
      <c r="Q172" s="319" t="s">
        <v>270</v>
      </c>
      <c r="R172" s="319">
        <v>395000</v>
      </c>
      <c r="S172" s="319">
        <v>36000</v>
      </c>
      <c r="T172" s="319">
        <v>17000</v>
      </c>
      <c r="U172" s="321">
        <v>15000</v>
      </c>
      <c r="V172" s="26"/>
      <c r="W172" s="26"/>
      <c r="Y172" s="28" t="s">
        <v>183</v>
      </c>
      <c r="Z172" s="320">
        <v>366000</v>
      </c>
      <c r="AA172" s="319">
        <v>332000</v>
      </c>
      <c r="AB172" s="319">
        <v>26000</v>
      </c>
      <c r="AC172" s="319" t="s">
        <v>270</v>
      </c>
      <c r="AD172" s="319">
        <v>223000</v>
      </c>
      <c r="AE172" s="319">
        <v>138000</v>
      </c>
      <c r="AF172" s="319">
        <v>12000</v>
      </c>
      <c r="AG172" s="321">
        <v>21000</v>
      </c>
      <c r="AI172" s="3"/>
    </row>
    <row r="173" spans="1:35" ht="21" hidden="1" customHeight="1">
      <c r="A173" s="28" t="s">
        <v>184</v>
      </c>
      <c r="B173" s="312">
        <v>797000</v>
      </c>
      <c r="C173" s="319">
        <v>656000</v>
      </c>
      <c r="D173" s="319">
        <v>125000</v>
      </c>
      <c r="E173" s="319">
        <v>11000</v>
      </c>
      <c r="F173" s="319">
        <v>615000</v>
      </c>
      <c r="G173" s="319">
        <v>175000</v>
      </c>
      <c r="H173" s="319">
        <v>32000</v>
      </c>
      <c r="I173" s="321">
        <v>37000</v>
      </c>
      <c r="M173" s="28" t="s">
        <v>184</v>
      </c>
      <c r="N173" s="320">
        <v>433000</v>
      </c>
      <c r="O173" s="319">
        <v>325000</v>
      </c>
      <c r="P173" s="319">
        <v>100000</v>
      </c>
      <c r="Q173" s="319" t="s">
        <v>270</v>
      </c>
      <c r="R173" s="319">
        <v>392000</v>
      </c>
      <c r="S173" s="319">
        <v>38000</v>
      </c>
      <c r="T173" s="319">
        <v>18000</v>
      </c>
      <c r="U173" s="321">
        <v>15000</v>
      </c>
      <c r="V173" s="26"/>
      <c r="W173" s="26"/>
      <c r="Y173" s="28" t="s">
        <v>184</v>
      </c>
      <c r="Z173" s="320">
        <v>364000</v>
      </c>
      <c r="AA173" s="319">
        <v>332000</v>
      </c>
      <c r="AB173" s="319">
        <v>26000</v>
      </c>
      <c r="AC173" s="319" t="s">
        <v>270</v>
      </c>
      <c r="AD173" s="319">
        <v>223000</v>
      </c>
      <c r="AE173" s="319">
        <v>137000</v>
      </c>
      <c r="AF173" s="319">
        <v>14000</v>
      </c>
      <c r="AG173" s="321">
        <v>22000</v>
      </c>
      <c r="AI173" s="3"/>
    </row>
    <row r="174" spans="1:35" ht="21" hidden="1" customHeight="1">
      <c r="A174" s="28" t="s">
        <v>185</v>
      </c>
      <c r="B174" s="312">
        <v>799000</v>
      </c>
      <c r="C174" s="319">
        <v>662000</v>
      </c>
      <c r="D174" s="319">
        <v>123000</v>
      </c>
      <c r="E174" s="319">
        <v>11000</v>
      </c>
      <c r="F174" s="319">
        <v>616000</v>
      </c>
      <c r="G174" s="319">
        <v>176000</v>
      </c>
      <c r="H174" s="319">
        <v>33000</v>
      </c>
      <c r="I174" s="321">
        <v>37000</v>
      </c>
      <c r="M174" s="28" t="s">
        <v>185</v>
      </c>
      <c r="N174" s="320">
        <v>433000</v>
      </c>
      <c r="O174" s="319">
        <v>327000</v>
      </c>
      <c r="P174" s="319">
        <v>98000</v>
      </c>
      <c r="Q174" s="319" t="s">
        <v>270</v>
      </c>
      <c r="R174" s="319">
        <v>392000</v>
      </c>
      <c r="S174" s="319">
        <v>38000</v>
      </c>
      <c r="T174" s="319">
        <v>17000</v>
      </c>
      <c r="U174" s="321">
        <v>16000</v>
      </c>
      <c r="V174" s="26"/>
      <c r="W174" s="26"/>
      <c r="Y174" s="28" t="s">
        <v>185</v>
      </c>
      <c r="Z174" s="320">
        <v>366000</v>
      </c>
      <c r="AA174" s="319">
        <v>336000</v>
      </c>
      <c r="AB174" s="319">
        <v>25000</v>
      </c>
      <c r="AC174" s="319" t="s">
        <v>270</v>
      </c>
      <c r="AD174" s="319">
        <v>224000</v>
      </c>
      <c r="AE174" s="319">
        <v>138000</v>
      </c>
      <c r="AF174" s="319">
        <v>15000</v>
      </c>
      <c r="AG174" s="321">
        <v>21000</v>
      </c>
      <c r="AI174" s="3"/>
    </row>
    <row r="175" spans="1:35" ht="21" hidden="1" customHeight="1">
      <c r="A175" s="28" t="s">
        <v>186</v>
      </c>
      <c r="B175" s="312">
        <v>796000</v>
      </c>
      <c r="C175" s="319">
        <v>667000</v>
      </c>
      <c r="D175" s="319">
        <v>116000</v>
      </c>
      <c r="E175" s="319">
        <v>11000</v>
      </c>
      <c r="F175" s="319">
        <v>616000</v>
      </c>
      <c r="G175" s="319">
        <v>173000</v>
      </c>
      <c r="H175" s="319">
        <v>32000</v>
      </c>
      <c r="I175" s="321">
        <v>41000</v>
      </c>
      <c r="M175" s="28" t="s">
        <v>186</v>
      </c>
      <c r="N175" s="320">
        <v>426000</v>
      </c>
      <c r="O175" s="319">
        <v>323000</v>
      </c>
      <c r="P175" s="319">
        <v>95000</v>
      </c>
      <c r="Q175" s="319" t="s">
        <v>270</v>
      </c>
      <c r="R175" s="319">
        <v>384000</v>
      </c>
      <c r="S175" s="319">
        <v>39000</v>
      </c>
      <c r="T175" s="319">
        <v>17000</v>
      </c>
      <c r="U175" s="321">
        <v>17000</v>
      </c>
      <c r="V175" s="26"/>
      <c r="W175" s="26"/>
      <c r="Y175" s="28" t="s">
        <v>186</v>
      </c>
      <c r="Z175" s="320">
        <v>370000</v>
      </c>
      <c r="AA175" s="319">
        <v>344000</v>
      </c>
      <c r="AB175" s="319">
        <v>21000</v>
      </c>
      <c r="AC175" s="319" t="s">
        <v>270</v>
      </c>
      <c r="AD175" s="319">
        <v>232000</v>
      </c>
      <c r="AE175" s="319">
        <v>134000</v>
      </c>
      <c r="AF175" s="319">
        <v>14000</v>
      </c>
      <c r="AG175" s="321">
        <v>24000</v>
      </c>
      <c r="AI175" s="3"/>
    </row>
    <row r="176" spans="1:35" ht="21" hidden="1" customHeight="1">
      <c r="A176" s="28" t="s">
        <v>187</v>
      </c>
      <c r="B176" s="312">
        <v>792000</v>
      </c>
      <c r="C176" s="312">
        <v>662000</v>
      </c>
      <c r="D176" s="312">
        <v>117000</v>
      </c>
      <c r="E176" s="312">
        <v>11000</v>
      </c>
      <c r="F176" s="312">
        <v>617000</v>
      </c>
      <c r="G176" s="312">
        <v>168000</v>
      </c>
      <c r="H176" s="312">
        <v>30000</v>
      </c>
      <c r="I176" s="321">
        <v>41000</v>
      </c>
      <c r="M176" s="28" t="s">
        <v>187</v>
      </c>
      <c r="N176" s="320">
        <v>426000</v>
      </c>
      <c r="O176" s="319">
        <v>321000</v>
      </c>
      <c r="P176" s="319">
        <v>96000</v>
      </c>
      <c r="Q176" s="319" t="s">
        <v>270</v>
      </c>
      <c r="R176" s="319">
        <v>383000</v>
      </c>
      <c r="S176" s="319">
        <v>40000</v>
      </c>
      <c r="T176" s="319">
        <v>16000</v>
      </c>
      <c r="U176" s="321">
        <v>18000</v>
      </c>
      <c r="V176" s="26"/>
      <c r="W176" s="26"/>
      <c r="Y176" s="28" t="s">
        <v>187</v>
      </c>
      <c r="Z176" s="320">
        <v>366000</v>
      </c>
      <c r="AA176" s="319">
        <v>340000</v>
      </c>
      <c r="AB176" s="319">
        <v>21000</v>
      </c>
      <c r="AC176" s="319" t="s">
        <v>270</v>
      </c>
      <c r="AD176" s="319">
        <v>234000</v>
      </c>
      <c r="AE176" s="319">
        <v>129000</v>
      </c>
      <c r="AF176" s="319">
        <v>14000</v>
      </c>
      <c r="AG176" s="321">
        <v>23000</v>
      </c>
      <c r="AI176" s="3"/>
    </row>
    <row r="177" spans="1:35" ht="21" hidden="1" customHeight="1">
      <c r="A177" s="28" t="s">
        <v>235</v>
      </c>
      <c r="B177" s="312">
        <v>788000</v>
      </c>
      <c r="C177" s="312">
        <v>658000</v>
      </c>
      <c r="D177" s="312">
        <v>116000</v>
      </c>
      <c r="E177" s="312">
        <v>11000</v>
      </c>
      <c r="F177" s="312">
        <v>609000</v>
      </c>
      <c r="G177" s="312">
        <v>173000</v>
      </c>
      <c r="H177" s="312">
        <v>28000</v>
      </c>
      <c r="I177" s="321">
        <v>38000</v>
      </c>
      <c r="M177" s="28" t="s">
        <v>235</v>
      </c>
      <c r="N177" s="320">
        <v>425000</v>
      </c>
      <c r="O177" s="319">
        <v>321000</v>
      </c>
      <c r="P177" s="319">
        <v>95000</v>
      </c>
      <c r="Q177" s="319" t="s">
        <v>270</v>
      </c>
      <c r="R177" s="319">
        <v>384000</v>
      </c>
      <c r="S177" s="319">
        <v>37000</v>
      </c>
      <c r="T177" s="319">
        <v>15000</v>
      </c>
      <c r="U177" s="321">
        <v>17000</v>
      </c>
      <c r="V177" s="26"/>
      <c r="W177" s="26"/>
      <c r="Y177" s="28" t="s">
        <v>235</v>
      </c>
      <c r="Z177" s="320">
        <v>363000</v>
      </c>
      <c r="AA177" s="319">
        <v>337000</v>
      </c>
      <c r="AB177" s="319">
        <v>21000</v>
      </c>
      <c r="AC177" s="319" t="s">
        <v>270</v>
      </c>
      <c r="AD177" s="319">
        <v>225000</v>
      </c>
      <c r="AE177" s="319">
        <v>136000</v>
      </c>
      <c r="AF177" s="319">
        <v>13000</v>
      </c>
      <c r="AG177" s="321">
        <v>21000</v>
      </c>
      <c r="AI177" s="3"/>
    </row>
    <row r="178" spans="1:35" ht="21" hidden="1" customHeight="1">
      <c r="A178" s="28" t="s">
        <v>236</v>
      </c>
      <c r="B178" s="312">
        <v>779000</v>
      </c>
      <c r="C178" s="312">
        <v>655000</v>
      </c>
      <c r="D178" s="312">
        <v>113000</v>
      </c>
      <c r="E178" s="312">
        <v>11000</v>
      </c>
      <c r="F178" s="312">
        <v>597000</v>
      </c>
      <c r="G178" s="312">
        <v>176000</v>
      </c>
      <c r="H178" s="312">
        <v>28000</v>
      </c>
      <c r="I178" s="321">
        <v>38000</v>
      </c>
      <c r="M178" s="28" t="s">
        <v>236</v>
      </c>
      <c r="N178" s="320">
        <v>417000</v>
      </c>
      <c r="O178" s="319">
        <v>315000</v>
      </c>
      <c r="P178" s="319">
        <v>93000</v>
      </c>
      <c r="Q178" s="319">
        <v>8000</v>
      </c>
      <c r="R178" s="319">
        <v>375000</v>
      </c>
      <c r="S178" s="319">
        <v>37000</v>
      </c>
      <c r="T178" s="319">
        <v>14000</v>
      </c>
      <c r="U178" s="321">
        <v>17000</v>
      </c>
      <c r="V178" s="26"/>
      <c r="W178" s="26"/>
      <c r="Y178" s="28" t="s">
        <v>236</v>
      </c>
      <c r="Z178" s="320">
        <v>363000</v>
      </c>
      <c r="AA178" s="319">
        <v>340000</v>
      </c>
      <c r="AB178" s="319">
        <v>20000</v>
      </c>
      <c r="AC178" s="319" t="s">
        <v>270</v>
      </c>
      <c r="AD178" s="319">
        <v>222000</v>
      </c>
      <c r="AE178" s="319">
        <v>139000</v>
      </c>
      <c r="AF178" s="319">
        <v>14000</v>
      </c>
      <c r="AG178" s="321">
        <v>20000</v>
      </c>
      <c r="AI178" s="3"/>
    </row>
    <row r="179" spans="1:35" ht="21" hidden="1" customHeight="1">
      <c r="A179" s="28" t="s">
        <v>237</v>
      </c>
      <c r="B179" s="312">
        <v>772000</v>
      </c>
      <c r="C179" s="312">
        <v>648000</v>
      </c>
      <c r="D179" s="312">
        <v>115000</v>
      </c>
      <c r="E179" s="312" t="s">
        <v>270</v>
      </c>
      <c r="F179" s="312">
        <v>594000</v>
      </c>
      <c r="G179" s="312">
        <v>173000</v>
      </c>
      <c r="H179" s="312">
        <v>27000</v>
      </c>
      <c r="I179" s="321">
        <v>38000</v>
      </c>
      <c r="M179" s="28" t="s">
        <v>237</v>
      </c>
      <c r="N179" s="320">
        <v>413000</v>
      </c>
      <c r="O179" s="319">
        <v>310000</v>
      </c>
      <c r="P179" s="319">
        <v>96000</v>
      </c>
      <c r="Q179" s="319" t="s">
        <v>270</v>
      </c>
      <c r="R179" s="319">
        <v>374000</v>
      </c>
      <c r="S179" s="319">
        <v>34000</v>
      </c>
      <c r="T179" s="319">
        <v>12000</v>
      </c>
      <c r="U179" s="321">
        <v>18000</v>
      </c>
      <c r="V179" s="26"/>
      <c r="W179" s="26"/>
      <c r="Y179" s="28" t="s">
        <v>237</v>
      </c>
      <c r="Z179" s="320">
        <v>359000</v>
      </c>
      <c r="AA179" s="319">
        <v>338000</v>
      </c>
      <c r="AB179" s="319">
        <v>19000</v>
      </c>
      <c r="AC179" s="319" t="s">
        <v>270</v>
      </c>
      <c r="AD179" s="319">
        <v>220000</v>
      </c>
      <c r="AE179" s="319">
        <v>138000</v>
      </c>
      <c r="AF179" s="319">
        <v>15000</v>
      </c>
      <c r="AG179" s="321">
        <v>20000</v>
      </c>
      <c r="AI179" s="3"/>
    </row>
    <row r="180" spans="1:35" ht="21" hidden="1" customHeight="1">
      <c r="A180" s="28" t="s">
        <v>238</v>
      </c>
      <c r="B180" s="312">
        <v>765000</v>
      </c>
      <c r="C180" s="312">
        <v>642000</v>
      </c>
      <c r="D180" s="312">
        <v>115000</v>
      </c>
      <c r="E180" s="312" t="s">
        <v>270</v>
      </c>
      <c r="F180" s="312">
        <v>589000</v>
      </c>
      <c r="G180" s="312">
        <v>172000</v>
      </c>
      <c r="H180" s="312">
        <v>24000</v>
      </c>
      <c r="I180" s="321">
        <v>37000</v>
      </c>
      <c r="M180" s="28" t="s">
        <v>238</v>
      </c>
      <c r="N180" s="320">
        <v>408000</v>
      </c>
      <c r="O180" s="319">
        <v>305000</v>
      </c>
      <c r="P180" s="319">
        <v>97000</v>
      </c>
      <c r="Q180" s="319" t="s">
        <v>270</v>
      </c>
      <c r="R180" s="319">
        <v>369000</v>
      </c>
      <c r="S180" s="319">
        <v>36000</v>
      </c>
      <c r="T180" s="319">
        <v>11000</v>
      </c>
      <c r="U180" s="321">
        <v>17000</v>
      </c>
      <c r="V180" s="26"/>
      <c r="W180" s="26"/>
      <c r="Y180" s="28" t="s">
        <v>238</v>
      </c>
      <c r="Z180" s="320">
        <v>357000</v>
      </c>
      <c r="AA180" s="319">
        <v>337000</v>
      </c>
      <c r="AB180" s="319">
        <v>18000</v>
      </c>
      <c r="AC180" s="319" t="s">
        <v>270</v>
      </c>
      <c r="AD180" s="319">
        <v>220000</v>
      </c>
      <c r="AE180" s="319">
        <v>136000</v>
      </c>
      <c r="AF180" s="319">
        <v>13000</v>
      </c>
      <c r="AG180" s="321">
        <v>20000</v>
      </c>
      <c r="AI180" s="3"/>
    </row>
    <row r="181" spans="1:35" ht="21" hidden="1" customHeight="1">
      <c r="A181" s="28" t="s">
        <v>239</v>
      </c>
      <c r="B181" s="312">
        <v>763000</v>
      </c>
      <c r="C181" s="312">
        <v>641000</v>
      </c>
      <c r="D181" s="312">
        <v>114000</v>
      </c>
      <c r="E181" s="312" t="s">
        <v>270</v>
      </c>
      <c r="F181" s="312">
        <v>590000</v>
      </c>
      <c r="G181" s="312">
        <v>169000</v>
      </c>
      <c r="H181" s="312">
        <v>24000</v>
      </c>
      <c r="I181" s="321">
        <v>35000</v>
      </c>
      <c r="M181" s="28" t="s">
        <v>239</v>
      </c>
      <c r="N181" s="320">
        <v>408000</v>
      </c>
      <c r="O181" s="319">
        <v>306000</v>
      </c>
      <c r="P181" s="319">
        <v>96000</v>
      </c>
      <c r="Q181" s="319" t="s">
        <v>270</v>
      </c>
      <c r="R181" s="319">
        <v>370000</v>
      </c>
      <c r="S181" s="319">
        <v>35000</v>
      </c>
      <c r="T181" s="319">
        <v>10000</v>
      </c>
      <c r="U181" s="321">
        <v>17000</v>
      </c>
      <c r="V181" s="26"/>
      <c r="W181" s="26"/>
      <c r="Y181" s="28" t="s">
        <v>239</v>
      </c>
      <c r="Z181" s="320">
        <v>355000</v>
      </c>
      <c r="AA181" s="319">
        <v>335000</v>
      </c>
      <c r="AB181" s="319">
        <v>18000</v>
      </c>
      <c r="AC181" s="319" t="s">
        <v>270</v>
      </c>
      <c r="AD181" s="319">
        <v>220000</v>
      </c>
      <c r="AE181" s="319">
        <v>134000</v>
      </c>
      <c r="AF181" s="319">
        <v>13000</v>
      </c>
      <c r="AG181" s="321">
        <v>18000</v>
      </c>
      <c r="AI181" s="3"/>
    </row>
    <row r="182" spans="1:35" ht="21" hidden="1" customHeight="1">
      <c r="A182" s="28" t="s">
        <v>240</v>
      </c>
      <c r="B182" s="312">
        <v>759000</v>
      </c>
      <c r="C182" s="312">
        <v>635000</v>
      </c>
      <c r="D182" s="312">
        <v>117000</v>
      </c>
      <c r="E182" s="312" t="s">
        <v>270</v>
      </c>
      <c r="F182" s="312">
        <v>582000</v>
      </c>
      <c r="G182" s="312">
        <v>173000</v>
      </c>
      <c r="H182" s="312">
        <v>24000</v>
      </c>
      <c r="I182" s="321">
        <v>34000</v>
      </c>
      <c r="M182" s="28" t="s">
        <v>240</v>
      </c>
      <c r="N182" s="320">
        <v>405000</v>
      </c>
      <c r="O182" s="319">
        <v>300000</v>
      </c>
      <c r="P182" s="319">
        <v>99000</v>
      </c>
      <c r="Q182" s="319" t="s">
        <v>270</v>
      </c>
      <c r="R182" s="319">
        <v>365000</v>
      </c>
      <c r="S182" s="319">
        <v>36000</v>
      </c>
      <c r="T182" s="319">
        <v>11000</v>
      </c>
      <c r="U182" s="321">
        <v>15000</v>
      </c>
      <c r="V182" s="26"/>
      <c r="W182" s="26"/>
      <c r="Y182" s="28" t="s">
        <v>240</v>
      </c>
      <c r="Z182" s="320">
        <v>354000</v>
      </c>
      <c r="AA182" s="319">
        <v>335000</v>
      </c>
      <c r="AB182" s="319">
        <v>18000</v>
      </c>
      <c r="AC182" s="319" t="s">
        <v>270</v>
      </c>
      <c r="AD182" s="319">
        <v>217000</v>
      </c>
      <c r="AE182" s="319">
        <v>137000</v>
      </c>
      <c r="AF182" s="319">
        <v>13000</v>
      </c>
      <c r="AG182" s="321">
        <v>19000</v>
      </c>
      <c r="AI182" s="3"/>
    </row>
    <row r="183" spans="1:35" ht="21" hidden="1" customHeight="1">
      <c r="A183" s="28" t="s">
        <v>241</v>
      </c>
      <c r="B183" s="312">
        <v>750000</v>
      </c>
      <c r="C183" s="312">
        <v>630000</v>
      </c>
      <c r="D183" s="312">
        <v>113000</v>
      </c>
      <c r="E183" s="312" t="s">
        <v>270</v>
      </c>
      <c r="F183" s="312">
        <v>576000</v>
      </c>
      <c r="G183" s="312">
        <v>170000</v>
      </c>
      <c r="H183" s="312">
        <v>26000</v>
      </c>
      <c r="I183" s="321">
        <v>32000</v>
      </c>
      <c r="M183" s="28" t="s">
        <v>241</v>
      </c>
      <c r="N183" s="320">
        <v>401000</v>
      </c>
      <c r="O183" s="319">
        <v>300000</v>
      </c>
      <c r="P183" s="319">
        <v>96000</v>
      </c>
      <c r="Q183" s="319" t="s">
        <v>270</v>
      </c>
      <c r="R183" s="319">
        <v>361000</v>
      </c>
      <c r="S183" s="319">
        <v>37000</v>
      </c>
      <c r="T183" s="319">
        <v>12000</v>
      </c>
      <c r="U183" s="321">
        <v>13000</v>
      </c>
      <c r="V183" s="26"/>
      <c r="W183" s="26"/>
      <c r="Y183" s="28" t="s">
        <v>241</v>
      </c>
      <c r="Z183" s="320">
        <v>349000</v>
      </c>
      <c r="AA183" s="319">
        <v>330000</v>
      </c>
      <c r="AB183" s="319">
        <v>17000</v>
      </c>
      <c r="AC183" s="319" t="s">
        <v>270</v>
      </c>
      <c r="AD183" s="319">
        <v>215000</v>
      </c>
      <c r="AE183" s="319">
        <v>133000</v>
      </c>
      <c r="AF183" s="319">
        <v>14000</v>
      </c>
      <c r="AG183" s="321">
        <v>19000</v>
      </c>
      <c r="AI183" s="3"/>
    </row>
    <row r="184" spans="1:35" ht="21" hidden="1" customHeight="1">
      <c r="A184" s="28" t="s">
        <v>242</v>
      </c>
      <c r="B184" s="312">
        <v>752000</v>
      </c>
      <c r="C184" s="312">
        <v>632000</v>
      </c>
      <c r="D184" s="312">
        <v>115000</v>
      </c>
      <c r="E184" s="312" t="s">
        <v>270</v>
      </c>
      <c r="F184" s="312">
        <v>582000</v>
      </c>
      <c r="G184" s="312">
        <v>166000</v>
      </c>
      <c r="H184" s="312">
        <v>25000</v>
      </c>
      <c r="I184" s="321">
        <v>35000</v>
      </c>
      <c r="M184" s="28" t="s">
        <v>242</v>
      </c>
      <c r="N184" s="320">
        <v>403000</v>
      </c>
      <c r="O184" s="319">
        <v>303000</v>
      </c>
      <c r="P184" s="319">
        <v>96000</v>
      </c>
      <c r="Q184" s="319" t="s">
        <v>270</v>
      </c>
      <c r="R184" s="319">
        <v>366000</v>
      </c>
      <c r="S184" s="319">
        <v>34000</v>
      </c>
      <c r="T184" s="319">
        <v>12000</v>
      </c>
      <c r="U184" s="321">
        <v>14000</v>
      </c>
      <c r="V184" s="26"/>
      <c r="W184" s="26"/>
      <c r="Y184" s="28" t="s">
        <v>242</v>
      </c>
      <c r="Z184" s="320">
        <v>349000</v>
      </c>
      <c r="AA184" s="319">
        <v>329000</v>
      </c>
      <c r="AB184" s="319">
        <v>19000</v>
      </c>
      <c r="AC184" s="319" t="s">
        <v>270</v>
      </c>
      <c r="AD184" s="319">
        <v>216000</v>
      </c>
      <c r="AE184" s="319">
        <v>133000</v>
      </c>
      <c r="AF184" s="319">
        <v>13000</v>
      </c>
      <c r="AG184" s="321">
        <v>21000</v>
      </c>
      <c r="AI184" s="3"/>
    </row>
    <row r="185" spans="1:35" ht="21" hidden="1" customHeight="1">
      <c r="A185" s="28" t="s">
        <v>243</v>
      </c>
      <c r="B185" s="312">
        <v>756000</v>
      </c>
      <c r="C185" s="312">
        <v>635000</v>
      </c>
      <c r="D185" s="312">
        <v>116000</v>
      </c>
      <c r="E185" s="312" t="s">
        <v>270</v>
      </c>
      <c r="F185" s="312">
        <v>583000</v>
      </c>
      <c r="G185" s="312">
        <v>171000</v>
      </c>
      <c r="H185" s="312">
        <v>24000</v>
      </c>
      <c r="I185" s="321">
        <v>37000</v>
      </c>
      <c r="M185" s="28" t="s">
        <v>243</v>
      </c>
      <c r="N185" s="320">
        <v>405000</v>
      </c>
      <c r="O185" s="319">
        <v>305000</v>
      </c>
      <c r="P185" s="319">
        <v>96000</v>
      </c>
      <c r="Q185" s="319" t="s">
        <v>270</v>
      </c>
      <c r="R185" s="319">
        <v>367000</v>
      </c>
      <c r="S185" s="319">
        <v>36000</v>
      </c>
      <c r="T185" s="319">
        <v>11000</v>
      </c>
      <c r="U185" s="321">
        <v>15000</v>
      </c>
      <c r="V185" s="26"/>
      <c r="W185" s="26"/>
      <c r="Y185" s="28" t="s">
        <v>243</v>
      </c>
      <c r="Z185" s="320">
        <v>351000</v>
      </c>
      <c r="AA185" s="319">
        <v>331000</v>
      </c>
      <c r="AB185" s="319">
        <v>20000</v>
      </c>
      <c r="AC185" s="319" t="s">
        <v>270</v>
      </c>
      <c r="AD185" s="319">
        <v>216000</v>
      </c>
      <c r="AE185" s="319">
        <v>135000</v>
      </c>
      <c r="AF185" s="319">
        <v>13000</v>
      </c>
      <c r="AG185" s="321">
        <v>21000</v>
      </c>
      <c r="AI185" s="3"/>
    </row>
    <row r="186" spans="1:35" ht="21" hidden="1" customHeight="1">
      <c r="A186" s="28" t="s">
        <v>244</v>
      </c>
      <c r="B186" s="312">
        <v>757000</v>
      </c>
      <c r="C186" s="312">
        <v>641000</v>
      </c>
      <c r="D186" s="312">
        <v>111000</v>
      </c>
      <c r="E186" s="312" t="s">
        <v>270</v>
      </c>
      <c r="F186" s="312">
        <v>580000</v>
      </c>
      <c r="G186" s="312">
        <v>175000</v>
      </c>
      <c r="H186" s="312">
        <v>24000</v>
      </c>
      <c r="I186" s="321">
        <v>40000</v>
      </c>
      <c r="M186" s="28" t="s">
        <v>244</v>
      </c>
      <c r="N186" s="320">
        <v>404000</v>
      </c>
      <c r="O186" s="319">
        <v>307000</v>
      </c>
      <c r="P186" s="319">
        <v>93000</v>
      </c>
      <c r="Q186" s="319" t="s">
        <v>270</v>
      </c>
      <c r="R186" s="319">
        <v>363000</v>
      </c>
      <c r="S186" s="319">
        <v>39000</v>
      </c>
      <c r="T186" s="319">
        <v>10000</v>
      </c>
      <c r="U186" s="321">
        <v>18000</v>
      </c>
      <c r="V186" s="26"/>
      <c r="W186" s="26"/>
      <c r="Y186" s="28" t="s">
        <v>244</v>
      </c>
      <c r="Z186" s="320">
        <v>353000</v>
      </c>
      <c r="AA186" s="319">
        <v>333000</v>
      </c>
      <c r="AB186" s="319">
        <v>18000</v>
      </c>
      <c r="AC186" s="319" t="s">
        <v>270</v>
      </c>
      <c r="AD186" s="319">
        <v>217000</v>
      </c>
      <c r="AE186" s="319">
        <v>136000</v>
      </c>
      <c r="AF186" s="319">
        <v>13000</v>
      </c>
      <c r="AG186" s="321">
        <v>21000</v>
      </c>
      <c r="AI186" s="3"/>
    </row>
    <row r="187" spans="1:35" ht="21" hidden="1" customHeight="1">
      <c r="A187" s="28" t="s">
        <v>245</v>
      </c>
      <c r="B187" s="312">
        <v>761000</v>
      </c>
      <c r="C187" s="312">
        <v>645000</v>
      </c>
      <c r="D187" s="312">
        <v>111000</v>
      </c>
      <c r="E187" s="312" t="s">
        <v>270</v>
      </c>
      <c r="F187" s="312">
        <v>580000</v>
      </c>
      <c r="G187" s="312">
        <v>179000</v>
      </c>
      <c r="H187" s="312">
        <v>26000</v>
      </c>
      <c r="I187" s="321">
        <v>37000</v>
      </c>
      <c r="M187" s="28" t="s">
        <v>245</v>
      </c>
      <c r="N187" s="320">
        <v>404000</v>
      </c>
      <c r="O187" s="319">
        <v>307000</v>
      </c>
      <c r="P187" s="319">
        <v>93000</v>
      </c>
      <c r="Q187" s="319" t="s">
        <v>270</v>
      </c>
      <c r="R187" s="319">
        <v>364000</v>
      </c>
      <c r="S187" s="319">
        <v>39000</v>
      </c>
      <c r="T187" s="319">
        <v>13000</v>
      </c>
      <c r="U187" s="321">
        <v>16000</v>
      </c>
      <c r="V187" s="26"/>
      <c r="W187" s="26"/>
      <c r="Y187" s="28" t="s">
        <v>245</v>
      </c>
      <c r="Z187" s="320">
        <v>357000</v>
      </c>
      <c r="AA187" s="319">
        <v>338000</v>
      </c>
      <c r="AB187" s="319">
        <v>17000</v>
      </c>
      <c r="AC187" s="319" t="s">
        <v>270</v>
      </c>
      <c r="AD187" s="319">
        <v>216000</v>
      </c>
      <c r="AE187" s="319">
        <v>140000</v>
      </c>
      <c r="AF187" s="319">
        <v>14000</v>
      </c>
      <c r="AG187" s="321">
        <v>21000</v>
      </c>
      <c r="AI187" s="3"/>
    </row>
    <row r="188" spans="1:35" ht="21" hidden="1" customHeight="1">
      <c r="A188" s="28" t="s">
        <v>246</v>
      </c>
      <c r="B188" s="312">
        <v>768000</v>
      </c>
      <c r="C188" s="312">
        <v>648000</v>
      </c>
      <c r="D188" s="312">
        <v>113000</v>
      </c>
      <c r="E188" s="312" t="s">
        <v>270</v>
      </c>
      <c r="F188" s="312">
        <v>587000</v>
      </c>
      <c r="G188" s="312">
        <v>179000</v>
      </c>
      <c r="H188" s="312">
        <v>25000</v>
      </c>
      <c r="I188" s="321">
        <v>34000</v>
      </c>
      <c r="M188" s="28" t="s">
        <v>246</v>
      </c>
      <c r="N188" s="320">
        <v>408000</v>
      </c>
      <c r="O188" s="319">
        <v>310000</v>
      </c>
      <c r="P188" s="319">
        <v>94000</v>
      </c>
      <c r="Q188" s="319" t="s">
        <v>270</v>
      </c>
      <c r="R188" s="319">
        <v>366000</v>
      </c>
      <c r="S188" s="319">
        <v>39000</v>
      </c>
      <c r="T188" s="319">
        <v>12000</v>
      </c>
      <c r="U188" s="321">
        <v>16000</v>
      </c>
      <c r="V188" s="26"/>
      <c r="W188" s="26"/>
      <c r="Y188" s="28" t="s">
        <v>246</v>
      </c>
      <c r="Z188" s="320">
        <v>360000</v>
      </c>
      <c r="AA188" s="319">
        <v>338000</v>
      </c>
      <c r="AB188" s="319">
        <v>19000</v>
      </c>
      <c r="AC188" s="319" t="s">
        <v>270</v>
      </c>
      <c r="AD188" s="319">
        <v>220000</v>
      </c>
      <c r="AE188" s="319">
        <v>140000</v>
      </c>
      <c r="AF188" s="319">
        <v>13000</v>
      </c>
      <c r="AG188" s="321">
        <v>19000</v>
      </c>
      <c r="AI188" s="3"/>
    </row>
    <row r="189" spans="1:35" ht="21" hidden="1" customHeight="1">
      <c r="A189" s="28" t="s">
        <v>247</v>
      </c>
      <c r="B189" s="312">
        <v>773000</v>
      </c>
      <c r="C189" s="312">
        <v>647000</v>
      </c>
      <c r="D189" s="312">
        <v>118000</v>
      </c>
      <c r="E189" s="312" t="s">
        <v>270</v>
      </c>
      <c r="F189" s="312">
        <v>594000</v>
      </c>
      <c r="G189" s="312">
        <v>176000</v>
      </c>
      <c r="H189" s="312">
        <v>24000</v>
      </c>
      <c r="I189" s="321">
        <v>36000</v>
      </c>
      <c r="M189" s="28" t="s">
        <v>247</v>
      </c>
      <c r="N189" s="320">
        <v>411000</v>
      </c>
      <c r="O189" s="319">
        <v>309000</v>
      </c>
      <c r="P189" s="319">
        <v>96000</v>
      </c>
      <c r="Q189" s="319" t="s">
        <v>270</v>
      </c>
      <c r="R189" s="319">
        <v>368000</v>
      </c>
      <c r="S189" s="319">
        <v>40000</v>
      </c>
      <c r="T189" s="319">
        <v>12000</v>
      </c>
      <c r="U189" s="321">
        <v>15000</v>
      </c>
      <c r="V189" s="26"/>
      <c r="W189" s="26"/>
      <c r="Y189" s="28" t="s">
        <v>247</v>
      </c>
      <c r="Z189" s="320">
        <v>362000</v>
      </c>
      <c r="AA189" s="319">
        <v>338000</v>
      </c>
      <c r="AB189" s="319">
        <v>22000</v>
      </c>
      <c r="AC189" s="319" t="s">
        <v>270</v>
      </c>
      <c r="AD189" s="319">
        <v>226000</v>
      </c>
      <c r="AE189" s="319">
        <v>136000</v>
      </c>
      <c r="AF189" s="319">
        <v>13000</v>
      </c>
      <c r="AG189" s="321">
        <v>21000</v>
      </c>
      <c r="AI189" s="3"/>
    </row>
    <row r="190" spans="1:35" ht="21" hidden="1" customHeight="1">
      <c r="A190" s="28" t="s">
        <v>248</v>
      </c>
      <c r="B190" s="312">
        <v>773000</v>
      </c>
      <c r="C190" s="312">
        <v>643000</v>
      </c>
      <c r="D190" s="312">
        <v>124000</v>
      </c>
      <c r="E190" s="312" t="s">
        <v>270</v>
      </c>
      <c r="F190" s="312">
        <v>593000</v>
      </c>
      <c r="G190" s="312">
        <v>178000</v>
      </c>
      <c r="H190" s="312">
        <v>24000</v>
      </c>
      <c r="I190" s="321">
        <v>36000</v>
      </c>
      <c r="M190" s="28" t="s">
        <v>248</v>
      </c>
      <c r="N190" s="320">
        <v>414000</v>
      </c>
      <c r="O190" s="319">
        <v>310000</v>
      </c>
      <c r="P190" s="319">
        <v>99000</v>
      </c>
      <c r="Q190" s="319" t="s">
        <v>270</v>
      </c>
      <c r="R190" s="319">
        <v>371000</v>
      </c>
      <c r="S190" s="319">
        <v>40000</v>
      </c>
      <c r="T190" s="319">
        <v>10000</v>
      </c>
      <c r="U190" s="321">
        <v>16000</v>
      </c>
      <c r="V190" s="26"/>
      <c r="W190" s="26"/>
      <c r="Y190" s="28" t="s">
        <v>248</v>
      </c>
      <c r="Z190" s="320">
        <v>359000</v>
      </c>
      <c r="AA190" s="319">
        <v>332000</v>
      </c>
      <c r="AB190" s="319">
        <v>25000</v>
      </c>
      <c r="AC190" s="319" t="s">
        <v>270</v>
      </c>
      <c r="AD190" s="319">
        <v>222000</v>
      </c>
      <c r="AE190" s="319">
        <v>137000</v>
      </c>
      <c r="AF190" s="319">
        <v>14000</v>
      </c>
      <c r="AG190" s="321">
        <v>20000</v>
      </c>
      <c r="AI190" s="3"/>
    </row>
    <row r="191" spans="1:35" ht="21" hidden="1" customHeight="1">
      <c r="A191" s="28" t="s">
        <v>249</v>
      </c>
      <c r="B191" s="312">
        <v>775000</v>
      </c>
      <c r="C191" s="312">
        <v>647000</v>
      </c>
      <c r="D191" s="312">
        <v>121000</v>
      </c>
      <c r="E191" s="312" t="s">
        <v>270</v>
      </c>
      <c r="F191" s="312">
        <v>590000</v>
      </c>
      <c r="G191" s="312">
        <v>181000</v>
      </c>
      <c r="H191" s="312">
        <v>23000</v>
      </c>
      <c r="I191" s="321">
        <v>37000</v>
      </c>
      <c r="M191" s="28" t="s">
        <v>249</v>
      </c>
      <c r="N191" s="320">
        <v>412000</v>
      </c>
      <c r="O191" s="319">
        <v>309000</v>
      </c>
      <c r="P191" s="319">
        <v>97000</v>
      </c>
      <c r="Q191" s="319" t="s">
        <v>270</v>
      </c>
      <c r="R191" s="319">
        <v>367000</v>
      </c>
      <c r="S191" s="319">
        <v>41000</v>
      </c>
      <c r="T191" s="319">
        <v>10000</v>
      </c>
      <c r="U191" s="321">
        <v>16000</v>
      </c>
      <c r="V191" s="26"/>
      <c r="W191" s="26"/>
      <c r="Y191" s="28" t="s">
        <v>249</v>
      </c>
      <c r="Z191" s="320">
        <v>363000</v>
      </c>
      <c r="AA191" s="319">
        <v>337000</v>
      </c>
      <c r="AB191" s="319">
        <v>23000</v>
      </c>
      <c r="AC191" s="319" t="s">
        <v>270</v>
      </c>
      <c r="AD191" s="319">
        <v>223000</v>
      </c>
      <c r="AE191" s="319">
        <v>139000</v>
      </c>
      <c r="AF191" s="319">
        <v>13000</v>
      </c>
      <c r="AG191" s="321">
        <v>21000</v>
      </c>
      <c r="AI191" s="3"/>
    </row>
    <row r="192" spans="1:35" ht="21" hidden="1" customHeight="1">
      <c r="A192" s="28" t="s">
        <v>250</v>
      </c>
      <c r="B192" s="312">
        <v>782000</v>
      </c>
      <c r="C192" s="312">
        <v>650000</v>
      </c>
      <c r="D192" s="312">
        <v>123000</v>
      </c>
      <c r="E192" s="312" t="s">
        <v>270</v>
      </c>
      <c r="F192" s="312">
        <v>589000</v>
      </c>
      <c r="G192" s="312">
        <v>187000</v>
      </c>
      <c r="H192" s="312">
        <v>24000</v>
      </c>
      <c r="I192" s="321">
        <v>36000</v>
      </c>
      <c r="M192" s="28" t="s">
        <v>250</v>
      </c>
      <c r="N192" s="320">
        <v>413000</v>
      </c>
      <c r="O192" s="319">
        <v>308000</v>
      </c>
      <c r="P192" s="319">
        <v>99000</v>
      </c>
      <c r="Q192" s="319" t="s">
        <v>270</v>
      </c>
      <c r="R192" s="319">
        <v>366000</v>
      </c>
      <c r="S192" s="319">
        <v>42000</v>
      </c>
      <c r="T192" s="319">
        <v>12000</v>
      </c>
      <c r="U192" s="321">
        <v>16000</v>
      </c>
      <c r="V192" s="26"/>
      <c r="W192" s="26"/>
      <c r="Y192" s="28" t="s">
        <v>250</v>
      </c>
      <c r="Z192" s="320">
        <v>369000</v>
      </c>
      <c r="AA192" s="319">
        <v>342000</v>
      </c>
      <c r="AB192" s="319">
        <v>24000</v>
      </c>
      <c r="AC192" s="319" t="s">
        <v>270</v>
      </c>
      <c r="AD192" s="319">
        <v>223000</v>
      </c>
      <c r="AE192" s="319">
        <v>145000</v>
      </c>
      <c r="AF192" s="319">
        <v>13000</v>
      </c>
      <c r="AG192" s="321">
        <v>20000</v>
      </c>
      <c r="AI192" s="3"/>
    </row>
    <row r="193" spans="1:35" ht="21" hidden="1" customHeight="1">
      <c r="A193" s="28" t="s">
        <v>251</v>
      </c>
      <c r="B193" s="312">
        <v>781000</v>
      </c>
      <c r="C193" s="312">
        <v>645000</v>
      </c>
      <c r="D193" s="312">
        <v>126000</v>
      </c>
      <c r="E193" s="312" t="s">
        <v>270</v>
      </c>
      <c r="F193" s="312">
        <v>594000</v>
      </c>
      <c r="G193" s="312">
        <v>182000</v>
      </c>
      <c r="H193" s="312">
        <v>24000</v>
      </c>
      <c r="I193" s="321">
        <v>38000</v>
      </c>
      <c r="M193" s="28" t="s">
        <v>251</v>
      </c>
      <c r="N193" s="320">
        <v>416000</v>
      </c>
      <c r="O193" s="319">
        <v>309000</v>
      </c>
      <c r="P193" s="319">
        <v>101000</v>
      </c>
      <c r="Q193" s="319" t="s">
        <v>270</v>
      </c>
      <c r="R193" s="319">
        <v>369000</v>
      </c>
      <c r="S193" s="319">
        <v>43000</v>
      </c>
      <c r="T193" s="319">
        <v>12000</v>
      </c>
      <c r="U193" s="321">
        <v>18000</v>
      </c>
      <c r="V193" s="26"/>
      <c r="W193" s="26"/>
      <c r="Y193" s="28" t="s">
        <v>251</v>
      </c>
      <c r="Z193" s="320">
        <v>364000</v>
      </c>
      <c r="AA193" s="319">
        <v>336000</v>
      </c>
      <c r="AB193" s="319">
        <v>25000</v>
      </c>
      <c r="AC193" s="319" t="s">
        <v>270</v>
      </c>
      <c r="AD193" s="319">
        <v>225000</v>
      </c>
      <c r="AE193" s="319">
        <v>138000</v>
      </c>
      <c r="AF193" s="319">
        <v>13000</v>
      </c>
      <c r="AG193" s="321">
        <v>20000</v>
      </c>
      <c r="AI193" s="3"/>
    </row>
    <row r="194" spans="1:35" ht="21" hidden="1" customHeight="1">
      <c r="A194" s="28" t="s">
        <v>252</v>
      </c>
      <c r="B194" s="312">
        <v>782000</v>
      </c>
      <c r="C194" s="312">
        <v>644000</v>
      </c>
      <c r="D194" s="312">
        <v>128000</v>
      </c>
      <c r="E194" s="312" t="s">
        <v>270</v>
      </c>
      <c r="F194" s="312">
        <v>600000</v>
      </c>
      <c r="G194" s="312">
        <v>177000</v>
      </c>
      <c r="H194" s="312">
        <v>22000</v>
      </c>
      <c r="I194" s="321">
        <v>35000</v>
      </c>
      <c r="M194" s="28" t="s">
        <v>252</v>
      </c>
      <c r="N194" s="320">
        <v>418000</v>
      </c>
      <c r="O194" s="319">
        <v>312000</v>
      </c>
      <c r="P194" s="319">
        <v>100000</v>
      </c>
      <c r="Q194" s="319" t="s">
        <v>270</v>
      </c>
      <c r="R194" s="319">
        <v>375000</v>
      </c>
      <c r="S194" s="319">
        <v>38000</v>
      </c>
      <c r="T194" s="319">
        <v>11000</v>
      </c>
      <c r="U194" s="321">
        <v>17000</v>
      </c>
      <c r="V194" s="26"/>
      <c r="W194" s="26"/>
      <c r="Y194" s="28" t="s">
        <v>252</v>
      </c>
      <c r="Z194" s="320">
        <v>364000</v>
      </c>
      <c r="AA194" s="319">
        <v>333000</v>
      </c>
      <c r="AB194" s="319">
        <v>28000</v>
      </c>
      <c r="AC194" s="319" t="s">
        <v>270</v>
      </c>
      <c r="AD194" s="319">
        <v>225000</v>
      </c>
      <c r="AE194" s="319">
        <v>138000</v>
      </c>
      <c r="AF194" s="319">
        <v>11000</v>
      </c>
      <c r="AG194" s="321">
        <v>18000</v>
      </c>
      <c r="AI194" s="3"/>
    </row>
    <row r="195" spans="1:35" ht="21" hidden="1" customHeight="1">
      <c r="A195" s="28" t="s">
        <v>253</v>
      </c>
      <c r="B195" s="312">
        <v>779000</v>
      </c>
      <c r="C195" s="312">
        <v>648000</v>
      </c>
      <c r="D195" s="312">
        <v>123000</v>
      </c>
      <c r="E195" s="312" t="s">
        <v>270</v>
      </c>
      <c r="F195" s="312">
        <v>601000</v>
      </c>
      <c r="G195" s="312">
        <v>174000</v>
      </c>
      <c r="H195" s="312">
        <v>23000</v>
      </c>
      <c r="I195" s="321">
        <v>36000</v>
      </c>
      <c r="M195" s="28" t="s">
        <v>253</v>
      </c>
      <c r="N195" s="320">
        <v>414000</v>
      </c>
      <c r="O195" s="319">
        <v>315000</v>
      </c>
      <c r="P195" s="319">
        <v>94000</v>
      </c>
      <c r="Q195" s="319" t="s">
        <v>270</v>
      </c>
      <c r="R195" s="319">
        <v>375000</v>
      </c>
      <c r="S195" s="319">
        <v>36000</v>
      </c>
      <c r="T195" s="319">
        <v>10000</v>
      </c>
      <c r="U195" s="321">
        <v>18000</v>
      </c>
      <c r="V195" s="26"/>
      <c r="W195" s="26"/>
      <c r="Y195" s="28" t="s">
        <v>253</v>
      </c>
      <c r="Z195" s="320">
        <v>365000</v>
      </c>
      <c r="AA195" s="319">
        <v>334000</v>
      </c>
      <c r="AB195" s="319">
        <v>28000</v>
      </c>
      <c r="AC195" s="319" t="s">
        <v>270</v>
      </c>
      <c r="AD195" s="319">
        <v>226000</v>
      </c>
      <c r="AE195" s="319">
        <v>138000</v>
      </c>
      <c r="AF195" s="319">
        <v>13000</v>
      </c>
      <c r="AG195" s="321">
        <v>18000</v>
      </c>
      <c r="AI195" s="3"/>
    </row>
    <row r="196" spans="1:35" ht="21" hidden="1" customHeight="1">
      <c r="A196" s="28" t="s">
        <v>254</v>
      </c>
      <c r="B196" s="312">
        <v>781000</v>
      </c>
      <c r="C196" s="312">
        <v>653000</v>
      </c>
      <c r="D196" s="312">
        <v>119000</v>
      </c>
      <c r="E196" s="312" t="s">
        <v>270</v>
      </c>
      <c r="F196" s="312">
        <v>605000</v>
      </c>
      <c r="G196" s="312">
        <v>172000</v>
      </c>
      <c r="H196" s="312">
        <v>22000</v>
      </c>
      <c r="I196" s="321">
        <v>35000</v>
      </c>
      <c r="M196" s="28" t="s">
        <v>254</v>
      </c>
      <c r="N196" s="320">
        <v>418000</v>
      </c>
      <c r="O196" s="319">
        <v>319000</v>
      </c>
      <c r="P196" s="319">
        <v>93000</v>
      </c>
      <c r="Q196" s="319" t="s">
        <v>270</v>
      </c>
      <c r="R196" s="319">
        <v>379000</v>
      </c>
      <c r="S196" s="319">
        <v>36000</v>
      </c>
      <c r="T196" s="319">
        <v>9000</v>
      </c>
      <c r="U196" s="321">
        <v>18000</v>
      </c>
      <c r="V196" s="26"/>
      <c r="W196" s="26"/>
      <c r="Y196" s="28" t="s">
        <v>254</v>
      </c>
      <c r="Z196" s="320">
        <v>363000</v>
      </c>
      <c r="AA196" s="319">
        <v>334000</v>
      </c>
      <c r="AB196" s="319">
        <v>26000</v>
      </c>
      <c r="AC196" s="319" t="s">
        <v>270</v>
      </c>
      <c r="AD196" s="319">
        <v>226000</v>
      </c>
      <c r="AE196" s="319">
        <v>136000</v>
      </c>
      <c r="AF196" s="319">
        <v>14000</v>
      </c>
      <c r="AG196" s="321">
        <v>17000</v>
      </c>
      <c r="AI196" s="3"/>
    </row>
    <row r="197" spans="1:35" ht="21" hidden="1" customHeight="1">
      <c r="A197" s="28" t="s">
        <v>255</v>
      </c>
      <c r="B197" s="312">
        <v>786000</v>
      </c>
      <c r="C197" s="312">
        <v>654000</v>
      </c>
      <c r="D197" s="312">
        <v>122000</v>
      </c>
      <c r="E197" s="312" t="s">
        <v>270</v>
      </c>
      <c r="F197" s="312">
        <v>603000</v>
      </c>
      <c r="G197" s="312">
        <v>178000</v>
      </c>
      <c r="H197" s="312">
        <v>23000</v>
      </c>
      <c r="I197" s="321">
        <v>37000</v>
      </c>
      <c r="M197" s="28" t="s">
        <v>255</v>
      </c>
      <c r="N197" s="320">
        <v>423000</v>
      </c>
      <c r="O197" s="319">
        <v>320000</v>
      </c>
      <c r="P197" s="319">
        <v>96000</v>
      </c>
      <c r="Q197" s="319" t="s">
        <v>270</v>
      </c>
      <c r="R197" s="319">
        <v>381000</v>
      </c>
      <c r="S197" s="319">
        <v>38000</v>
      </c>
      <c r="T197" s="319">
        <v>10000</v>
      </c>
      <c r="U197" s="321">
        <v>18000</v>
      </c>
      <c r="V197" s="26"/>
      <c r="W197" s="26"/>
      <c r="Y197" s="28" t="s">
        <v>255</v>
      </c>
      <c r="Z197" s="320">
        <v>364000</v>
      </c>
      <c r="AA197" s="319">
        <v>334000</v>
      </c>
      <c r="AB197" s="319">
        <v>26000</v>
      </c>
      <c r="AC197" s="319" t="s">
        <v>270</v>
      </c>
      <c r="AD197" s="319">
        <v>223000</v>
      </c>
      <c r="AE197" s="319">
        <v>140000</v>
      </c>
      <c r="AF197" s="319">
        <v>14000</v>
      </c>
      <c r="AG197" s="321">
        <v>19000</v>
      </c>
      <c r="AI197" s="3"/>
    </row>
    <row r="198" spans="1:35" ht="21" hidden="1" customHeight="1">
      <c r="A198" s="28" t="s">
        <v>256</v>
      </c>
      <c r="B198" s="312">
        <v>785000</v>
      </c>
      <c r="C198" s="312">
        <v>651000</v>
      </c>
      <c r="D198" s="312">
        <v>123000</v>
      </c>
      <c r="E198" s="312">
        <v>8000</v>
      </c>
      <c r="F198" s="312">
        <v>602000</v>
      </c>
      <c r="G198" s="312">
        <v>177000</v>
      </c>
      <c r="H198" s="312">
        <v>22000</v>
      </c>
      <c r="I198" s="321">
        <v>35000</v>
      </c>
      <c r="M198" s="28" t="s">
        <v>256</v>
      </c>
      <c r="N198" s="320">
        <v>421000</v>
      </c>
      <c r="O198" s="319">
        <v>318000</v>
      </c>
      <c r="P198" s="319">
        <v>96000</v>
      </c>
      <c r="Q198" s="319" t="s">
        <v>270</v>
      </c>
      <c r="R198" s="319">
        <v>380000</v>
      </c>
      <c r="S198" s="319">
        <v>37000</v>
      </c>
      <c r="T198" s="319">
        <v>10000</v>
      </c>
      <c r="U198" s="321">
        <v>18000</v>
      </c>
      <c r="V198" s="26"/>
      <c r="W198" s="26"/>
      <c r="Y198" s="28" t="s">
        <v>256</v>
      </c>
      <c r="Z198" s="320">
        <v>365000</v>
      </c>
      <c r="AA198" s="319">
        <v>333000</v>
      </c>
      <c r="AB198" s="319">
        <v>27000</v>
      </c>
      <c r="AC198" s="319" t="s">
        <v>270</v>
      </c>
      <c r="AD198" s="319">
        <v>222000</v>
      </c>
      <c r="AE198" s="319">
        <v>141000</v>
      </c>
      <c r="AF198" s="319">
        <v>12000</v>
      </c>
      <c r="AG198" s="321">
        <v>18000</v>
      </c>
      <c r="AI198" s="3"/>
    </row>
    <row r="199" spans="1:35" ht="21" hidden="1" customHeight="1">
      <c r="A199" s="28" t="s">
        <v>257</v>
      </c>
      <c r="B199" s="312">
        <v>785000</v>
      </c>
      <c r="C199" s="312">
        <v>647000</v>
      </c>
      <c r="D199" s="312">
        <v>128000</v>
      </c>
      <c r="E199" s="312">
        <v>8000</v>
      </c>
      <c r="F199" s="312">
        <v>602000</v>
      </c>
      <c r="G199" s="312">
        <v>177000</v>
      </c>
      <c r="H199" s="312">
        <v>24000</v>
      </c>
      <c r="I199" s="321">
        <v>37000</v>
      </c>
      <c r="M199" s="28" t="s">
        <v>257</v>
      </c>
      <c r="N199" s="320">
        <v>418000</v>
      </c>
      <c r="O199" s="319">
        <v>314000</v>
      </c>
      <c r="P199" s="319">
        <v>98000</v>
      </c>
      <c r="Q199" s="319" t="s">
        <v>270</v>
      </c>
      <c r="R199" s="319">
        <v>378000</v>
      </c>
      <c r="S199" s="319">
        <v>36000</v>
      </c>
      <c r="T199" s="319">
        <v>13000</v>
      </c>
      <c r="U199" s="321">
        <v>18000</v>
      </c>
      <c r="V199" s="26"/>
      <c r="W199" s="26"/>
      <c r="Y199" s="28" t="s">
        <v>257</v>
      </c>
      <c r="Z199" s="320">
        <v>367000</v>
      </c>
      <c r="AA199" s="319">
        <v>333000</v>
      </c>
      <c r="AB199" s="319">
        <v>30000</v>
      </c>
      <c r="AC199" s="319" t="s">
        <v>270</v>
      </c>
      <c r="AD199" s="319">
        <v>224000</v>
      </c>
      <c r="AE199" s="319">
        <v>140000</v>
      </c>
      <c r="AF199" s="319">
        <v>12000</v>
      </c>
      <c r="AG199" s="321">
        <v>18000</v>
      </c>
      <c r="AI199" s="3"/>
    </row>
    <row r="200" spans="1:35" ht="21" hidden="1" customHeight="1">
      <c r="A200" s="28" t="s">
        <v>258</v>
      </c>
      <c r="B200" s="312">
        <v>778000</v>
      </c>
      <c r="C200" s="312">
        <v>640000</v>
      </c>
      <c r="D200" s="312">
        <v>127000</v>
      </c>
      <c r="E200" s="312">
        <v>8000</v>
      </c>
      <c r="F200" s="312">
        <v>599000</v>
      </c>
      <c r="G200" s="312">
        <v>173000</v>
      </c>
      <c r="H200" s="312">
        <v>26000</v>
      </c>
      <c r="I200" s="321">
        <v>37000</v>
      </c>
      <c r="M200" s="28" t="s">
        <v>258</v>
      </c>
      <c r="N200" s="320">
        <v>415000</v>
      </c>
      <c r="O200" s="319">
        <v>311000</v>
      </c>
      <c r="P200" s="319">
        <v>97000</v>
      </c>
      <c r="Q200" s="319" t="s">
        <v>270</v>
      </c>
      <c r="R200" s="319">
        <v>372000</v>
      </c>
      <c r="S200" s="319">
        <v>40000</v>
      </c>
      <c r="T200" s="319">
        <v>14000</v>
      </c>
      <c r="U200" s="321">
        <v>19000</v>
      </c>
      <c r="V200" s="26"/>
      <c r="W200" s="26"/>
      <c r="Y200" s="28" t="s">
        <v>258</v>
      </c>
      <c r="Z200" s="320">
        <v>363000</v>
      </c>
      <c r="AA200" s="319">
        <v>329000</v>
      </c>
      <c r="AB200" s="319">
        <v>30000</v>
      </c>
      <c r="AC200" s="319" t="s">
        <v>270</v>
      </c>
      <c r="AD200" s="319">
        <v>227000</v>
      </c>
      <c r="AE200" s="319">
        <v>133000</v>
      </c>
      <c r="AF200" s="319">
        <v>12000</v>
      </c>
      <c r="AG200" s="321">
        <v>17000</v>
      </c>
      <c r="AI200" s="3"/>
    </row>
    <row r="201" spans="1:35" ht="21" hidden="1" customHeight="1">
      <c r="A201" s="28" t="s">
        <v>259</v>
      </c>
      <c r="B201" s="312">
        <v>773000</v>
      </c>
      <c r="C201" s="312">
        <v>636000</v>
      </c>
      <c r="D201" s="312">
        <v>126000</v>
      </c>
      <c r="E201" s="312" t="s">
        <v>270</v>
      </c>
      <c r="F201" s="312">
        <v>588000</v>
      </c>
      <c r="G201" s="312">
        <v>178000</v>
      </c>
      <c r="H201" s="312">
        <v>26000</v>
      </c>
      <c r="I201" s="321">
        <v>39000</v>
      </c>
      <c r="M201" s="28" t="s">
        <v>259</v>
      </c>
      <c r="N201" s="320">
        <v>417000</v>
      </c>
      <c r="O201" s="319">
        <v>311000</v>
      </c>
      <c r="P201" s="319">
        <v>100000</v>
      </c>
      <c r="Q201" s="319" t="s">
        <v>270</v>
      </c>
      <c r="R201" s="319">
        <v>371000</v>
      </c>
      <c r="S201" s="319">
        <v>42000</v>
      </c>
      <c r="T201" s="319">
        <v>14000</v>
      </c>
      <c r="U201" s="321">
        <v>20000</v>
      </c>
      <c r="V201" s="26"/>
      <c r="W201" s="26"/>
      <c r="Y201" s="28" t="s">
        <v>259</v>
      </c>
      <c r="Z201" s="320">
        <v>356000</v>
      </c>
      <c r="AA201" s="319">
        <v>326000</v>
      </c>
      <c r="AB201" s="319">
        <v>27000</v>
      </c>
      <c r="AC201" s="319" t="s">
        <v>270</v>
      </c>
      <c r="AD201" s="319">
        <v>217000</v>
      </c>
      <c r="AE201" s="319">
        <v>136000</v>
      </c>
      <c r="AF201" s="319">
        <v>12000</v>
      </c>
      <c r="AG201" s="321">
        <v>19000</v>
      </c>
      <c r="AI201" s="3"/>
    </row>
    <row r="202" spans="1:35" ht="21" hidden="1" customHeight="1">
      <c r="A202" s="28" t="s">
        <v>260</v>
      </c>
      <c r="B202" s="312">
        <v>778000</v>
      </c>
      <c r="C202" s="312">
        <v>640000</v>
      </c>
      <c r="D202" s="312">
        <v>127000</v>
      </c>
      <c r="E202" s="312">
        <v>8000</v>
      </c>
      <c r="F202" s="312">
        <v>592000</v>
      </c>
      <c r="G202" s="312">
        <v>178000</v>
      </c>
      <c r="H202" s="312">
        <v>26000</v>
      </c>
      <c r="I202" s="321">
        <v>38000</v>
      </c>
      <c r="M202" s="28" t="s">
        <v>260</v>
      </c>
      <c r="N202" s="320">
        <v>414000</v>
      </c>
      <c r="O202" s="319">
        <v>308000</v>
      </c>
      <c r="P202" s="319">
        <v>99000</v>
      </c>
      <c r="Q202" s="319" t="s">
        <v>270</v>
      </c>
      <c r="R202" s="319">
        <v>368000</v>
      </c>
      <c r="S202" s="319">
        <v>41000</v>
      </c>
      <c r="T202" s="319">
        <v>13000</v>
      </c>
      <c r="U202" s="321">
        <v>17000</v>
      </c>
      <c r="V202" s="26"/>
      <c r="W202" s="26"/>
      <c r="Y202" s="28" t="s">
        <v>260</v>
      </c>
      <c r="Z202" s="320">
        <v>364000</v>
      </c>
      <c r="AA202" s="319">
        <v>332000</v>
      </c>
      <c r="AB202" s="319">
        <v>28000</v>
      </c>
      <c r="AC202" s="319" t="s">
        <v>270</v>
      </c>
      <c r="AD202" s="319">
        <v>224000</v>
      </c>
      <c r="AE202" s="319">
        <v>137000</v>
      </c>
      <c r="AF202" s="319">
        <v>13000</v>
      </c>
      <c r="AG202" s="321">
        <v>21000</v>
      </c>
      <c r="AI202" s="3"/>
    </row>
    <row r="203" spans="1:35" ht="21" hidden="1" customHeight="1">
      <c r="A203" s="28" t="s">
        <v>261</v>
      </c>
      <c r="B203" s="312">
        <v>778000</v>
      </c>
      <c r="C203" s="312">
        <v>644000</v>
      </c>
      <c r="D203" s="312">
        <v>124000</v>
      </c>
      <c r="E203" s="312">
        <v>9000</v>
      </c>
      <c r="F203" s="312">
        <v>597000</v>
      </c>
      <c r="G203" s="312">
        <v>173000</v>
      </c>
      <c r="H203" s="312">
        <v>26000</v>
      </c>
      <c r="I203" s="321">
        <v>37000</v>
      </c>
      <c r="M203" s="28" t="s">
        <v>261</v>
      </c>
      <c r="N203" s="320">
        <v>412000</v>
      </c>
      <c r="O203" s="319">
        <v>309000</v>
      </c>
      <c r="P203" s="319">
        <v>97000</v>
      </c>
      <c r="Q203" s="319" t="s">
        <v>270</v>
      </c>
      <c r="R203" s="319">
        <v>369000</v>
      </c>
      <c r="S203" s="319">
        <v>38000</v>
      </c>
      <c r="T203" s="319">
        <v>13000</v>
      </c>
      <c r="U203" s="321">
        <v>15000</v>
      </c>
      <c r="V203" s="26"/>
      <c r="W203" s="26"/>
      <c r="Y203" s="28" t="s">
        <v>261</v>
      </c>
      <c r="Z203" s="320">
        <v>366000</v>
      </c>
      <c r="AA203" s="319">
        <v>335000</v>
      </c>
      <c r="AB203" s="319">
        <v>28000</v>
      </c>
      <c r="AC203" s="319" t="s">
        <v>270</v>
      </c>
      <c r="AD203" s="319">
        <v>229000</v>
      </c>
      <c r="AE203" s="319">
        <v>135000</v>
      </c>
      <c r="AF203" s="319">
        <v>13000</v>
      </c>
      <c r="AG203" s="321">
        <v>22000</v>
      </c>
      <c r="AI203" s="3"/>
    </row>
    <row r="204" spans="1:35" ht="21" hidden="1" customHeight="1">
      <c r="A204" s="28" t="s">
        <v>262</v>
      </c>
      <c r="B204" s="312">
        <v>786000</v>
      </c>
      <c r="C204" s="312">
        <v>656000</v>
      </c>
      <c r="D204" s="312">
        <v>121000</v>
      </c>
      <c r="E204" s="312" t="s">
        <v>270</v>
      </c>
      <c r="F204" s="312">
        <v>606000</v>
      </c>
      <c r="G204" s="312">
        <v>173000</v>
      </c>
      <c r="H204" s="312">
        <v>25000</v>
      </c>
      <c r="I204" s="321">
        <v>36000</v>
      </c>
      <c r="M204" s="28" t="s">
        <v>262</v>
      </c>
      <c r="N204" s="320">
        <v>417000</v>
      </c>
      <c r="O204" s="312">
        <v>318000</v>
      </c>
      <c r="P204" s="312">
        <v>92000</v>
      </c>
      <c r="Q204" s="312" t="s">
        <v>270</v>
      </c>
      <c r="R204" s="312">
        <v>377000</v>
      </c>
      <c r="S204" s="312">
        <v>33000</v>
      </c>
      <c r="T204" s="312">
        <v>13000</v>
      </c>
      <c r="U204" s="321">
        <v>13000</v>
      </c>
      <c r="V204" s="26"/>
      <c r="W204" s="26"/>
      <c r="Y204" s="28" t="s">
        <v>262</v>
      </c>
      <c r="Z204" s="320">
        <v>369000</v>
      </c>
      <c r="AA204" s="319">
        <v>338000</v>
      </c>
      <c r="AB204" s="319">
        <v>28000</v>
      </c>
      <c r="AC204" s="319" t="s">
        <v>270</v>
      </c>
      <c r="AD204" s="319">
        <v>228000</v>
      </c>
      <c r="AE204" s="319">
        <v>139000</v>
      </c>
      <c r="AF204" s="319">
        <v>12000</v>
      </c>
      <c r="AG204" s="321">
        <v>23000</v>
      </c>
      <c r="AI204" s="3"/>
    </row>
    <row r="205" spans="1:35" ht="21" hidden="1" customHeight="1">
      <c r="A205" s="28" t="s">
        <v>263</v>
      </c>
      <c r="B205" s="312">
        <v>792000</v>
      </c>
      <c r="C205" s="312">
        <v>660000</v>
      </c>
      <c r="D205" s="312">
        <v>123000</v>
      </c>
      <c r="E205" s="312" t="s">
        <v>270</v>
      </c>
      <c r="F205" s="312">
        <v>611000</v>
      </c>
      <c r="G205" s="312">
        <v>174000</v>
      </c>
      <c r="H205" s="312">
        <v>25000</v>
      </c>
      <c r="I205" s="321">
        <v>38000</v>
      </c>
      <c r="M205" s="28" t="s">
        <v>263</v>
      </c>
      <c r="N205" s="320">
        <v>420000</v>
      </c>
      <c r="O205" s="312">
        <v>319000</v>
      </c>
      <c r="P205" s="312">
        <v>95000</v>
      </c>
      <c r="Q205" s="312" t="s">
        <v>270</v>
      </c>
      <c r="R205" s="312">
        <v>381000</v>
      </c>
      <c r="S205" s="312">
        <v>34000</v>
      </c>
      <c r="T205" s="312">
        <v>13000</v>
      </c>
      <c r="U205" s="321">
        <v>15000</v>
      </c>
      <c r="V205" s="26"/>
      <c r="W205" s="26"/>
      <c r="Y205" s="28" t="s">
        <v>263</v>
      </c>
      <c r="Z205" s="320">
        <v>372000</v>
      </c>
      <c r="AA205" s="319">
        <v>341000</v>
      </c>
      <c r="AB205" s="319">
        <v>28000</v>
      </c>
      <c r="AC205" s="319" t="s">
        <v>270</v>
      </c>
      <c r="AD205" s="319">
        <v>230000</v>
      </c>
      <c r="AE205" s="319">
        <v>140000</v>
      </c>
      <c r="AF205" s="319">
        <v>11000</v>
      </c>
      <c r="AG205" s="321">
        <v>24000</v>
      </c>
      <c r="AI205" s="3"/>
    </row>
    <row r="206" spans="1:35" ht="21" hidden="1" customHeight="1">
      <c r="A206" s="28" t="s">
        <v>271</v>
      </c>
      <c r="B206" s="312">
        <v>792000</v>
      </c>
      <c r="C206" s="312">
        <v>660000</v>
      </c>
      <c r="D206" s="312">
        <v>122000</v>
      </c>
      <c r="E206" s="312" t="s">
        <v>270</v>
      </c>
      <c r="F206" s="312">
        <v>605000</v>
      </c>
      <c r="G206" s="312">
        <v>180000</v>
      </c>
      <c r="H206" s="312">
        <v>25000</v>
      </c>
      <c r="I206" s="321">
        <v>35000</v>
      </c>
      <c r="M206" s="28" t="s">
        <v>271</v>
      </c>
      <c r="N206" s="320">
        <v>415000</v>
      </c>
      <c r="O206" s="312">
        <v>316000</v>
      </c>
      <c r="P206" s="312">
        <v>94000</v>
      </c>
      <c r="Q206" s="312" t="s">
        <v>270</v>
      </c>
      <c r="R206" s="312">
        <v>377000</v>
      </c>
      <c r="S206" s="312">
        <v>33000</v>
      </c>
      <c r="T206" s="312">
        <v>14000</v>
      </c>
      <c r="U206" s="321">
        <v>14000</v>
      </c>
      <c r="V206" s="26"/>
      <c r="W206" s="26"/>
      <c r="Y206" s="28" t="s">
        <v>271</v>
      </c>
      <c r="Z206" s="320">
        <v>377000</v>
      </c>
      <c r="AA206" s="319">
        <v>345000</v>
      </c>
      <c r="AB206" s="319">
        <v>28000</v>
      </c>
      <c r="AC206" s="319" t="s">
        <v>270</v>
      </c>
      <c r="AD206" s="319">
        <v>228000</v>
      </c>
      <c r="AE206" s="319">
        <v>147000</v>
      </c>
      <c r="AF206" s="319">
        <v>11000</v>
      </c>
      <c r="AG206" s="321">
        <v>22000</v>
      </c>
      <c r="AI206" s="3"/>
    </row>
    <row r="207" spans="1:35" ht="21" hidden="1" customHeight="1">
      <c r="A207" s="28" t="s">
        <v>272</v>
      </c>
      <c r="B207" s="312">
        <v>805000</v>
      </c>
      <c r="C207" s="312">
        <v>672000</v>
      </c>
      <c r="D207" s="312">
        <v>124000</v>
      </c>
      <c r="E207" s="312" t="s">
        <v>270</v>
      </c>
      <c r="F207" s="312">
        <v>614000</v>
      </c>
      <c r="G207" s="312">
        <v>187000</v>
      </c>
      <c r="H207" s="312">
        <v>26000</v>
      </c>
      <c r="I207" s="321">
        <v>40000</v>
      </c>
      <c r="M207" s="28" t="s">
        <v>272</v>
      </c>
      <c r="N207" s="320">
        <v>423000</v>
      </c>
      <c r="O207" s="312">
        <v>323000</v>
      </c>
      <c r="P207" s="312">
        <v>95000</v>
      </c>
      <c r="Q207" s="312" t="s">
        <v>270</v>
      </c>
      <c r="R207" s="312">
        <v>384000</v>
      </c>
      <c r="S207" s="312">
        <v>36000</v>
      </c>
      <c r="T207" s="312">
        <v>12000</v>
      </c>
      <c r="U207" s="321">
        <v>15000</v>
      </c>
      <c r="V207" s="26"/>
      <c r="W207" s="26"/>
      <c r="Y207" s="28" t="s">
        <v>272</v>
      </c>
      <c r="Z207" s="320">
        <v>382000</v>
      </c>
      <c r="AA207" s="319">
        <v>349000</v>
      </c>
      <c r="AB207" s="319">
        <v>29000</v>
      </c>
      <c r="AC207" s="319" t="s">
        <v>270</v>
      </c>
      <c r="AD207" s="319">
        <v>230000</v>
      </c>
      <c r="AE207" s="319">
        <v>151000</v>
      </c>
      <c r="AF207" s="319">
        <v>14000</v>
      </c>
      <c r="AG207" s="321">
        <v>25000</v>
      </c>
      <c r="AI207" s="3"/>
    </row>
    <row r="208" spans="1:35" ht="21" hidden="1" customHeight="1">
      <c r="A208" s="28" t="s">
        <v>273</v>
      </c>
      <c r="B208" s="312">
        <v>804000</v>
      </c>
      <c r="C208" s="312">
        <v>672000</v>
      </c>
      <c r="D208" s="312">
        <v>120000</v>
      </c>
      <c r="E208" s="312">
        <v>8000</v>
      </c>
      <c r="F208" s="312">
        <v>614000</v>
      </c>
      <c r="G208" s="312">
        <v>187000</v>
      </c>
      <c r="H208" s="312">
        <v>23000</v>
      </c>
      <c r="I208" s="321">
        <v>33000</v>
      </c>
      <c r="M208" s="28" t="s">
        <v>273</v>
      </c>
      <c r="N208" s="320">
        <v>423000</v>
      </c>
      <c r="O208" s="312">
        <v>323000</v>
      </c>
      <c r="P208" s="312">
        <v>90000</v>
      </c>
      <c r="Q208" s="312" t="s">
        <v>270</v>
      </c>
      <c r="R208" s="312">
        <v>383000</v>
      </c>
      <c r="S208" s="312">
        <v>36000</v>
      </c>
      <c r="T208" s="312">
        <v>10000</v>
      </c>
      <c r="U208" s="321">
        <v>12000</v>
      </c>
      <c r="V208" s="26"/>
      <c r="W208" s="26"/>
      <c r="Y208" s="28" t="s">
        <v>273</v>
      </c>
      <c r="Z208" s="320">
        <v>381000</v>
      </c>
      <c r="AA208" s="319">
        <v>349000</v>
      </c>
      <c r="AB208" s="319">
        <v>30000</v>
      </c>
      <c r="AC208" s="319" t="s">
        <v>270</v>
      </c>
      <c r="AD208" s="319">
        <v>230000</v>
      </c>
      <c r="AE208" s="319">
        <v>151000</v>
      </c>
      <c r="AF208" s="319">
        <v>13000</v>
      </c>
      <c r="AG208" s="321">
        <v>22000</v>
      </c>
      <c r="AI208" s="3"/>
    </row>
    <row r="209" spans="1:35" s="444" customFormat="1" ht="21" customHeight="1">
      <c r="A209" s="445" t="s">
        <v>274</v>
      </c>
      <c r="B209" s="483">
        <v>802000</v>
      </c>
      <c r="C209" s="483">
        <v>672000</v>
      </c>
      <c r="D209" s="483">
        <v>119000</v>
      </c>
      <c r="E209" s="483" t="s">
        <v>270</v>
      </c>
      <c r="F209" s="483">
        <v>607000</v>
      </c>
      <c r="G209" s="483">
        <v>192000</v>
      </c>
      <c r="H209" s="483">
        <v>26000</v>
      </c>
      <c r="I209" s="490">
        <v>32000</v>
      </c>
      <c r="K209" s="482"/>
      <c r="L209" s="482"/>
      <c r="M209" s="445" t="s">
        <v>274</v>
      </c>
      <c r="N209" s="485">
        <v>420000</v>
      </c>
      <c r="O209" s="483">
        <v>321000</v>
      </c>
      <c r="P209" s="483">
        <v>91000</v>
      </c>
      <c r="Q209" s="483" t="s">
        <v>270</v>
      </c>
      <c r="R209" s="483">
        <v>378000</v>
      </c>
      <c r="S209" s="483">
        <v>39000</v>
      </c>
      <c r="T209" s="483">
        <v>12000</v>
      </c>
      <c r="U209" s="490">
        <v>10000</v>
      </c>
      <c r="V209" s="465"/>
      <c r="W209" s="465"/>
      <c r="Y209" s="445" t="s">
        <v>274</v>
      </c>
      <c r="Z209" s="485">
        <v>381000</v>
      </c>
      <c r="AA209" s="484">
        <v>351000</v>
      </c>
      <c r="AB209" s="484">
        <v>28000</v>
      </c>
      <c r="AC209" s="484" t="s">
        <v>270</v>
      </c>
      <c r="AD209" s="484">
        <v>228000</v>
      </c>
      <c r="AE209" s="484">
        <v>153000</v>
      </c>
      <c r="AF209" s="484">
        <v>14000</v>
      </c>
      <c r="AG209" s="490">
        <v>22000</v>
      </c>
      <c r="AI209" s="482"/>
    </row>
    <row r="210" spans="1:35" ht="21" customHeight="1">
      <c r="A210" s="445" t="s">
        <v>275</v>
      </c>
      <c r="B210" s="483">
        <v>803000</v>
      </c>
      <c r="C210" s="483">
        <v>668000</v>
      </c>
      <c r="D210" s="483">
        <v>124000</v>
      </c>
      <c r="E210" s="483" t="s">
        <v>270</v>
      </c>
      <c r="F210" s="483">
        <v>609000</v>
      </c>
      <c r="G210" s="483">
        <v>192000</v>
      </c>
      <c r="H210" s="483">
        <v>27000</v>
      </c>
      <c r="I210" s="490">
        <v>32000</v>
      </c>
      <c r="M210" s="28" t="s">
        <v>275</v>
      </c>
      <c r="N210" s="483">
        <v>420000</v>
      </c>
      <c r="O210" s="483">
        <v>318000</v>
      </c>
      <c r="P210" s="483">
        <v>94000</v>
      </c>
      <c r="Q210" s="483" t="s">
        <v>270</v>
      </c>
      <c r="R210" s="483">
        <v>378000</v>
      </c>
      <c r="S210" s="483">
        <v>39000</v>
      </c>
      <c r="T210" s="483">
        <v>13000</v>
      </c>
      <c r="U210" s="490">
        <v>11000</v>
      </c>
      <c r="V210" s="26"/>
      <c r="W210" s="26"/>
      <c r="Y210" s="28" t="s">
        <v>275</v>
      </c>
      <c r="Z210" s="483">
        <v>384000</v>
      </c>
      <c r="AA210" s="483">
        <v>350000</v>
      </c>
      <c r="AB210" s="483">
        <v>29000</v>
      </c>
      <c r="AC210" s="483" t="s">
        <v>270</v>
      </c>
      <c r="AD210" s="483">
        <v>230000</v>
      </c>
      <c r="AE210" s="483">
        <v>152000</v>
      </c>
      <c r="AF210" s="483">
        <v>14000</v>
      </c>
      <c r="AG210" s="490">
        <v>20000</v>
      </c>
      <c r="AI210" s="3"/>
    </row>
    <row r="211" spans="1:35" ht="21" customHeight="1">
      <c r="A211" s="445" t="s">
        <v>276</v>
      </c>
      <c r="B211" s="483">
        <v>803000</v>
      </c>
      <c r="C211" s="483">
        <v>671000</v>
      </c>
      <c r="D211" s="483">
        <v>124000</v>
      </c>
      <c r="E211" s="483" t="s">
        <v>270</v>
      </c>
      <c r="F211" s="483">
        <v>610000</v>
      </c>
      <c r="G211" s="483">
        <v>190000</v>
      </c>
      <c r="H211" s="483">
        <v>25000</v>
      </c>
      <c r="I211" s="490">
        <v>32000</v>
      </c>
      <c r="M211" s="28" t="s">
        <v>276</v>
      </c>
      <c r="N211" s="483">
        <v>420000</v>
      </c>
      <c r="O211" s="483">
        <v>320000</v>
      </c>
      <c r="P211" s="483">
        <v>95000</v>
      </c>
      <c r="Q211" s="483" t="s">
        <v>270</v>
      </c>
      <c r="R211" s="483">
        <v>379000</v>
      </c>
      <c r="S211" s="483">
        <v>39000</v>
      </c>
      <c r="T211" s="483">
        <v>11000</v>
      </c>
      <c r="U211" s="490">
        <v>13000</v>
      </c>
      <c r="V211" s="26"/>
      <c r="W211" s="26"/>
      <c r="Y211" s="28" t="s">
        <v>276</v>
      </c>
      <c r="Z211" s="483">
        <v>384000</v>
      </c>
      <c r="AA211" s="483">
        <v>351000</v>
      </c>
      <c r="AB211" s="483">
        <v>28000</v>
      </c>
      <c r="AC211" s="483" t="s">
        <v>270</v>
      </c>
      <c r="AD211" s="483">
        <v>231000</v>
      </c>
      <c r="AE211" s="483">
        <v>152000</v>
      </c>
      <c r="AF211" s="483">
        <v>13000</v>
      </c>
      <c r="AG211" s="490">
        <v>20000</v>
      </c>
      <c r="AI211" s="3"/>
    </row>
    <row r="212" spans="1:35" ht="21" customHeight="1">
      <c r="A212" s="445" t="s">
        <v>277</v>
      </c>
      <c r="B212" s="483">
        <v>807000</v>
      </c>
      <c r="C212" s="483">
        <v>675000</v>
      </c>
      <c r="D212" s="483">
        <v>122000</v>
      </c>
      <c r="E212" s="483" t="s">
        <v>270</v>
      </c>
      <c r="F212" s="483">
        <v>613000</v>
      </c>
      <c r="G212" s="483">
        <v>191000</v>
      </c>
      <c r="H212" s="483">
        <v>26000</v>
      </c>
      <c r="I212" s="490">
        <v>35000</v>
      </c>
      <c r="M212" s="28" t="s">
        <v>277</v>
      </c>
      <c r="N212" s="483">
        <v>424000</v>
      </c>
      <c r="O212" s="483">
        <v>324000</v>
      </c>
      <c r="P212" s="483">
        <v>95000</v>
      </c>
      <c r="Q212" s="483" t="s">
        <v>270</v>
      </c>
      <c r="R212" s="483">
        <v>382000</v>
      </c>
      <c r="S212" s="483">
        <v>40000</v>
      </c>
      <c r="T212" s="483">
        <v>12000</v>
      </c>
      <c r="U212" s="490">
        <v>15000</v>
      </c>
      <c r="V212" s="26"/>
      <c r="W212" s="26"/>
      <c r="Y212" s="28" t="s">
        <v>277</v>
      </c>
      <c r="Z212" s="483">
        <v>382000</v>
      </c>
      <c r="AA212" s="483">
        <v>351000</v>
      </c>
      <c r="AB212" s="483">
        <v>27000</v>
      </c>
      <c r="AC212" s="483" t="s">
        <v>270</v>
      </c>
      <c r="AD212" s="483">
        <v>231000</v>
      </c>
      <c r="AE212" s="483">
        <v>151000</v>
      </c>
      <c r="AF212" s="483">
        <v>14000</v>
      </c>
      <c r="AG212" s="490">
        <v>20000</v>
      </c>
      <c r="AI212" s="3"/>
    </row>
    <row r="213" spans="1:35" ht="21" customHeight="1">
      <c r="A213" s="445" t="s">
        <v>278</v>
      </c>
      <c r="B213" s="483">
        <v>805000</v>
      </c>
      <c r="C213" s="483">
        <v>673000</v>
      </c>
      <c r="D213" s="483">
        <v>123000</v>
      </c>
      <c r="E213" s="483" t="s">
        <v>270</v>
      </c>
      <c r="F213" s="483">
        <v>615000</v>
      </c>
      <c r="G213" s="483">
        <v>187000</v>
      </c>
      <c r="H213" s="483">
        <v>26000</v>
      </c>
      <c r="I213" s="490">
        <v>33000</v>
      </c>
      <c r="M213" s="28" t="s">
        <v>278</v>
      </c>
      <c r="N213" s="483">
        <v>422000</v>
      </c>
      <c r="O213" s="483">
        <v>322000</v>
      </c>
      <c r="P213" s="483">
        <v>95000</v>
      </c>
      <c r="Q213" s="483" t="s">
        <v>270</v>
      </c>
      <c r="R213" s="483">
        <v>383000</v>
      </c>
      <c r="S213" s="483">
        <v>38000</v>
      </c>
      <c r="T213" s="483">
        <v>14000</v>
      </c>
      <c r="U213" s="490">
        <v>12000</v>
      </c>
      <c r="V213" s="26"/>
      <c r="W213" s="26"/>
      <c r="Y213" s="28" t="s">
        <v>278</v>
      </c>
      <c r="Z213" s="483">
        <v>383000</v>
      </c>
      <c r="AA213" s="483">
        <v>351000</v>
      </c>
      <c r="AB213" s="483">
        <v>29000</v>
      </c>
      <c r="AC213" s="483" t="s">
        <v>270</v>
      </c>
      <c r="AD213" s="483">
        <v>233000</v>
      </c>
      <c r="AE213" s="483">
        <v>150000</v>
      </c>
      <c r="AF213" s="483">
        <v>12000</v>
      </c>
      <c r="AG213" s="490">
        <v>20000</v>
      </c>
      <c r="AI213" s="3"/>
    </row>
    <row r="214" spans="1:35" ht="21" customHeight="1">
      <c r="A214" s="445" t="s">
        <v>279</v>
      </c>
      <c r="B214" s="483">
        <v>801000</v>
      </c>
      <c r="C214" s="483">
        <v>675000</v>
      </c>
      <c r="D214" s="483">
        <v>118000</v>
      </c>
      <c r="E214" s="483" t="s">
        <v>270</v>
      </c>
      <c r="F214" s="483">
        <v>609000</v>
      </c>
      <c r="G214" s="483">
        <v>189000</v>
      </c>
      <c r="H214" s="483">
        <v>28000</v>
      </c>
      <c r="I214" s="490">
        <v>33000</v>
      </c>
      <c r="M214" s="28" t="s">
        <v>279</v>
      </c>
      <c r="N214" s="483">
        <v>421000</v>
      </c>
      <c r="O214" s="483">
        <v>325000</v>
      </c>
      <c r="P214" s="483">
        <v>91000</v>
      </c>
      <c r="Q214" s="483" t="s">
        <v>270</v>
      </c>
      <c r="R214" s="483">
        <v>380000</v>
      </c>
      <c r="S214" s="483">
        <v>39000</v>
      </c>
      <c r="T214" s="483">
        <v>15000</v>
      </c>
      <c r="U214" s="490">
        <v>16000</v>
      </c>
      <c r="V214" s="26"/>
      <c r="W214" s="26"/>
      <c r="Y214" s="28" t="s">
        <v>279</v>
      </c>
      <c r="Z214" s="483">
        <v>380000</v>
      </c>
      <c r="AA214" s="483">
        <v>350000</v>
      </c>
      <c r="AB214" s="483">
        <v>27000</v>
      </c>
      <c r="AC214" s="483" t="s">
        <v>270</v>
      </c>
      <c r="AD214" s="483">
        <v>229000</v>
      </c>
      <c r="AE214" s="483">
        <v>150000</v>
      </c>
      <c r="AF214" s="483">
        <v>13000</v>
      </c>
      <c r="AG214" s="490">
        <v>18000</v>
      </c>
      <c r="AI214" s="3"/>
    </row>
    <row r="215" spans="1:35" ht="21" customHeight="1">
      <c r="A215" s="445" t="s">
        <v>280</v>
      </c>
      <c r="B215" s="483">
        <v>806000</v>
      </c>
      <c r="C215" s="483">
        <v>680000</v>
      </c>
      <c r="D215" s="483">
        <v>116000</v>
      </c>
      <c r="E215" s="483" t="s">
        <v>270</v>
      </c>
      <c r="F215" s="483">
        <v>610000</v>
      </c>
      <c r="G215" s="483">
        <v>193000</v>
      </c>
      <c r="H215" s="483">
        <v>26000</v>
      </c>
      <c r="I215" s="490">
        <v>36000</v>
      </c>
      <c r="M215" s="28" t="s">
        <v>280</v>
      </c>
      <c r="N215" s="483">
        <v>425000</v>
      </c>
      <c r="O215" s="483">
        <v>331000</v>
      </c>
      <c r="P215" s="483">
        <v>90000</v>
      </c>
      <c r="Q215" s="483" t="s">
        <v>270</v>
      </c>
      <c r="R215" s="483">
        <v>384000</v>
      </c>
      <c r="S215" s="483">
        <v>40000</v>
      </c>
      <c r="T215" s="483">
        <v>14000</v>
      </c>
      <c r="U215" s="490">
        <v>17000</v>
      </c>
      <c r="V215" s="26"/>
      <c r="W215" s="26"/>
      <c r="Y215" s="28" t="s">
        <v>280</v>
      </c>
      <c r="Z215" s="483">
        <v>380000</v>
      </c>
      <c r="AA215" s="483">
        <v>349000</v>
      </c>
      <c r="AB215" s="483">
        <v>26000</v>
      </c>
      <c r="AC215" s="483" t="s">
        <v>270</v>
      </c>
      <c r="AD215" s="483">
        <v>226000</v>
      </c>
      <c r="AE215" s="483">
        <v>153000</v>
      </c>
      <c r="AF215" s="483">
        <v>13000</v>
      </c>
      <c r="AG215" s="490">
        <v>19000</v>
      </c>
      <c r="AI215" s="3"/>
    </row>
    <row r="216" spans="1:35" ht="21" customHeight="1">
      <c r="A216" s="445" t="s">
        <v>281</v>
      </c>
      <c r="B216" s="483">
        <v>803000</v>
      </c>
      <c r="C216" s="483">
        <v>683000</v>
      </c>
      <c r="D216" s="483">
        <v>109000</v>
      </c>
      <c r="E216" s="483">
        <v>9000</v>
      </c>
      <c r="F216" s="483">
        <v>608000</v>
      </c>
      <c r="G216" s="483">
        <v>190000</v>
      </c>
      <c r="H216" s="483">
        <v>28000</v>
      </c>
      <c r="I216" s="490">
        <v>38000</v>
      </c>
      <c r="M216" s="28" t="s">
        <v>281</v>
      </c>
      <c r="N216" s="483">
        <v>422000</v>
      </c>
      <c r="O216" s="483">
        <v>333000</v>
      </c>
      <c r="P216" s="483">
        <v>84000</v>
      </c>
      <c r="Q216" s="483" t="s">
        <v>270</v>
      </c>
      <c r="R216" s="483">
        <v>380000</v>
      </c>
      <c r="S216" s="483">
        <v>39000</v>
      </c>
      <c r="T216" s="483">
        <v>13000</v>
      </c>
      <c r="U216" s="490">
        <v>19000</v>
      </c>
      <c r="V216" s="26"/>
      <c r="W216" s="26"/>
      <c r="Y216" s="28" t="s">
        <v>281</v>
      </c>
      <c r="Z216" s="483">
        <v>380000</v>
      </c>
      <c r="AA216" s="483">
        <v>350000</v>
      </c>
      <c r="AB216" s="483">
        <v>26000</v>
      </c>
      <c r="AC216" s="483" t="s">
        <v>270</v>
      </c>
      <c r="AD216" s="483">
        <v>228000</v>
      </c>
      <c r="AE216" s="483">
        <v>150000</v>
      </c>
      <c r="AF216" s="483">
        <v>15000</v>
      </c>
      <c r="AG216" s="490">
        <v>19000</v>
      </c>
      <c r="AI216" s="3"/>
    </row>
    <row r="217" spans="1:35" ht="21" customHeight="1">
      <c r="A217" s="445" t="s">
        <v>282</v>
      </c>
      <c r="B217" s="483">
        <v>802000</v>
      </c>
      <c r="C217" s="483">
        <v>686000</v>
      </c>
      <c r="D217" s="483">
        <v>107000</v>
      </c>
      <c r="E217" s="483">
        <v>8000</v>
      </c>
      <c r="F217" s="483">
        <v>604000</v>
      </c>
      <c r="G217" s="483">
        <v>194000</v>
      </c>
      <c r="H217" s="483">
        <v>27000</v>
      </c>
      <c r="I217" s="490">
        <v>39000</v>
      </c>
      <c r="M217" s="28" t="s">
        <v>282</v>
      </c>
      <c r="N217" s="483">
        <v>420000</v>
      </c>
      <c r="O217" s="483">
        <v>332000</v>
      </c>
      <c r="P217" s="483">
        <v>82000</v>
      </c>
      <c r="Q217" s="483" t="s">
        <v>270</v>
      </c>
      <c r="R217" s="483">
        <v>375000</v>
      </c>
      <c r="S217" s="483">
        <v>41000</v>
      </c>
      <c r="T217" s="483">
        <v>13000</v>
      </c>
      <c r="U217" s="490">
        <v>18000</v>
      </c>
      <c r="V217" s="26"/>
      <c r="W217" s="26"/>
      <c r="Y217" s="28" t="s">
        <v>282</v>
      </c>
      <c r="Z217" s="483">
        <v>383000</v>
      </c>
      <c r="AA217" s="483">
        <v>353000</v>
      </c>
      <c r="AB217" s="483">
        <v>25000</v>
      </c>
      <c r="AC217" s="483" t="s">
        <v>270</v>
      </c>
      <c r="AD217" s="483">
        <v>229000</v>
      </c>
      <c r="AE217" s="483">
        <v>153000</v>
      </c>
      <c r="AF217" s="483">
        <v>14000</v>
      </c>
      <c r="AG217" s="490">
        <v>22000</v>
      </c>
      <c r="AI217" s="3"/>
    </row>
    <row r="218" spans="1:35" ht="21" customHeight="1">
      <c r="A218" s="445" t="s">
        <v>283</v>
      </c>
      <c r="B218" s="483">
        <v>794000</v>
      </c>
      <c r="C218" s="483">
        <v>677000</v>
      </c>
      <c r="D218" s="483">
        <v>106000</v>
      </c>
      <c r="E218" s="483">
        <v>10000</v>
      </c>
      <c r="F218" s="483">
        <v>595000</v>
      </c>
      <c r="G218" s="483">
        <v>191000</v>
      </c>
      <c r="H218" s="483">
        <v>27000</v>
      </c>
      <c r="I218" s="490">
        <v>37000</v>
      </c>
      <c r="M218" s="28" t="s">
        <v>283</v>
      </c>
      <c r="N218" s="483">
        <v>418000</v>
      </c>
      <c r="O218" s="483">
        <v>329000</v>
      </c>
      <c r="P218" s="483">
        <v>81000</v>
      </c>
      <c r="Q218" s="483" t="s">
        <v>270</v>
      </c>
      <c r="R218" s="483">
        <v>373000</v>
      </c>
      <c r="S218" s="483">
        <v>39000</v>
      </c>
      <c r="T218" s="483">
        <v>15000</v>
      </c>
      <c r="U218" s="490">
        <v>17000</v>
      </c>
      <c r="V218" s="26"/>
      <c r="W218" s="26"/>
      <c r="Y218" s="28" t="s">
        <v>283</v>
      </c>
      <c r="Z218" s="483">
        <v>376000</v>
      </c>
      <c r="AA218" s="483">
        <v>347000</v>
      </c>
      <c r="AB218" s="483">
        <v>25000</v>
      </c>
      <c r="AC218" s="483" t="s">
        <v>270</v>
      </c>
      <c r="AD218" s="483">
        <v>222000</v>
      </c>
      <c r="AE218" s="483">
        <v>152000</v>
      </c>
      <c r="AF218" s="483">
        <v>12000</v>
      </c>
      <c r="AG218" s="490">
        <v>20000</v>
      </c>
      <c r="AI218" s="3"/>
    </row>
    <row r="219" spans="1:35" ht="21" customHeight="1">
      <c r="A219" s="445" t="s">
        <v>318</v>
      </c>
      <c r="B219" s="483">
        <v>802000</v>
      </c>
      <c r="C219" s="483">
        <v>681000</v>
      </c>
      <c r="D219" s="483">
        <v>106000</v>
      </c>
      <c r="E219" s="483">
        <v>13000</v>
      </c>
      <c r="F219" s="483">
        <v>600000</v>
      </c>
      <c r="G219" s="483">
        <v>193000</v>
      </c>
      <c r="H219" s="483">
        <v>26000</v>
      </c>
      <c r="I219" s="490">
        <v>36000</v>
      </c>
      <c r="M219" s="28" t="s">
        <v>318</v>
      </c>
      <c r="N219" s="483">
        <v>424000</v>
      </c>
      <c r="O219" s="483">
        <v>330000</v>
      </c>
      <c r="P219" s="483">
        <v>84000</v>
      </c>
      <c r="Q219" s="483">
        <v>9000</v>
      </c>
      <c r="R219" s="483">
        <v>376000</v>
      </c>
      <c r="S219" s="483">
        <v>41000</v>
      </c>
      <c r="T219" s="483">
        <v>15000</v>
      </c>
      <c r="U219" s="490">
        <v>16000</v>
      </c>
      <c r="V219" s="26"/>
      <c r="W219" s="26"/>
      <c r="Y219" s="28" t="s">
        <v>318</v>
      </c>
      <c r="Z219" s="483">
        <v>378000</v>
      </c>
      <c r="AA219" s="483">
        <v>351000</v>
      </c>
      <c r="AB219" s="483">
        <v>23000</v>
      </c>
      <c r="AC219" s="483" t="s">
        <v>270</v>
      </c>
      <c r="AD219" s="483">
        <v>224000</v>
      </c>
      <c r="AE219" s="483">
        <v>151000</v>
      </c>
      <c r="AF219" s="483">
        <v>11000</v>
      </c>
      <c r="AG219" s="490">
        <v>20000</v>
      </c>
      <c r="AI219" s="3"/>
    </row>
    <row r="220" spans="1:35" ht="21" customHeight="1">
      <c r="A220" s="445" t="s">
        <v>319</v>
      </c>
      <c r="B220" s="483">
        <v>794000</v>
      </c>
      <c r="C220" s="483">
        <v>669000</v>
      </c>
      <c r="D220" s="483">
        <v>109000</v>
      </c>
      <c r="E220" s="483">
        <v>14000</v>
      </c>
      <c r="F220" s="483">
        <v>594000</v>
      </c>
      <c r="G220" s="483">
        <v>191000</v>
      </c>
      <c r="H220" s="483">
        <v>29000</v>
      </c>
      <c r="I220" s="490">
        <v>34000</v>
      </c>
      <c r="M220" s="28" t="s">
        <v>319</v>
      </c>
      <c r="N220" s="483">
        <v>419000</v>
      </c>
      <c r="O220" s="483">
        <v>321000</v>
      </c>
      <c r="P220" s="483">
        <v>87000</v>
      </c>
      <c r="Q220" s="483">
        <v>10000</v>
      </c>
      <c r="R220" s="483">
        <v>371000</v>
      </c>
      <c r="S220" s="483">
        <v>41000</v>
      </c>
      <c r="T220" s="483">
        <v>16000</v>
      </c>
      <c r="U220" s="490">
        <v>15000</v>
      </c>
      <c r="V220" s="26"/>
      <c r="W220" s="26"/>
      <c r="Y220" s="28" t="s">
        <v>319</v>
      </c>
      <c r="Z220" s="483">
        <v>375000</v>
      </c>
      <c r="AA220" s="483">
        <v>348000</v>
      </c>
      <c r="AB220" s="483">
        <v>22000</v>
      </c>
      <c r="AC220" s="483" t="s">
        <v>270</v>
      </c>
      <c r="AD220" s="483">
        <v>223000</v>
      </c>
      <c r="AE220" s="483">
        <v>150000</v>
      </c>
      <c r="AF220" s="483">
        <v>13000</v>
      </c>
      <c r="AG220" s="490">
        <v>19000</v>
      </c>
      <c r="AI220" s="3"/>
    </row>
    <row r="221" spans="1:35" s="40" customFormat="1" ht="21" customHeight="1">
      <c r="A221" s="445" t="s">
        <v>320</v>
      </c>
      <c r="B221" s="483">
        <v>795000</v>
      </c>
      <c r="C221" s="483">
        <v>667000</v>
      </c>
      <c r="D221" s="483">
        <v>112000</v>
      </c>
      <c r="E221" s="483">
        <v>14000</v>
      </c>
      <c r="F221" s="483">
        <v>593000</v>
      </c>
      <c r="G221" s="483">
        <v>192000</v>
      </c>
      <c r="H221" s="483">
        <v>31000</v>
      </c>
      <c r="I221" s="490">
        <v>35000</v>
      </c>
      <c r="K221" s="3"/>
      <c r="L221" s="3"/>
      <c r="M221" s="28" t="s">
        <v>320</v>
      </c>
      <c r="N221" s="483">
        <v>418000</v>
      </c>
      <c r="O221" s="483">
        <v>319000</v>
      </c>
      <c r="P221" s="483">
        <v>89000</v>
      </c>
      <c r="Q221" s="483">
        <v>9000</v>
      </c>
      <c r="R221" s="483">
        <v>369000</v>
      </c>
      <c r="S221" s="483">
        <v>43000</v>
      </c>
      <c r="T221" s="483">
        <v>17000</v>
      </c>
      <c r="U221" s="490">
        <v>15000</v>
      </c>
      <c r="V221" s="30"/>
      <c r="W221" s="30"/>
      <c r="Y221" s="28" t="s">
        <v>320</v>
      </c>
      <c r="Z221" s="483">
        <v>377000</v>
      </c>
      <c r="AA221" s="483">
        <v>348000</v>
      </c>
      <c r="AB221" s="483">
        <v>23000</v>
      </c>
      <c r="AC221" s="483" t="s">
        <v>270</v>
      </c>
      <c r="AD221" s="483">
        <v>224000</v>
      </c>
      <c r="AE221" s="483">
        <v>150000</v>
      </c>
      <c r="AF221" s="483">
        <v>13000</v>
      </c>
      <c r="AG221" s="490">
        <v>19000</v>
      </c>
      <c r="AI221" s="3"/>
    </row>
    <row r="222" spans="1:35" ht="21" customHeight="1">
      <c r="A222" s="445" t="s">
        <v>321</v>
      </c>
      <c r="B222" s="483">
        <v>795000</v>
      </c>
      <c r="C222" s="483">
        <v>667000</v>
      </c>
      <c r="D222" s="483">
        <v>109000</v>
      </c>
      <c r="E222" s="483">
        <v>16000</v>
      </c>
      <c r="F222" s="483">
        <v>591000</v>
      </c>
      <c r="G222" s="483">
        <v>191000</v>
      </c>
      <c r="H222" s="483">
        <v>30000</v>
      </c>
      <c r="I222" s="490">
        <v>33000</v>
      </c>
      <c r="M222" s="28" t="s">
        <v>321</v>
      </c>
      <c r="N222" s="483">
        <v>418000</v>
      </c>
      <c r="O222" s="483">
        <v>317000</v>
      </c>
      <c r="P222" s="483">
        <v>88000</v>
      </c>
      <c r="Q222" s="483">
        <v>11000</v>
      </c>
      <c r="R222" s="483">
        <v>365000</v>
      </c>
      <c r="S222" s="483">
        <v>44000</v>
      </c>
      <c r="T222" s="483">
        <v>17000</v>
      </c>
      <c r="U222" s="490">
        <v>14000</v>
      </c>
      <c r="Y222" s="28" t="s">
        <v>321</v>
      </c>
      <c r="Z222" s="483">
        <v>377000</v>
      </c>
      <c r="AA222" s="483">
        <v>350000</v>
      </c>
      <c r="AB222" s="483">
        <v>20000</v>
      </c>
      <c r="AC222" s="483" t="s">
        <v>270</v>
      </c>
      <c r="AD222" s="483">
        <v>226000</v>
      </c>
      <c r="AE222" s="483">
        <v>147000</v>
      </c>
      <c r="AF222" s="483">
        <v>13000</v>
      </c>
      <c r="AG222" s="490">
        <v>18000</v>
      </c>
    </row>
    <row r="223" spans="1:35" ht="21" customHeight="1">
      <c r="A223" s="445" t="s">
        <v>322</v>
      </c>
      <c r="B223" s="483">
        <v>805000</v>
      </c>
      <c r="C223" s="483">
        <v>679000</v>
      </c>
      <c r="D223" s="483">
        <v>107000</v>
      </c>
      <c r="E223" s="483">
        <v>16000</v>
      </c>
      <c r="F223" s="483">
        <v>595000</v>
      </c>
      <c r="G223" s="483">
        <v>196000</v>
      </c>
      <c r="H223" s="483">
        <v>30000</v>
      </c>
      <c r="I223" s="490">
        <v>35000</v>
      </c>
      <c r="M223" s="28" t="s">
        <v>322</v>
      </c>
      <c r="N223" s="483">
        <v>423000</v>
      </c>
      <c r="O223" s="483">
        <v>324000</v>
      </c>
      <c r="P223" s="483">
        <v>85000</v>
      </c>
      <c r="Q223" s="483">
        <v>12000</v>
      </c>
      <c r="R223" s="483">
        <v>367000</v>
      </c>
      <c r="S223" s="483">
        <v>45000</v>
      </c>
      <c r="T223" s="483">
        <v>17000</v>
      </c>
      <c r="U223" s="490">
        <v>17000</v>
      </c>
      <c r="Y223" s="28" t="s">
        <v>322</v>
      </c>
      <c r="Z223" s="483">
        <v>382000</v>
      </c>
      <c r="AA223" s="483">
        <v>355000</v>
      </c>
      <c r="AB223" s="483">
        <v>22000</v>
      </c>
      <c r="AC223" s="483" t="s">
        <v>270</v>
      </c>
      <c r="AD223" s="483">
        <v>228000</v>
      </c>
      <c r="AE223" s="483">
        <v>151000</v>
      </c>
      <c r="AF223" s="483">
        <v>13000</v>
      </c>
      <c r="AG223" s="490">
        <v>18000</v>
      </c>
    </row>
    <row r="224" spans="1:35" ht="21" customHeight="1">
      <c r="A224" s="445" t="s">
        <v>323</v>
      </c>
      <c r="B224" s="483">
        <v>806000</v>
      </c>
      <c r="C224" s="483">
        <v>682000</v>
      </c>
      <c r="D224" s="483">
        <v>103000</v>
      </c>
      <c r="E224" s="483">
        <v>18000</v>
      </c>
      <c r="F224" s="483">
        <v>599000</v>
      </c>
      <c r="G224" s="483">
        <v>192000</v>
      </c>
      <c r="H224" s="483">
        <v>30000</v>
      </c>
      <c r="I224" s="490">
        <v>38000</v>
      </c>
      <c r="M224" s="28" t="s">
        <v>323</v>
      </c>
      <c r="N224" s="483">
        <v>423000</v>
      </c>
      <c r="O224" s="483">
        <v>327000</v>
      </c>
      <c r="P224" s="483">
        <v>82000</v>
      </c>
      <c r="Q224" s="483">
        <v>13000</v>
      </c>
      <c r="R224" s="483">
        <v>367000</v>
      </c>
      <c r="S224" s="483">
        <v>45000</v>
      </c>
      <c r="T224" s="483">
        <v>17000</v>
      </c>
      <c r="U224" s="490">
        <v>18000</v>
      </c>
      <c r="Y224" s="28" t="s">
        <v>323</v>
      </c>
      <c r="Z224" s="483">
        <v>383000</v>
      </c>
      <c r="AA224" s="483">
        <v>356000</v>
      </c>
      <c r="AB224" s="483">
        <v>21000</v>
      </c>
      <c r="AC224" s="483" t="s">
        <v>270</v>
      </c>
      <c r="AD224" s="483">
        <v>232000</v>
      </c>
      <c r="AE224" s="483">
        <v>148000</v>
      </c>
      <c r="AF224" s="483">
        <v>13000</v>
      </c>
      <c r="AG224" s="490">
        <v>21000</v>
      </c>
    </row>
    <row r="225" spans="1:33" ht="21" customHeight="1">
      <c r="A225" s="445" t="s">
        <v>324</v>
      </c>
      <c r="B225" s="483">
        <v>804000</v>
      </c>
      <c r="C225" s="483">
        <v>678000</v>
      </c>
      <c r="D225" s="483">
        <v>108000</v>
      </c>
      <c r="E225" s="483">
        <v>16000</v>
      </c>
      <c r="F225" s="483">
        <v>600000</v>
      </c>
      <c r="G225" s="483">
        <v>193000</v>
      </c>
      <c r="H225" s="483">
        <v>27000</v>
      </c>
      <c r="I225" s="490">
        <v>40000</v>
      </c>
      <c r="M225" s="28" t="s">
        <v>324</v>
      </c>
      <c r="N225" s="483">
        <v>422000</v>
      </c>
      <c r="O225" s="483">
        <v>324000</v>
      </c>
      <c r="P225" s="483">
        <v>86000</v>
      </c>
      <c r="Q225" s="483">
        <v>11000</v>
      </c>
      <c r="R225" s="483">
        <v>365000</v>
      </c>
      <c r="S225" s="483">
        <v>48000</v>
      </c>
      <c r="T225" s="483">
        <v>16000</v>
      </c>
      <c r="U225" s="490">
        <v>17000</v>
      </c>
      <c r="Y225" s="28" t="s">
        <v>324</v>
      </c>
      <c r="Z225" s="483">
        <v>382000</v>
      </c>
      <c r="AA225" s="483">
        <v>354000</v>
      </c>
      <c r="AB225" s="483">
        <v>22000</v>
      </c>
      <c r="AC225" s="483" t="s">
        <v>270</v>
      </c>
      <c r="AD225" s="483">
        <v>235000</v>
      </c>
      <c r="AE225" s="483">
        <v>145000</v>
      </c>
      <c r="AF225" s="483">
        <v>11000</v>
      </c>
      <c r="AG225" s="490">
        <v>23000</v>
      </c>
    </row>
    <row r="226" spans="1:33" ht="21" customHeight="1">
      <c r="A226" s="445" t="s">
        <v>325</v>
      </c>
      <c r="B226" s="483">
        <v>796000</v>
      </c>
      <c r="C226" s="483">
        <v>671000</v>
      </c>
      <c r="D226" s="483">
        <v>108000</v>
      </c>
      <c r="E226" s="483">
        <v>15000</v>
      </c>
      <c r="F226" s="483">
        <v>595000</v>
      </c>
      <c r="G226" s="483">
        <v>192000</v>
      </c>
      <c r="H226" s="483">
        <v>27000</v>
      </c>
      <c r="I226" s="490">
        <v>41000</v>
      </c>
      <c r="M226" s="28" t="s">
        <v>325</v>
      </c>
      <c r="N226" s="483">
        <v>417000</v>
      </c>
      <c r="O226" s="483">
        <v>320000</v>
      </c>
      <c r="P226" s="483">
        <v>86000</v>
      </c>
      <c r="Q226" s="483">
        <v>9000</v>
      </c>
      <c r="R226" s="483">
        <v>363000</v>
      </c>
      <c r="S226" s="483">
        <v>48000</v>
      </c>
      <c r="T226" s="483">
        <v>16000</v>
      </c>
      <c r="U226" s="490">
        <v>18000</v>
      </c>
      <c r="Y226" s="28" t="s">
        <v>325</v>
      </c>
      <c r="Z226" s="483">
        <v>379000</v>
      </c>
      <c r="AA226" s="483">
        <v>350000</v>
      </c>
      <c r="AB226" s="483">
        <v>21000</v>
      </c>
      <c r="AC226" s="483" t="s">
        <v>270</v>
      </c>
      <c r="AD226" s="483">
        <v>232000</v>
      </c>
      <c r="AE226" s="483">
        <v>145000</v>
      </c>
      <c r="AF226" s="483">
        <v>11000</v>
      </c>
      <c r="AG226" s="490">
        <v>23000</v>
      </c>
    </row>
    <row r="227" spans="1:33" ht="21" customHeight="1">
      <c r="A227" s="445" t="s">
        <v>326</v>
      </c>
      <c r="B227" s="483">
        <v>788000</v>
      </c>
      <c r="C227" s="483">
        <v>663000</v>
      </c>
      <c r="D227" s="483">
        <v>110000</v>
      </c>
      <c r="E227" s="483">
        <v>12000</v>
      </c>
      <c r="F227" s="483">
        <v>585000</v>
      </c>
      <c r="G227" s="483">
        <v>195000</v>
      </c>
      <c r="H227" s="483">
        <v>25000</v>
      </c>
      <c r="I227" s="490">
        <v>40000</v>
      </c>
      <c r="M227" s="28" t="s">
        <v>326</v>
      </c>
      <c r="N227" s="483">
        <v>415000</v>
      </c>
      <c r="O227" s="483">
        <v>319000</v>
      </c>
      <c r="P227" s="483">
        <v>87000</v>
      </c>
      <c r="Q227" s="483" t="s">
        <v>270</v>
      </c>
      <c r="R227" s="483">
        <v>361000</v>
      </c>
      <c r="S227" s="483">
        <v>48000</v>
      </c>
      <c r="T227" s="483">
        <v>13000</v>
      </c>
      <c r="U227" s="490">
        <v>16000</v>
      </c>
      <c r="Y227" s="28" t="s">
        <v>326</v>
      </c>
      <c r="Z227" s="483">
        <v>373000</v>
      </c>
      <c r="AA227" s="483">
        <v>344000</v>
      </c>
      <c r="AB227" s="483">
        <v>22000</v>
      </c>
      <c r="AC227" s="483" t="s">
        <v>270</v>
      </c>
      <c r="AD227" s="483">
        <v>224000</v>
      </c>
      <c r="AE227" s="483">
        <v>147000</v>
      </c>
      <c r="AF227" s="483">
        <v>12000</v>
      </c>
      <c r="AG227" s="490">
        <v>24000</v>
      </c>
    </row>
    <row r="228" spans="1:33" ht="21" customHeight="1">
      <c r="A228" s="445" t="s">
        <v>327</v>
      </c>
      <c r="B228" s="483">
        <v>785000</v>
      </c>
      <c r="C228" s="483">
        <v>668000</v>
      </c>
      <c r="D228" s="483">
        <v>102000</v>
      </c>
      <c r="E228" s="483">
        <v>12000</v>
      </c>
      <c r="F228" s="483">
        <v>580000</v>
      </c>
      <c r="G228" s="483">
        <v>198000</v>
      </c>
      <c r="H228" s="483">
        <v>24000</v>
      </c>
      <c r="I228" s="490">
        <v>43000</v>
      </c>
      <c r="M228" s="28" t="s">
        <v>327</v>
      </c>
      <c r="N228" s="483">
        <v>411000</v>
      </c>
      <c r="O228" s="483">
        <v>322000</v>
      </c>
      <c r="P228" s="483">
        <v>81000</v>
      </c>
      <c r="Q228" s="483" t="s">
        <v>270</v>
      </c>
      <c r="R228" s="483">
        <v>360000</v>
      </c>
      <c r="S228" s="483">
        <v>46000</v>
      </c>
      <c r="T228" s="483">
        <v>13000</v>
      </c>
      <c r="U228" s="490">
        <v>17000</v>
      </c>
      <c r="Y228" s="28" t="s">
        <v>327</v>
      </c>
      <c r="Z228" s="483">
        <v>374000</v>
      </c>
      <c r="AA228" s="483">
        <v>346000</v>
      </c>
      <c r="AB228" s="483">
        <v>22000</v>
      </c>
      <c r="AC228" s="483" t="s">
        <v>270</v>
      </c>
      <c r="AD228" s="483">
        <v>220000</v>
      </c>
      <c r="AE228" s="483">
        <v>152000</v>
      </c>
      <c r="AF228" s="483">
        <v>11000</v>
      </c>
      <c r="AG228" s="490">
        <v>26000</v>
      </c>
    </row>
    <row r="229" spans="1:33" ht="21" customHeight="1">
      <c r="A229" s="445" t="s">
        <v>328</v>
      </c>
      <c r="B229" s="483">
        <v>792000</v>
      </c>
      <c r="C229" s="483">
        <v>672000</v>
      </c>
      <c r="D229" s="483">
        <v>104000</v>
      </c>
      <c r="E229" s="483">
        <v>12000</v>
      </c>
      <c r="F229" s="483">
        <v>585000</v>
      </c>
      <c r="G229" s="483">
        <v>198000</v>
      </c>
      <c r="H229" s="483">
        <v>24000</v>
      </c>
      <c r="I229" s="490">
        <v>42000</v>
      </c>
      <c r="M229" s="28" t="s">
        <v>328</v>
      </c>
      <c r="N229" s="483">
        <v>410000</v>
      </c>
      <c r="O229" s="483">
        <v>319000</v>
      </c>
      <c r="P229" s="483">
        <v>82000</v>
      </c>
      <c r="Q229" s="483" t="s">
        <v>270</v>
      </c>
      <c r="R229" s="483">
        <v>360000</v>
      </c>
      <c r="S229" s="483">
        <v>45000</v>
      </c>
      <c r="T229" s="483">
        <v>13000</v>
      </c>
      <c r="U229" s="490">
        <v>18000</v>
      </c>
      <c r="Y229" s="28" t="s">
        <v>328</v>
      </c>
      <c r="Z229" s="483">
        <v>381000</v>
      </c>
      <c r="AA229" s="483">
        <v>353000</v>
      </c>
      <c r="AB229" s="483">
        <v>22000</v>
      </c>
      <c r="AC229" s="483" t="s">
        <v>270</v>
      </c>
      <c r="AD229" s="483">
        <v>226000</v>
      </c>
      <c r="AE229" s="483">
        <v>153000</v>
      </c>
      <c r="AF229" s="483">
        <v>11000</v>
      </c>
      <c r="AG229" s="490">
        <v>25000</v>
      </c>
    </row>
    <row r="230" spans="1:33" ht="21" customHeight="1">
      <c r="A230" s="445" t="s">
        <v>329</v>
      </c>
      <c r="B230" s="483">
        <v>796000</v>
      </c>
      <c r="C230" s="483">
        <v>676000</v>
      </c>
      <c r="D230" s="483">
        <v>105000</v>
      </c>
      <c r="E230" s="483">
        <v>12000</v>
      </c>
      <c r="F230" s="483">
        <v>587000</v>
      </c>
      <c r="G230" s="483">
        <v>201000</v>
      </c>
      <c r="H230" s="483">
        <v>21000</v>
      </c>
      <c r="I230" s="490">
        <v>41000</v>
      </c>
      <c r="M230" s="28" t="s">
        <v>329</v>
      </c>
      <c r="N230" s="483">
        <v>411000</v>
      </c>
      <c r="O230" s="483">
        <v>319000</v>
      </c>
      <c r="P230" s="483">
        <v>83000</v>
      </c>
      <c r="Q230" s="483" t="s">
        <v>270</v>
      </c>
      <c r="R230" s="483">
        <v>361000</v>
      </c>
      <c r="S230" s="483">
        <v>44000</v>
      </c>
      <c r="T230" s="483">
        <v>12000</v>
      </c>
      <c r="U230" s="490">
        <v>18000</v>
      </c>
      <c r="Y230" s="28" t="s">
        <v>329</v>
      </c>
      <c r="Z230" s="483">
        <v>386000</v>
      </c>
      <c r="AA230" s="483">
        <v>356000</v>
      </c>
      <c r="AB230" s="483">
        <v>22000</v>
      </c>
      <c r="AC230" s="483" t="s">
        <v>270</v>
      </c>
      <c r="AD230" s="483">
        <v>227000</v>
      </c>
      <c r="AE230" s="483">
        <v>156000</v>
      </c>
      <c r="AF230" s="483">
        <v>9000</v>
      </c>
      <c r="AG230" s="490">
        <v>22000</v>
      </c>
    </row>
    <row r="231" spans="1:33" ht="21" customHeight="1">
      <c r="A231" s="445" t="s">
        <v>330</v>
      </c>
      <c r="B231" s="483">
        <v>796000</v>
      </c>
      <c r="C231" s="483">
        <v>673000</v>
      </c>
      <c r="D231" s="483">
        <v>106000</v>
      </c>
      <c r="E231" s="483">
        <v>13000</v>
      </c>
      <c r="F231" s="483">
        <v>585000</v>
      </c>
      <c r="G231" s="483">
        <v>201000</v>
      </c>
      <c r="H231" s="483">
        <v>22000</v>
      </c>
      <c r="I231" s="490">
        <v>41000</v>
      </c>
      <c r="M231" s="28" t="s">
        <v>330</v>
      </c>
      <c r="N231" s="483">
        <v>416000</v>
      </c>
      <c r="O231" s="483">
        <v>325000</v>
      </c>
      <c r="P231" s="483">
        <v>81000</v>
      </c>
      <c r="Q231" s="483">
        <v>8000</v>
      </c>
      <c r="R231" s="483">
        <v>363000</v>
      </c>
      <c r="S231" s="483">
        <v>45000</v>
      </c>
      <c r="T231" s="483">
        <v>13000</v>
      </c>
      <c r="U231" s="490">
        <v>20000</v>
      </c>
      <c r="Y231" s="28" t="s">
        <v>330</v>
      </c>
      <c r="Z231" s="483">
        <v>380000</v>
      </c>
      <c r="AA231" s="483">
        <v>348000</v>
      </c>
      <c r="AB231" s="483">
        <v>25000</v>
      </c>
      <c r="AC231" s="483" t="s">
        <v>270</v>
      </c>
      <c r="AD231" s="483">
        <v>222000</v>
      </c>
      <c r="AE231" s="483">
        <v>156000</v>
      </c>
      <c r="AF231" s="483">
        <v>9000</v>
      </c>
      <c r="AG231" s="490">
        <v>21000</v>
      </c>
    </row>
    <row r="232" spans="1:33" ht="21" customHeight="1">
      <c r="A232" s="445" t="s">
        <v>331</v>
      </c>
      <c r="B232" s="483">
        <v>791000</v>
      </c>
      <c r="C232" s="483">
        <v>667000</v>
      </c>
      <c r="D232" s="483">
        <v>108000</v>
      </c>
      <c r="E232" s="483">
        <v>13000</v>
      </c>
      <c r="F232" s="483">
        <v>587000</v>
      </c>
      <c r="G232" s="483">
        <v>196000</v>
      </c>
      <c r="H232" s="483">
        <v>20000</v>
      </c>
      <c r="I232" s="490">
        <v>38000</v>
      </c>
      <c r="M232" s="28" t="s">
        <v>331</v>
      </c>
      <c r="N232" s="483">
        <v>419000</v>
      </c>
      <c r="O232" s="483">
        <v>325000</v>
      </c>
      <c r="P232" s="483">
        <v>83000</v>
      </c>
      <c r="Q232" s="483">
        <v>8000</v>
      </c>
      <c r="R232" s="483">
        <v>368000</v>
      </c>
      <c r="S232" s="483">
        <v>45000</v>
      </c>
      <c r="T232" s="483">
        <v>13000</v>
      </c>
      <c r="U232" s="490">
        <v>16000</v>
      </c>
      <c r="Y232" s="28" t="s">
        <v>331</v>
      </c>
      <c r="Z232" s="483">
        <v>372000</v>
      </c>
      <c r="AA232" s="483">
        <v>342000</v>
      </c>
      <c r="AB232" s="483">
        <v>25000</v>
      </c>
      <c r="AC232" s="483" t="s">
        <v>270</v>
      </c>
      <c r="AD232" s="483">
        <v>219000</v>
      </c>
      <c r="AE232" s="483">
        <v>151000</v>
      </c>
      <c r="AF232" s="483" t="s">
        <v>46</v>
      </c>
      <c r="AG232" s="490">
        <v>22000</v>
      </c>
    </row>
    <row r="233" spans="1:33" ht="21" customHeight="1">
      <c r="A233" s="445" t="s">
        <v>332</v>
      </c>
      <c r="B233" s="483">
        <v>808000</v>
      </c>
      <c r="C233" s="483">
        <v>682000</v>
      </c>
      <c r="D233" s="483">
        <v>112000</v>
      </c>
      <c r="E233" s="483">
        <v>10000</v>
      </c>
      <c r="F233" s="483">
        <v>603000</v>
      </c>
      <c r="G233" s="483">
        <v>198000</v>
      </c>
      <c r="H233" s="483">
        <v>25000</v>
      </c>
      <c r="I233" s="490">
        <v>43000</v>
      </c>
      <c r="M233" s="28" t="s">
        <v>332</v>
      </c>
      <c r="N233" s="483">
        <v>426000</v>
      </c>
      <c r="O233" s="483">
        <v>330000</v>
      </c>
      <c r="P233" s="483">
        <v>85000</v>
      </c>
      <c r="Q233" s="483" t="s">
        <v>270</v>
      </c>
      <c r="R233" s="483">
        <v>372000</v>
      </c>
      <c r="S233" s="483">
        <v>49000</v>
      </c>
      <c r="T233" s="483">
        <v>16000</v>
      </c>
      <c r="U233" s="490">
        <v>17000</v>
      </c>
      <c r="Y233" s="28" t="s">
        <v>332</v>
      </c>
      <c r="Z233" s="483">
        <v>383000</v>
      </c>
      <c r="AA233" s="483">
        <v>351000</v>
      </c>
      <c r="AB233" s="483">
        <v>27000</v>
      </c>
      <c r="AC233" s="483" t="s">
        <v>270</v>
      </c>
      <c r="AD233" s="483">
        <v>231000</v>
      </c>
      <c r="AE233" s="483">
        <v>149000</v>
      </c>
      <c r="AF233" s="483">
        <v>10000</v>
      </c>
      <c r="AG233" s="490">
        <v>25000</v>
      </c>
    </row>
    <row r="234" spans="1:33" ht="21" customHeight="1">
      <c r="A234" s="445" t="s">
        <v>333</v>
      </c>
      <c r="B234" s="483">
        <v>794000</v>
      </c>
      <c r="C234" s="483">
        <v>669000</v>
      </c>
      <c r="D234" s="483">
        <v>111000</v>
      </c>
      <c r="E234" s="483">
        <v>9000</v>
      </c>
      <c r="F234" s="483">
        <v>593000</v>
      </c>
      <c r="G234" s="483">
        <v>195000</v>
      </c>
      <c r="H234" s="483">
        <v>28000</v>
      </c>
      <c r="I234" s="490">
        <v>36000</v>
      </c>
      <c r="M234" s="28" t="s">
        <v>333</v>
      </c>
      <c r="N234" s="483">
        <v>419000</v>
      </c>
      <c r="O234" s="483">
        <v>326000</v>
      </c>
      <c r="P234" s="483">
        <v>84000</v>
      </c>
      <c r="Q234" s="483" t="s">
        <v>270</v>
      </c>
      <c r="R234" s="483">
        <v>366000</v>
      </c>
      <c r="S234" s="483">
        <v>50000</v>
      </c>
      <c r="T234" s="483">
        <v>18000</v>
      </c>
      <c r="U234" s="490">
        <v>16000</v>
      </c>
      <c r="Y234" s="28" t="s">
        <v>333</v>
      </c>
      <c r="Z234" s="483">
        <v>374000</v>
      </c>
      <c r="AA234" s="483">
        <v>343000</v>
      </c>
      <c r="AB234" s="483">
        <v>27000</v>
      </c>
      <c r="AC234" s="483" t="s">
        <v>270</v>
      </c>
      <c r="AD234" s="483">
        <v>227000</v>
      </c>
      <c r="AE234" s="483">
        <v>145000</v>
      </c>
      <c r="AF234" s="483">
        <v>10000</v>
      </c>
      <c r="AG234" s="490">
        <v>20000</v>
      </c>
    </row>
    <row r="235" spans="1:33" ht="21" customHeight="1">
      <c r="A235" s="445" t="s">
        <v>355</v>
      </c>
      <c r="B235" s="483">
        <v>805000</v>
      </c>
      <c r="C235" s="483">
        <v>673000</v>
      </c>
      <c r="D235" s="483">
        <v>119000</v>
      </c>
      <c r="E235" s="483">
        <v>9000</v>
      </c>
      <c r="F235" s="483">
        <v>600000</v>
      </c>
      <c r="G235" s="483">
        <v>199000</v>
      </c>
      <c r="H235" s="483">
        <v>27000</v>
      </c>
      <c r="I235" s="490">
        <v>37000</v>
      </c>
      <c r="M235" s="28" t="s">
        <v>355</v>
      </c>
      <c r="N235" s="483">
        <v>424000</v>
      </c>
      <c r="O235" s="483">
        <v>329000</v>
      </c>
      <c r="P235" s="483">
        <v>87000</v>
      </c>
      <c r="Q235" s="483" t="s">
        <v>270</v>
      </c>
      <c r="R235" s="483">
        <v>369000</v>
      </c>
      <c r="S235" s="483">
        <v>51000</v>
      </c>
      <c r="T235" s="483">
        <v>16000</v>
      </c>
      <c r="U235" s="490">
        <v>16000</v>
      </c>
      <c r="Y235" s="28" t="s">
        <v>355</v>
      </c>
      <c r="Z235" s="483">
        <v>381000</v>
      </c>
      <c r="AA235" s="483">
        <v>344000</v>
      </c>
      <c r="AB235" s="483">
        <v>33000</v>
      </c>
      <c r="AC235" s="483" t="s">
        <v>270</v>
      </c>
      <c r="AD235" s="483">
        <v>231000</v>
      </c>
      <c r="AE235" s="483">
        <v>147000</v>
      </c>
      <c r="AF235" s="483">
        <v>11000</v>
      </c>
      <c r="AG235" s="490">
        <v>20000</v>
      </c>
    </row>
    <row r="236" spans="1:33" ht="21" customHeight="1">
      <c r="A236" s="445" t="s">
        <v>356</v>
      </c>
      <c r="B236" s="483">
        <v>800000</v>
      </c>
      <c r="C236" s="483">
        <v>673000</v>
      </c>
      <c r="D236" s="483">
        <v>115000</v>
      </c>
      <c r="E236" s="483" t="s">
        <v>270</v>
      </c>
      <c r="F236" s="483">
        <v>598000</v>
      </c>
      <c r="G236" s="483">
        <v>196000</v>
      </c>
      <c r="H236" s="483">
        <v>28000</v>
      </c>
      <c r="I236" s="490">
        <v>39000</v>
      </c>
      <c r="M236" s="28" t="s">
        <v>356</v>
      </c>
      <c r="N236" s="483">
        <v>422000</v>
      </c>
      <c r="O236" s="483">
        <v>327000</v>
      </c>
      <c r="P236" s="483">
        <v>85000</v>
      </c>
      <c r="Q236" s="483" t="s">
        <v>270</v>
      </c>
      <c r="R236" s="483">
        <v>368000</v>
      </c>
      <c r="S236" s="483">
        <v>50000</v>
      </c>
      <c r="T236" s="483">
        <v>16000</v>
      </c>
      <c r="U236" s="490">
        <v>16000</v>
      </c>
      <c r="Y236" s="28" t="s">
        <v>356</v>
      </c>
      <c r="Z236" s="483">
        <v>378000</v>
      </c>
      <c r="AA236" s="483">
        <v>345000</v>
      </c>
      <c r="AB236" s="483">
        <v>30000</v>
      </c>
      <c r="AC236" s="483" t="s">
        <v>270</v>
      </c>
      <c r="AD236" s="483">
        <v>230000</v>
      </c>
      <c r="AE236" s="483">
        <v>146000</v>
      </c>
      <c r="AF236" s="483">
        <v>12000</v>
      </c>
      <c r="AG236" s="490">
        <v>23000</v>
      </c>
    </row>
    <row r="237" spans="1:33" ht="21" customHeight="1">
      <c r="A237" s="445" t="s">
        <v>357</v>
      </c>
      <c r="B237" s="483">
        <v>801000</v>
      </c>
      <c r="C237" s="483">
        <v>676000</v>
      </c>
      <c r="D237" s="483">
        <v>113000</v>
      </c>
      <c r="E237" s="483" t="s">
        <v>270</v>
      </c>
      <c r="F237" s="483">
        <v>599000</v>
      </c>
      <c r="G237" s="483">
        <v>196000</v>
      </c>
      <c r="H237" s="483">
        <v>26000</v>
      </c>
      <c r="I237" s="490">
        <v>47000</v>
      </c>
      <c r="M237" s="28" t="s">
        <v>357</v>
      </c>
      <c r="N237" s="483">
        <v>419000</v>
      </c>
      <c r="O237" s="483">
        <v>326000</v>
      </c>
      <c r="P237" s="483">
        <v>85000</v>
      </c>
      <c r="Q237" s="483" t="s">
        <v>270</v>
      </c>
      <c r="R237" s="483">
        <v>367000</v>
      </c>
      <c r="S237" s="483">
        <v>48000</v>
      </c>
      <c r="T237" s="483">
        <v>16000</v>
      </c>
      <c r="U237" s="490">
        <v>19000</v>
      </c>
      <c r="Y237" s="28" t="s">
        <v>357</v>
      </c>
      <c r="Z237" s="483">
        <v>382000</v>
      </c>
      <c r="AA237" s="483">
        <v>350000</v>
      </c>
      <c r="AB237" s="483">
        <v>28000</v>
      </c>
      <c r="AC237" s="483" t="s">
        <v>270</v>
      </c>
      <c r="AD237" s="483">
        <v>232000</v>
      </c>
      <c r="AE237" s="483">
        <v>148000</v>
      </c>
      <c r="AF237" s="483">
        <v>10000</v>
      </c>
      <c r="AG237" s="490">
        <v>28000</v>
      </c>
    </row>
    <row r="238" spans="1:33" ht="21" customHeight="1">
      <c r="A238" s="445" t="s">
        <v>358</v>
      </c>
      <c r="B238" s="483">
        <v>802000</v>
      </c>
      <c r="C238" s="483">
        <v>677000</v>
      </c>
      <c r="D238" s="483">
        <v>113000</v>
      </c>
      <c r="E238" s="483" t="s">
        <v>270</v>
      </c>
      <c r="F238" s="483">
        <v>598000</v>
      </c>
      <c r="G238" s="483">
        <v>200000</v>
      </c>
      <c r="H238" s="483">
        <v>25000</v>
      </c>
      <c r="I238" s="490">
        <v>49000</v>
      </c>
      <c r="M238" s="28" t="s">
        <v>358</v>
      </c>
      <c r="N238" s="483">
        <v>419000</v>
      </c>
      <c r="O238" s="483">
        <v>326000</v>
      </c>
      <c r="P238" s="483">
        <v>84000</v>
      </c>
      <c r="Q238" s="483" t="s">
        <v>270</v>
      </c>
      <c r="R238" s="483">
        <v>368000</v>
      </c>
      <c r="S238" s="483">
        <v>48000</v>
      </c>
      <c r="T238" s="483">
        <v>14000</v>
      </c>
      <c r="U238" s="490">
        <v>20000</v>
      </c>
      <c r="Y238" s="28" t="s">
        <v>358</v>
      </c>
      <c r="Z238" s="483">
        <v>383000</v>
      </c>
      <c r="AA238" s="483">
        <v>351000</v>
      </c>
      <c r="AB238" s="483">
        <v>28000</v>
      </c>
      <c r="AC238" s="483" t="s">
        <v>270</v>
      </c>
      <c r="AD238" s="483">
        <v>230000</v>
      </c>
      <c r="AE238" s="483">
        <v>152000</v>
      </c>
      <c r="AF238" s="483">
        <v>10000</v>
      </c>
      <c r="AG238" s="490">
        <v>29000</v>
      </c>
    </row>
    <row r="239" spans="1:33" ht="21" customHeight="1">
      <c r="A239" s="445" t="s">
        <v>359</v>
      </c>
      <c r="B239" s="483">
        <v>801000</v>
      </c>
      <c r="C239" s="483">
        <v>669000</v>
      </c>
      <c r="D239" s="483">
        <v>120000</v>
      </c>
      <c r="E239" s="483" t="s">
        <v>270</v>
      </c>
      <c r="F239" s="483">
        <v>595000</v>
      </c>
      <c r="G239" s="483">
        <v>202000</v>
      </c>
      <c r="H239" s="483">
        <v>23000</v>
      </c>
      <c r="I239" s="490">
        <v>49000</v>
      </c>
      <c r="M239" s="28" t="s">
        <v>359</v>
      </c>
      <c r="N239" s="483">
        <v>418000</v>
      </c>
      <c r="O239" s="483">
        <v>321000</v>
      </c>
      <c r="P239" s="483">
        <v>89000</v>
      </c>
      <c r="Q239" s="483" t="s">
        <v>270</v>
      </c>
      <c r="R239" s="483">
        <v>368000</v>
      </c>
      <c r="S239" s="483">
        <v>47000</v>
      </c>
      <c r="T239" s="483">
        <v>14000</v>
      </c>
      <c r="U239" s="490">
        <v>21000</v>
      </c>
      <c r="Y239" s="28" t="s">
        <v>359</v>
      </c>
      <c r="Z239" s="483">
        <v>383000</v>
      </c>
      <c r="AA239" s="483">
        <v>347000</v>
      </c>
      <c r="AB239" s="483">
        <v>31000</v>
      </c>
      <c r="AC239" s="483" t="s">
        <v>270</v>
      </c>
      <c r="AD239" s="483">
        <v>227000</v>
      </c>
      <c r="AE239" s="483">
        <v>155000</v>
      </c>
      <c r="AF239" s="483">
        <v>9000</v>
      </c>
      <c r="AG239" s="490">
        <v>29000</v>
      </c>
    </row>
    <row r="240" spans="1:33" ht="21" customHeight="1">
      <c r="A240" s="445" t="s">
        <v>360</v>
      </c>
      <c r="B240" s="483">
        <v>807000</v>
      </c>
      <c r="C240" s="483">
        <v>672000</v>
      </c>
      <c r="D240" s="483">
        <v>123000</v>
      </c>
      <c r="E240" s="483" t="s">
        <v>270</v>
      </c>
      <c r="F240" s="483">
        <v>597000</v>
      </c>
      <c r="G240" s="483">
        <v>206000</v>
      </c>
      <c r="H240" s="483">
        <v>26000</v>
      </c>
      <c r="I240" s="490">
        <v>49000</v>
      </c>
      <c r="M240" s="28" t="s">
        <v>360</v>
      </c>
      <c r="N240" s="483">
        <v>418000</v>
      </c>
      <c r="O240" s="483">
        <v>319000</v>
      </c>
      <c r="P240" s="483">
        <v>92000</v>
      </c>
      <c r="Q240" s="483" t="s">
        <v>270</v>
      </c>
      <c r="R240" s="483">
        <v>367000</v>
      </c>
      <c r="S240" s="483">
        <v>48000</v>
      </c>
      <c r="T240" s="483">
        <v>15000</v>
      </c>
      <c r="U240" s="490">
        <v>21000</v>
      </c>
      <c r="Y240" s="28" t="s">
        <v>360</v>
      </c>
      <c r="Z240" s="483">
        <v>389000</v>
      </c>
      <c r="AA240" s="483">
        <v>353000</v>
      </c>
      <c r="AB240" s="483">
        <v>31000</v>
      </c>
      <c r="AC240" s="483" t="s">
        <v>270</v>
      </c>
      <c r="AD240" s="483">
        <v>230000</v>
      </c>
      <c r="AE240" s="483">
        <v>158000</v>
      </c>
      <c r="AF240" s="483">
        <v>12000</v>
      </c>
      <c r="AG240" s="490">
        <v>27000</v>
      </c>
    </row>
    <row r="241" spans="1:34" ht="21" customHeight="1">
      <c r="A241" s="445" t="s">
        <v>361</v>
      </c>
      <c r="B241" s="483">
        <v>808000</v>
      </c>
      <c r="C241" s="483">
        <v>669000</v>
      </c>
      <c r="D241" s="483">
        <v>124000</v>
      </c>
      <c r="E241" s="483">
        <v>8000</v>
      </c>
      <c r="F241" s="483">
        <v>603000</v>
      </c>
      <c r="G241" s="483">
        <v>201000</v>
      </c>
      <c r="H241" s="483">
        <v>27000</v>
      </c>
      <c r="I241" s="490">
        <v>50000</v>
      </c>
      <c r="M241" s="28" t="s">
        <v>361</v>
      </c>
      <c r="N241" s="483">
        <v>420000</v>
      </c>
      <c r="O241" s="483">
        <v>318000</v>
      </c>
      <c r="P241" s="483">
        <v>93000</v>
      </c>
      <c r="Q241" s="483" t="s">
        <v>270</v>
      </c>
      <c r="R241" s="483">
        <v>367000</v>
      </c>
      <c r="S241" s="483">
        <v>49000</v>
      </c>
      <c r="T241" s="483">
        <v>16000</v>
      </c>
      <c r="U241" s="490">
        <v>21000</v>
      </c>
      <c r="Y241" s="28" t="s">
        <v>361</v>
      </c>
      <c r="Z241" s="483">
        <v>388000</v>
      </c>
      <c r="AA241" s="483">
        <v>351000</v>
      </c>
      <c r="AB241" s="483">
        <v>32000</v>
      </c>
      <c r="AC241" s="483" t="s">
        <v>270</v>
      </c>
      <c r="AD241" s="483">
        <v>235000</v>
      </c>
      <c r="AE241" s="483">
        <v>152000</v>
      </c>
      <c r="AF241" s="483">
        <v>11000</v>
      </c>
      <c r="AG241" s="490">
        <v>30000</v>
      </c>
    </row>
    <row r="242" spans="1:34" ht="21" customHeight="1">
      <c r="A242" s="445" t="s">
        <v>362</v>
      </c>
      <c r="B242" s="483">
        <v>815000</v>
      </c>
      <c r="C242" s="483">
        <v>676000</v>
      </c>
      <c r="D242" s="483">
        <v>124000</v>
      </c>
      <c r="E242" s="483">
        <v>9000</v>
      </c>
      <c r="F242" s="483">
        <v>608000</v>
      </c>
      <c r="G242" s="483">
        <v>203000</v>
      </c>
      <c r="H242" s="483">
        <v>24000</v>
      </c>
      <c r="I242" s="490">
        <v>50000</v>
      </c>
      <c r="M242" s="28" t="s">
        <v>362</v>
      </c>
      <c r="N242" s="483">
        <v>427000</v>
      </c>
      <c r="O242" s="483">
        <v>324000</v>
      </c>
      <c r="P242" s="483">
        <v>93000</v>
      </c>
      <c r="Q242" s="483" t="s">
        <v>270</v>
      </c>
      <c r="R242" s="483">
        <v>376000</v>
      </c>
      <c r="S242" s="483">
        <v>47000</v>
      </c>
      <c r="T242" s="483">
        <v>14000</v>
      </c>
      <c r="U242" s="490">
        <v>19000</v>
      </c>
      <c r="Y242" s="28" t="s">
        <v>362</v>
      </c>
      <c r="Z242" s="483">
        <v>388000</v>
      </c>
      <c r="AA242" s="483">
        <v>352000</v>
      </c>
      <c r="AB242" s="483">
        <v>30000</v>
      </c>
      <c r="AC242" s="483" t="s">
        <v>270</v>
      </c>
      <c r="AD242" s="483">
        <v>231000</v>
      </c>
      <c r="AE242" s="483">
        <v>156000</v>
      </c>
      <c r="AF242" s="483">
        <v>10000</v>
      </c>
      <c r="AG242" s="490">
        <v>31000</v>
      </c>
    </row>
    <row r="243" spans="1:34" ht="21" customHeight="1">
      <c r="A243" s="445" t="s">
        <v>363</v>
      </c>
      <c r="B243" s="483">
        <v>818000</v>
      </c>
      <c r="C243" s="483">
        <v>682000</v>
      </c>
      <c r="D243" s="483">
        <v>122000</v>
      </c>
      <c r="E243" s="483">
        <v>9000</v>
      </c>
      <c r="F243" s="483">
        <v>613000</v>
      </c>
      <c r="G243" s="483">
        <v>200000</v>
      </c>
      <c r="H243" s="483">
        <v>24000</v>
      </c>
      <c r="I243" s="490">
        <v>48000</v>
      </c>
      <c r="M243" s="28" t="s">
        <v>363</v>
      </c>
      <c r="N243" s="483">
        <v>432000</v>
      </c>
      <c r="O243" s="483">
        <v>328000</v>
      </c>
      <c r="P243" s="483">
        <v>94000</v>
      </c>
      <c r="Q243" s="483" t="s">
        <v>270</v>
      </c>
      <c r="R243" s="483">
        <v>384000</v>
      </c>
      <c r="S243" s="483">
        <v>44000</v>
      </c>
      <c r="T243" s="483">
        <v>14000</v>
      </c>
      <c r="U243" s="490">
        <v>18000</v>
      </c>
      <c r="Y243" s="28" t="s">
        <v>363</v>
      </c>
      <c r="Z243" s="483">
        <v>386000</v>
      </c>
      <c r="AA243" s="483">
        <v>353000</v>
      </c>
      <c r="AB243" s="483">
        <v>28000</v>
      </c>
      <c r="AC243" s="483" t="s">
        <v>270</v>
      </c>
      <c r="AD243" s="483">
        <v>230000</v>
      </c>
      <c r="AE243" s="483">
        <v>155000</v>
      </c>
      <c r="AF243" s="483">
        <v>10000</v>
      </c>
      <c r="AG243" s="490">
        <v>30000</v>
      </c>
    </row>
    <row r="244" spans="1:34" ht="21" customHeight="1">
      <c r="A244" s="445" t="s">
        <v>364</v>
      </c>
      <c r="B244" s="483">
        <v>818000</v>
      </c>
      <c r="C244" s="483">
        <v>683000</v>
      </c>
      <c r="D244" s="483">
        <v>121000</v>
      </c>
      <c r="E244" s="483">
        <v>8000</v>
      </c>
      <c r="F244" s="483">
        <v>609000</v>
      </c>
      <c r="G244" s="483">
        <v>204000</v>
      </c>
      <c r="H244" s="483">
        <v>27000</v>
      </c>
      <c r="I244" s="490">
        <v>49000</v>
      </c>
      <c r="M244" s="28" t="s">
        <v>364</v>
      </c>
      <c r="N244" s="483">
        <v>431000</v>
      </c>
      <c r="O244" s="483">
        <v>328000</v>
      </c>
      <c r="P244" s="483">
        <v>95000</v>
      </c>
      <c r="Q244" s="483" t="s">
        <v>270</v>
      </c>
      <c r="R244" s="483">
        <v>383000</v>
      </c>
      <c r="S244" s="483">
        <v>45000</v>
      </c>
      <c r="T244" s="483">
        <v>14000</v>
      </c>
      <c r="U244" s="490">
        <v>20000</v>
      </c>
      <c r="Y244" s="28" t="s">
        <v>364</v>
      </c>
      <c r="Z244" s="483">
        <v>387000</v>
      </c>
      <c r="AA244" s="483">
        <v>355000</v>
      </c>
      <c r="AB244" s="483">
        <v>26000</v>
      </c>
      <c r="AC244" s="483" t="s">
        <v>270</v>
      </c>
      <c r="AD244" s="483">
        <v>226000</v>
      </c>
      <c r="AE244" s="483">
        <v>159000</v>
      </c>
      <c r="AF244" s="483">
        <v>13000</v>
      </c>
      <c r="AG244" s="490">
        <v>29000</v>
      </c>
    </row>
    <row r="245" spans="1:34" ht="21" customHeight="1">
      <c r="A245" s="445" t="s">
        <v>365</v>
      </c>
      <c r="B245" s="483">
        <v>808000</v>
      </c>
      <c r="C245" s="483">
        <v>679000</v>
      </c>
      <c r="D245" s="483">
        <v>116000</v>
      </c>
      <c r="E245" s="483" t="s">
        <v>270</v>
      </c>
      <c r="F245" s="483">
        <v>607000</v>
      </c>
      <c r="G245" s="483">
        <v>196000</v>
      </c>
      <c r="H245" s="483">
        <v>26000</v>
      </c>
      <c r="I245" s="490">
        <v>47000</v>
      </c>
      <c r="M245" s="28" t="s">
        <v>365</v>
      </c>
      <c r="N245" s="483">
        <v>424000</v>
      </c>
      <c r="O245" s="483">
        <v>325000</v>
      </c>
      <c r="P245" s="483">
        <v>90000</v>
      </c>
      <c r="Q245" s="483" t="s">
        <v>270</v>
      </c>
      <c r="R245" s="483">
        <v>380000</v>
      </c>
      <c r="S245" s="483">
        <v>40000</v>
      </c>
      <c r="T245" s="483">
        <v>13000</v>
      </c>
      <c r="U245" s="490">
        <v>21000</v>
      </c>
      <c r="Y245" s="28" t="s">
        <v>365</v>
      </c>
      <c r="Z245" s="483">
        <v>384000</v>
      </c>
      <c r="AA245" s="483">
        <v>353000</v>
      </c>
      <c r="AB245" s="483">
        <v>26000</v>
      </c>
      <c r="AC245" s="483" t="s">
        <v>270</v>
      </c>
      <c r="AD245" s="483">
        <v>227000</v>
      </c>
      <c r="AE245" s="483">
        <v>156000</v>
      </c>
      <c r="AF245" s="483">
        <v>13000</v>
      </c>
      <c r="AG245" s="490">
        <v>27000</v>
      </c>
    </row>
    <row r="246" spans="1:34" ht="21" customHeight="1">
      <c r="A246" s="445" t="s">
        <v>366</v>
      </c>
      <c r="B246" s="483">
        <v>814000</v>
      </c>
      <c r="C246" s="483">
        <v>680000</v>
      </c>
      <c r="D246" s="483">
        <v>121000</v>
      </c>
      <c r="E246" s="483" t="s">
        <v>270</v>
      </c>
      <c r="F246" s="483">
        <v>614000</v>
      </c>
      <c r="G246" s="483">
        <v>197000</v>
      </c>
      <c r="H246" s="483">
        <v>25000</v>
      </c>
      <c r="I246" s="490">
        <v>47000</v>
      </c>
      <c r="M246" s="28" t="s">
        <v>366</v>
      </c>
      <c r="N246" s="483">
        <v>424000</v>
      </c>
      <c r="O246" s="483">
        <v>321000</v>
      </c>
      <c r="P246" s="483">
        <v>96000</v>
      </c>
      <c r="Q246" s="483" t="s">
        <v>270</v>
      </c>
      <c r="R246" s="483">
        <v>379000</v>
      </c>
      <c r="S246" s="483">
        <v>42000</v>
      </c>
      <c r="T246" s="483">
        <v>12000</v>
      </c>
      <c r="U246" s="490">
        <v>18000</v>
      </c>
      <c r="Y246" s="28" t="s">
        <v>366</v>
      </c>
      <c r="Z246" s="483">
        <v>390000</v>
      </c>
      <c r="AA246" s="483">
        <v>360000</v>
      </c>
      <c r="AB246" s="483">
        <v>25000</v>
      </c>
      <c r="AC246" s="483" t="s">
        <v>270</v>
      </c>
      <c r="AD246" s="483">
        <v>234000</v>
      </c>
      <c r="AE246" s="483">
        <v>155000</v>
      </c>
      <c r="AF246" s="483">
        <v>13000</v>
      </c>
      <c r="AG246" s="490">
        <v>29000</v>
      </c>
    </row>
    <row r="247" spans="1:34" ht="21" customHeight="1">
      <c r="A247" s="445" t="s">
        <v>367</v>
      </c>
      <c r="B247" s="483">
        <v>821000</v>
      </c>
      <c r="C247" s="483">
        <v>687000</v>
      </c>
      <c r="D247" s="483">
        <v>121000</v>
      </c>
      <c r="E247" s="483" t="s">
        <v>270</v>
      </c>
      <c r="F247" s="483">
        <v>629000</v>
      </c>
      <c r="G247" s="483">
        <v>189000</v>
      </c>
      <c r="H247" s="483">
        <v>26000</v>
      </c>
      <c r="I247" s="490">
        <v>48000</v>
      </c>
      <c r="M247" s="28" t="s">
        <v>367</v>
      </c>
      <c r="N247" s="483">
        <v>430000</v>
      </c>
      <c r="O247" s="483">
        <v>328000</v>
      </c>
      <c r="P247" s="483">
        <v>96000</v>
      </c>
      <c r="Q247" s="483" t="s">
        <v>270</v>
      </c>
      <c r="R247" s="483">
        <v>391000</v>
      </c>
      <c r="S247" s="483">
        <v>38000</v>
      </c>
      <c r="T247" s="483">
        <v>12000</v>
      </c>
      <c r="U247" s="490">
        <v>18000</v>
      </c>
      <c r="Y247" s="28" t="s">
        <v>367</v>
      </c>
      <c r="Z247" s="483">
        <v>390000</v>
      </c>
      <c r="AA247" s="483">
        <v>359000</v>
      </c>
      <c r="AB247" s="483">
        <v>25000</v>
      </c>
      <c r="AC247" s="483" t="s">
        <v>270</v>
      </c>
      <c r="AD247" s="483">
        <v>238000</v>
      </c>
      <c r="AE247" s="483">
        <v>151000</v>
      </c>
      <c r="AF247" s="483">
        <v>13000</v>
      </c>
      <c r="AG247" s="490">
        <v>30000</v>
      </c>
    </row>
    <row r="248" spans="1:34" ht="21" customHeight="1">
      <c r="A248" s="445" t="s">
        <v>368</v>
      </c>
      <c r="B248" s="483">
        <v>819000</v>
      </c>
      <c r="C248" s="483">
        <v>688000</v>
      </c>
      <c r="D248" s="483">
        <v>118000</v>
      </c>
      <c r="E248" s="483" t="s">
        <v>270</v>
      </c>
      <c r="F248" s="483">
        <v>631000</v>
      </c>
      <c r="G248" s="483">
        <v>184000</v>
      </c>
      <c r="H248" s="483">
        <v>25000</v>
      </c>
      <c r="I248" s="490">
        <v>47000</v>
      </c>
      <c r="M248" s="28" t="s">
        <v>368</v>
      </c>
      <c r="N248" s="483">
        <v>436000</v>
      </c>
      <c r="O248" s="483">
        <v>338000</v>
      </c>
      <c r="P248" s="483">
        <v>91000</v>
      </c>
      <c r="Q248" s="483" t="s">
        <v>270</v>
      </c>
      <c r="R248" s="483">
        <v>396000</v>
      </c>
      <c r="S248" s="483">
        <v>37000</v>
      </c>
      <c r="T248" s="483">
        <v>13000</v>
      </c>
      <c r="U248" s="490">
        <v>18000</v>
      </c>
      <c r="Y248" s="28" t="s">
        <v>368</v>
      </c>
      <c r="Z248" s="483">
        <v>383000</v>
      </c>
      <c r="AA248" s="483">
        <v>350000</v>
      </c>
      <c r="AB248" s="483">
        <v>26000</v>
      </c>
      <c r="AC248" s="483" t="s">
        <v>270</v>
      </c>
      <c r="AD248" s="483">
        <v>235000</v>
      </c>
      <c r="AE248" s="483">
        <v>147000</v>
      </c>
      <c r="AF248" s="483">
        <v>12000</v>
      </c>
      <c r="AG248" s="490">
        <v>29000</v>
      </c>
    </row>
    <row r="249" spans="1:34" ht="21" customHeight="1">
      <c r="A249" s="445" t="s">
        <v>369</v>
      </c>
      <c r="B249" s="483">
        <v>813000</v>
      </c>
      <c r="C249" s="483">
        <v>685000</v>
      </c>
      <c r="D249" s="483">
        <v>120000</v>
      </c>
      <c r="E249" s="483" t="s">
        <v>270</v>
      </c>
      <c r="F249" s="483">
        <v>622000</v>
      </c>
      <c r="G249" s="483">
        <v>188000</v>
      </c>
      <c r="H249" s="483">
        <v>25000</v>
      </c>
      <c r="I249" s="490">
        <v>49000</v>
      </c>
      <c r="M249" s="28" t="s">
        <v>369</v>
      </c>
      <c r="N249" s="483">
        <v>431000</v>
      </c>
      <c r="O249" s="483">
        <v>333000</v>
      </c>
      <c r="P249" s="483">
        <v>94000</v>
      </c>
      <c r="Q249" s="483" t="s">
        <v>270</v>
      </c>
      <c r="R249" s="483">
        <v>388000</v>
      </c>
      <c r="S249" s="483">
        <v>41000</v>
      </c>
      <c r="T249" s="483">
        <v>12000</v>
      </c>
      <c r="U249" s="490">
        <v>19000</v>
      </c>
      <c r="V249" s="160"/>
      <c r="Y249" s="28" t="s">
        <v>369</v>
      </c>
      <c r="Z249" s="483">
        <v>382000</v>
      </c>
      <c r="AA249" s="483">
        <v>352000</v>
      </c>
      <c r="AB249" s="483">
        <v>26000</v>
      </c>
      <c r="AC249" s="483" t="s">
        <v>270</v>
      </c>
      <c r="AD249" s="483">
        <v>234000</v>
      </c>
      <c r="AE249" s="483">
        <v>147000</v>
      </c>
      <c r="AF249" s="483">
        <v>14000</v>
      </c>
      <c r="AG249" s="490">
        <v>30000</v>
      </c>
    </row>
    <row r="250" spans="1:34" ht="21" customHeight="1">
      <c r="A250" s="445" t="s">
        <v>370</v>
      </c>
      <c r="B250" s="483">
        <v>809000</v>
      </c>
      <c r="C250" s="483">
        <v>687000</v>
      </c>
      <c r="D250" s="483">
        <v>113000</v>
      </c>
      <c r="E250" s="483" t="s">
        <v>270</v>
      </c>
      <c r="F250" s="483">
        <v>623000</v>
      </c>
      <c r="G250" s="483">
        <v>182000</v>
      </c>
      <c r="H250" s="483">
        <v>23000</v>
      </c>
      <c r="I250" s="490">
        <v>48000</v>
      </c>
      <c r="M250" s="28" t="s">
        <v>370</v>
      </c>
      <c r="N250" s="483">
        <v>432000</v>
      </c>
      <c r="O250" s="483">
        <v>336000</v>
      </c>
      <c r="P250" s="483">
        <v>90000</v>
      </c>
      <c r="Q250" s="483" t="s">
        <v>270</v>
      </c>
      <c r="R250" s="483">
        <v>386000</v>
      </c>
      <c r="S250" s="483">
        <v>43000</v>
      </c>
      <c r="T250" s="483">
        <v>11000</v>
      </c>
      <c r="U250" s="490">
        <v>21000</v>
      </c>
      <c r="Y250" s="28" t="s">
        <v>370</v>
      </c>
      <c r="Z250" s="483">
        <v>377000</v>
      </c>
      <c r="AA250" s="483">
        <v>351000</v>
      </c>
      <c r="AB250" s="483">
        <v>23000</v>
      </c>
      <c r="AC250" s="483" t="s">
        <v>270</v>
      </c>
      <c r="AD250" s="483">
        <v>237000</v>
      </c>
      <c r="AE250" s="483">
        <v>139000</v>
      </c>
      <c r="AF250" s="483">
        <v>13000</v>
      </c>
      <c r="AG250" s="490">
        <v>27000</v>
      </c>
      <c r="AH250" s="160"/>
    </row>
    <row r="251" spans="1:34" s="40" customFormat="1" ht="21" customHeight="1">
      <c r="A251" s="445" t="s">
        <v>440</v>
      </c>
      <c r="B251" s="483">
        <v>809000</v>
      </c>
      <c r="C251" s="483">
        <v>690000</v>
      </c>
      <c r="D251" s="483">
        <v>107000</v>
      </c>
      <c r="E251" s="483" t="s">
        <v>270</v>
      </c>
      <c r="F251" s="483">
        <v>619000</v>
      </c>
      <c r="G251" s="483">
        <v>184000</v>
      </c>
      <c r="H251" s="483">
        <v>24000</v>
      </c>
      <c r="I251" s="490">
        <v>51000</v>
      </c>
      <c r="K251" s="3"/>
      <c r="L251" s="3"/>
      <c r="M251" s="28" t="s">
        <v>440</v>
      </c>
      <c r="N251" s="483">
        <v>432000</v>
      </c>
      <c r="O251" s="483">
        <v>336000</v>
      </c>
      <c r="P251" s="483">
        <v>88000</v>
      </c>
      <c r="Q251" s="483" t="s">
        <v>270</v>
      </c>
      <c r="R251" s="483">
        <v>383000</v>
      </c>
      <c r="S251" s="483">
        <v>45000</v>
      </c>
      <c r="T251" s="483">
        <v>10000</v>
      </c>
      <c r="U251" s="490">
        <v>21000</v>
      </c>
      <c r="Y251" s="28" t="s">
        <v>440</v>
      </c>
      <c r="Z251" s="483">
        <v>377000</v>
      </c>
      <c r="AA251" s="483">
        <v>353000</v>
      </c>
      <c r="AB251" s="483">
        <v>18000</v>
      </c>
      <c r="AC251" s="483" t="s">
        <v>270</v>
      </c>
      <c r="AD251" s="483">
        <v>236000</v>
      </c>
      <c r="AE251" s="483">
        <v>139000</v>
      </c>
      <c r="AF251" s="483">
        <v>14000</v>
      </c>
      <c r="AG251" s="490">
        <v>30000</v>
      </c>
    </row>
    <row r="252" spans="1:34" ht="21" customHeight="1">
      <c r="A252" s="445" t="s">
        <v>441</v>
      </c>
      <c r="B252" s="483">
        <v>831000</v>
      </c>
      <c r="C252" s="483">
        <v>700000</v>
      </c>
      <c r="D252" s="483">
        <v>116000</v>
      </c>
      <c r="E252" s="483" t="s">
        <v>270</v>
      </c>
      <c r="F252" s="483">
        <v>635000</v>
      </c>
      <c r="G252" s="483">
        <v>191000</v>
      </c>
      <c r="H252" s="483">
        <v>25000</v>
      </c>
      <c r="I252" s="490">
        <v>51000</v>
      </c>
      <c r="M252" s="28" t="s">
        <v>441</v>
      </c>
      <c r="N252" s="483">
        <v>442000</v>
      </c>
      <c r="O252" s="483">
        <v>341000</v>
      </c>
      <c r="P252" s="483">
        <v>95000</v>
      </c>
      <c r="Q252" s="483" t="s">
        <v>270</v>
      </c>
      <c r="R252" s="483">
        <v>393000</v>
      </c>
      <c r="S252" s="483">
        <v>47000</v>
      </c>
      <c r="T252" s="483">
        <v>13000</v>
      </c>
      <c r="U252" s="490">
        <v>22000</v>
      </c>
      <c r="Y252" s="28" t="s">
        <v>441</v>
      </c>
      <c r="Z252" s="483">
        <v>389000</v>
      </c>
      <c r="AA252" s="483">
        <v>359000</v>
      </c>
      <c r="AB252" s="483">
        <v>20000</v>
      </c>
      <c r="AC252" s="483" t="s">
        <v>270</v>
      </c>
      <c r="AD252" s="483">
        <v>242000</v>
      </c>
      <c r="AE252" s="483">
        <v>144000</v>
      </c>
      <c r="AF252" s="483">
        <v>12000</v>
      </c>
      <c r="AG252" s="490">
        <v>29000</v>
      </c>
      <c r="AH252" s="40"/>
    </row>
    <row r="253" spans="1:34" ht="21" customHeight="1">
      <c r="A253" s="445" t="s">
        <v>442</v>
      </c>
      <c r="B253" s="483">
        <v>829000</v>
      </c>
      <c r="C253" s="483">
        <v>701000</v>
      </c>
      <c r="D253" s="483">
        <v>111000</v>
      </c>
      <c r="E253" s="483" t="s">
        <v>270</v>
      </c>
      <c r="F253" s="483">
        <v>627000</v>
      </c>
      <c r="G253" s="483">
        <v>195000</v>
      </c>
      <c r="H253" s="483">
        <v>29000</v>
      </c>
      <c r="I253" s="490">
        <v>49000</v>
      </c>
      <c r="M253" s="28" t="s">
        <v>442</v>
      </c>
      <c r="N253" s="483">
        <v>441000</v>
      </c>
      <c r="O253" s="483">
        <v>344000</v>
      </c>
      <c r="P253" s="483">
        <v>91000</v>
      </c>
      <c r="Q253" s="483" t="s">
        <v>270</v>
      </c>
      <c r="R253" s="483">
        <v>391000</v>
      </c>
      <c r="S253" s="483">
        <v>47000</v>
      </c>
      <c r="T253" s="483">
        <v>16000</v>
      </c>
      <c r="U253" s="490">
        <v>21000</v>
      </c>
      <c r="Y253" s="28" t="s">
        <v>442</v>
      </c>
      <c r="Z253" s="483">
        <v>388000</v>
      </c>
      <c r="AA253" s="483">
        <v>357000</v>
      </c>
      <c r="AB253" s="483">
        <v>20000</v>
      </c>
      <c r="AC253" s="483" t="s">
        <v>270</v>
      </c>
      <c r="AD253" s="483">
        <v>236000</v>
      </c>
      <c r="AE253" s="483">
        <v>148000</v>
      </c>
      <c r="AF253" s="483">
        <v>13000</v>
      </c>
      <c r="AG253" s="490">
        <v>28000</v>
      </c>
      <c r="AH253" s="40"/>
    </row>
    <row r="254" spans="1:34" ht="21" customHeight="1">
      <c r="A254" s="445" t="s">
        <v>443</v>
      </c>
      <c r="B254" s="483">
        <v>825000</v>
      </c>
      <c r="C254" s="483">
        <v>695000</v>
      </c>
      <c r="D254" s="483">
        <v>115000</v>
      </c>
      <c r="E254" s="483" t="s">
        <v>270</v>
      </c>
      <c r="F254" s="483">
        <v>622000</v>
      </c>
      <c r="G254" s="483">
        <v>196000</v>
      </c>
      <c r="H254" s="483">
        <v>28000</v>
      </c>
      <c r="I254" s="490">
        <v>46000</v>
      </c>
      <c r="M254" s="28" t="s">
        <v>443</v>
      </c>
      <c r="N254" s="483">
        <v>439000</v>
      </c>
      <c r="O254" s="483">
        <v>339000</v>
      </c>
      <c r="P254" s="483">
        <v>94000</v>
      </c>
      <c r="Q254" s="483" t="s">
        <v>270</v>
      </c>
      <c r="R254" s="483">
        <v>388000</v>
      </c>
      <c r="S254" s="483">
        <v>47000</v>
      </c>
      <c r="T254" s="483">
        <v>16000</v>
      </c>
      <c r="U254" s="490">
        <v>22000</v>
      </c>
      <c r="Y254" s="28" t="s">
        <v>443</v>
      </c>
      <c r="Z254" s="483">
        <v>386000</v>
      </c>
      <c r="AA254" s="483">
        <v>356000</v>
      </c>
      <c r="AB254" s="483">
        <v>20000</v>
      </c>
      <c r="AC254" s="483" t="s">
        <v>270</v>
      </c>
      <c r="AD254" s="483">
        <v>234000</v>
      </c>
      <c r="AE254" s="483">
        <v>149000</v>
      </c>
      <c r="AF254" s="483">
        <v>13000</v>
      </c>
      <c r="AG254" s="490">
        <v>24000</v>
      </c>
      <c r="AH254" s="40"/>
    </row>
    <row r="255" spans="1:34" ht="21" customHeight="1">
      <c r="A255" s="445" t="s">
        <v>444</v>
      </c>
      <c r="B255" s="483">
        <v>814000</v>
      </c>
      <c r="C255" s="483">
        <v>690000</v>
      </c>
      <c r="D255" s="483">
        <v>111000</v>
      </c>
      <c r="E255" s="483" t="s">
        <v>270</v>
      </c>
      <c r="F255" s="483">
        <v>616000</v>
      </c>
      <c r="G255" s="483">
        <v>192000</v>
      </c>
      <c r="H255" s="483">
        <v>34000</v>
      </c>
      <c r="I255" s="490">
        <v>49000</v>
      </c>
      <c r="M255" s="28" t="s">
        <v>444</v>
      </c>
      <c r="N255" s="483">
        <v>434000</v>
      </c>
      <c r="O255" s="483">
        <v>339000</v>
      </c>
      <c r="P255" s="483">
        <v>89000</v>
      </c>
      <c r="Q255" s="483" t="s">
        <v>270</v>
      </c>
      <c r="R255" s="483">
        <v>386000</v>
      </c>
      <c r="S255" s="483">
        <v>46000</v>
      </c>
      <c r="T255" s="483">
        <v>18000</v>
      </c>
      <c r="U255" s="490">
        <v>21000</v>
      </c>
      <c r="Y255" s="28" t="s">
        <v>444</v>
      </c>
      <c r="Z255" s="483">
        <v>380000</v>
      </c>
      <c r="AA255" s="483">
        <v>351000</v>
      </c>
      <c r="AB255" s="483">
        <v>22000</v>
      </c>
      <c r="AC255" s="483" t="s">
        <v>270</v>
      </c>
      <c r="AD255" s="483">
        <v>230000</v>
      </c>
      <c r="AE255" s="483">
        <v>146000</v>
      </c>
      <c r="AF255" s="483">
        <v>16000</v>
      </c>
      <c r="AG255" s="490">
        <v>27000</v>
      </c>
      <c r="AH255" s="40"/>
    </row>
    <row r="256" spans="1:34" ht="21" customHeight="1">
      <c r="A256" s="445" t="s">
        <v>445</v>
      </c>
      <c r="B256" s="483">
        <v>813000</v>
      </c>
      <c r="C256" s="483">
        <v>691000</v>
      </c>
      <c r="D256" s="483">
        <v>112000</v>
      </c>
      <c r="E256" s="483" t="s">
        <v>270</v>
      </c>
      <c r="F256" s="483">
        <v>615000</v>
      </c>
      <c r="G256" s="483">
        <v>192000</v>
      </c>
      <c r="H256" s="483">
        <v>33000</v>
      </c>
      <c r="I256" s="490">
        <v>53000</v>
      </c>
      <c r="M256" s="28" t="s">
        <v>445</v>
      </c>
      <c r="N256" s="483">
        <v>434000</v>
      </c>
      <c r="O256" s="483">
        <v>341000</v>
      </c>
      <c r="P256" s="483">
        <v>89000</v>
      </c>
      <c r="Q256" s="483" t="s">
        <v>270</v>
      </c>
      <c r="R256" s="483">
        <v>385000</v>
      </c>
      <c r="S256" s="483">
        <v>47000</v>
      </c>
      <c r="T256" s="483">
        <v>17000</v>
      </c>
      <c r="U256" s="490">
        <v>22000</v>
      </c>
      <c r="Y256" s="28" t="s">
        <v>445</v>
      </c>
      <c r="Z256" s="483">
        <v>379000</v>
      </c>
      <c r="AA256" s="483">
        <v>350000</v>
      </c>
      <c r="AB256" s="483">
        <v>23000</v>
      </c>
      <c r="AC256" s="483" t="s">
        <v>270</v>
      </c>
      <c r="AD256" s="483">
        <v>229000</v>
      </c>
      <c r="AE256" s="483">
        <v>145000</v>
      </c>
      <c r="AF256" s="483">
        <v>16000</v>
      </c>
      <c r="AG256" s="490">
        <v>30000</v>
      </c>
      <c r="AH256" s="40"/>
    </row>
    <row r="257" spans="1:34" ht="21" customHeight="1">
      <c r="A257" s="445" t="s">
        <v>446</v>
      </c>
      <c r="B257" s="483">
        <v>815000</v>
      </c>
      <c r="C257" s="483">
        <v>698000</v>
      </c>
      <c r="D257" s="483">
        <v>107000</v>
      </c>
      <c r="E257" s="483" t="s">
        <v>270</v>
      </c>
      <c r="F257" s="483">
        <v>621000</v>
      </c>
      <c r="G257" s="483">
        <v>189000</v>
      </c>
      <c r="H257" s="483">
        <v>34000</v>
      </c>
      <c r="I257" s="490">
        <v>48000</v>
      </c>
      <c r="M257" s="28" t="s">
        <v>446</v>
      </c>
      <c r="N257" s="483">
        <v>436000</v>
      </c>
      <c r="O257" s="483">
        <v>346000</v>
      </c>
      <c r="P257" s="483">
        <v>86000</v>
      </c>
      <c r="Q257" s="483" t="s">
        <v>270</v>
      </c>
      <c r="R257" s="483">
        <v>384000</v>
      </c>
      <c r="S257" s="483">
        <v>50000</v>
      </c>
      <c r="T257" s="483">
        <v>18000</v>
      </c>
      <c r="U257" s="490">
        <v>20000</v>
      </c>
      <c r="Y257" s="28" t="s">
        <v>446</v>
      </c>
      <c r="Z257" s="483">
        <v>379000</v>
      </c>
      <c r="AA257" s="483">
        <v>352000</v>
      </c>
      <c r="AB257" s="483">
        <v>21000</v>
      </c>
      <c r="AC257" s="483" t="s">
        <v>270</v>
      </c>
      <c r="AD257" s="483">
        <v>237000</v>
      </c>
      <c r="AE257" s="483">
        <v>138000</v>
      </c>
      <c r="AF257" s="483">
        <v>16000</v>
      </c>
      <c r="AG257" s="490">
        <v>28000</v>
      </c>
      <c r="AH257" s="40"/>
    </row>
    <row r="258" spans="1:34" ht="21" customHeight="1">
      <c r="A258" s="445" t="s">
        <v>447</v>
      </c>
      <c r="B258" s="483">
        <v>813000</v>
      </c>
      <c r="C258" s="483">
        <v>696000</v>
      </c>
      <c r="D258" s="483">
        <v>107000</v>
      </c>
      <c r="E258" s="483" t="s">
        <v>270</v>
      </c>
      <c r="F258" s="483">
        <v>616000</v>
      </c>
      <c r="G258" s="483">
        <v>192000</v>
      </c>
      <c r="H258" s="483">
        <v>33000</v>
      </c>
      <c r="I258" s="490">
        <v>43000</v>
      </c>
      <c r="M258" s="28" t="s">
        <v>447</v>
      </c>
      <c r="N258" s="483">
        <v>438000</v>
      </c>
      <c r="O258" s="483">
        <v>349000</v>
      </c>
      <c r="P258" s="483">
        <v>84000</v>
      </c>
      <c r="Q258" s="483" t="s">
        <v>270</v>
      </c>
      <c r="R258" s="483">
        <v>388000</v>
      </c>
      <c r="S258" s="483">
        <v>48000</v>
      </c>
      <c r="T258" s="483">
        <v>17000</v>
      </c>
      <c r="U258" s="490">
        <v>18000</v>
      </c>
      <c r="Y258" s="28" t="s">
        <v>447</v>
      </c>
      <c r="Z258" s="483">
        <v>375000</v>
      </c>
      <c r="AA258" s="483">
        <v>347000</v>
      </c>
      <c r="AB258" s="483">
        <v>23000</v>
      </c>
      <c r="AC258" s="483" t="s">
        <v>270</v>
      </c>
      <c r="AD258" s="483">
        <v>228000</v>
      </c>
      <c r="AE258" s="483">
        <v>144000</v>
      </c>
      <c r="AF258" s="483">
        <v>16000</v>
      </c>
      <c r="AG258" s="490">
        <v>25000</v>
      </c>
      <c r="AH258" s="40"/>
    </row>
    <row r="259" spans="1:34" ht="21" customHeight="1">
      <c r="A259" s="445" t="s">
        <v>448</v>
      </c>
      <c r="B259" s="483">
        <v>818000</v>
      </c>
      <c r="C259" s="483">
        <v>696000</v>
      </c>
      <c r="D259" s="483">
        <v>110000</v>
      </c>
      <c r="E259" s="483" t="s">
        <v>270</v>
      </c>
      <c r="F259" s="483">
        <v>622000</v>
      </c>
      <c r="G259" s="483">
        <v>189000</v>
      </c>
      <c r="H259" s="483">
        <v>29000</v>
      </c>
      <c r="I259" s="490">
        <v>42000</v>
      </c>
      <c r="M259" s="28" t="s">
        <v>448</v>
      </c>
      <c r="N259" s="483">
        <v>440000</v>
      </c>
      <c r="O259" s="483">
        <v>349000</v>
      </c>
      <c r="P259" s="483">
        <v>85000</v>
      </c>
      <c r="Q259" s="483" t="s">
        <v>270</v>
      </c>
      <c r="R259" s="483">
        <v>393000</v>
      </c>
      <c r="S259" s="483">
        <v>44000</v>
      </c>
      <c r="T259" s="483">
        <v>16000</v>
      </c>
      <c r="U259" s="490">
        <v>18000</v>
      </c>
      <c r="Y259" s="28" t="s">
        <v>448</v>
      </c>
      <c r="Z259" s="483">
        <v>378000</v>
      </c>
      <c r="AA259" s="483">
        <v>348000</v>
      </c>
      <c r="AB259" s="483">
        <v>24000</v>
      </c>
      <c r="AC259" s="483" t="s">
        <v>270</v>
      </c>
      <c r="AD259" s="483">
        <v>229000</v>
      </c>
      <c r="AE259" s="483">
        <v>145000</v>
      </c>
      <c r="AF259" s="483">
        <v>13000</v>
      </c>
      <c r="AG259" s="490">
        <v>24000</v>
      </c>
      <c r="AH259" s="40"/>
    </row>
    <row r="260" spans="1:34" ht="21" customHeight="1">
      <c r="A260" s="445" t="s">
        <v>449</v>
      </c>
      <c r="B260" s="483">
        <v>824000</v>
      </c>
      <c r="C260" s="483">
        <v>698000</v>
      </c>
      <c r="D260" s="483">
        <v>114000</v>
      </c>
      <c r="E260" s="483">
        <v>9000</v>
      </c>
      <c r="F260" s="483">
        <v>625000</v>
      </c>
      <c r="G260" s="483">
        <v>192000</v>
      </c>
      <c r="H260" s="483">
        <v>32000</v>
      </c>
      <c r="I260" s="490">
        <v>45000</v>
      </c>
      <c r="M260" s="28" t="s">
        <v>449</v>
      </c>
      <c r="N260" s="483">
        <v>447000</v>
      </c>
      <c r="O260" s="483">
        <v>351000</v>
      </c>
      <c r="P260" s="483">
        <v>88000</v>
      </c>
      <c r="Q260" s="483" t="s">
        <v>270</v>
      </c>
      <c r="R260" s="483">
        <v>399000</v>
      </c>
      <c r="S260" s="483">
        <v>45000</v>
      </c>
      <c r="T260" s="483">
        <v>19000</v>
      </c>
      <c r="U260" s="490">
        <v>19000</v>
      </c>
      <c r="Y260" s="28" t="s">
        <v>449</v>
      </c>
      <c r="Z260" s="483">
        <v>377000</v>
      </c>
      <c r="AA260" s="483">
        <v>347000</v>
      </c>
      <c r="AB260" s="483">
        <v>26000</v>
      </c>
      <c r="AC260" s="483" t="s">
        <v>270</v>
      </c>
      <c r="AD260" s="483">
        <v>226000</v>
      </c>
      <c r="AE260" s="483">
        <v>147000</v>
      </c>
      <c r="AF260" s="483">
        <v>13000</v>
      </c>
      <c r="AG260" s="490">
        <v>26000</v>
      </c>
      <c r="AH260" s="40"/>
    </row>
    <row r="261" spans="1:34" ht="21" customHeight="1">
      <c r="A261" s="445" t="s">
        <v>450</v>
      </c>
      <c r="B261" s="483">
        <v>825000</v>
      </c>
      <c r="C261" s="483">
        <v>704000</v>
      </c>
      <c r="D261" s="483">
        <v>108000</v>
      </c>
      <c r="E261" s="483" t="s">
        <v>270</v>
      </c>
      <c r="F261" s="483">
        <v>626000</v>
      </c>
      <c r="G261" s="483">
        <v>192000</v>
      </c>
      <c r="H261" s="483">
        <v>32000</v>
      </c>
      <c r="I261" s="490">
        <v>48000</v>
      </c>
      <c r="M261" s="28" t="s">
        <v>450</v>
      </c>
      <c r="N261" s="483">
        <v>450000</v>
      </c>
      <c r="O261" s="483">
        <v>359000</v>
      </c>
      <c r="P261" s="483">
        <v>82000</v>
      </c>
      <c r="Q261" s="483" t="s">
        <v>270</v>
      </c>
      <c r="R261" s="483">
        <v>398000</v>
      </c>
      <c r="S261" s="483">
        <v>48000</v>
      </c>
      <c r="T261" s="483">
        <v>19000</v>
      </c>
      <c r="U261" s="490">
        <v>18000</v>
      </c>
      <c r="Y261" s="28" t="s">
        <v>450</v>
      </c>
      <c r="Z261" s="483">
        <v>375000</v>
      </c>
      <c r="AA261" s="483">
        <v>345000</v>
      </c>
      <c r="AB261" s="483">
        <v>26000</v>
      </c>
      <c r="AC261" s="483" t="s">
        <v>270</v>
      </c>
      <c r="AD261" s="483">
        <v>228000</v>
      </c>
      <c r="AE261" s="483">
        <v>143000</v>
      </c>
      <c r="AF261" s="483">
        <v>13000</v>
      </c>
      <c r="AG261" s="490">
        <v>29000</v>
      </c>
      <c r="AH261" s="40"/>
    </row>
    <row r="262" spans="1:34" ht="21" customHeight="1">
      <c r="A262" s="445" t="s">
        <v>451</v>
      </c>
      <c r="B262" s="483">
        <v>825000</v>
      </c>
      <c r="C262" s="483">
        <v>704000</v>
      </c>
      <c r="D262" s="483">
        <v>107000</v>
      </c>
      <c r="E262" s="483" t="s">
        <v>270</v>
      </c>
      <c r="F262" s="483">
        <v>620000</v>
      </c>
      <c r="G262" s="483">
        <v>198000</v>
      </c>
      <c r="H262" s="483">
        <v>31000</v>
      </c>
      <c r="I262" s="490">
        <v>48000</v>
      </c>
      <c r="M262" s="28" t="s">
        <v>451</v>
      </c>
      <c r="N262" s="483">
        <v>451000</v>
      </c>
      <c r="O262" s="483">
        <v>360000</v>
      </c>
      <c r="P262" s="483">
        <v>80000</v>
      </c>
      <c r="Q262" s="483" t="s">
        <v>270</v>
      </c>
      <c r="R262" s="483">
        <v>395000</v>
      </c>
      <c r="S262" s="483">
        <v>51000</v>
      </c>
      <c r="T262" s="483">
        <v>19000</v>
      </c>
      <c r="U262" s="490">
        <v>16000</v>
      </c>
      <c r="Y262" s="28" t="s">
        <v>451</v>
      </c>
      <c r="Z262" s="483">
        <v>374000</v>
      </c>
      <c r="AA262" s="483">
        <v>344000</v>
      </c>
      <c r="AB262" s="483">
        <v>27000</v>
      </c>
      <c r="AC262" s="483" t="s">
        <v>270</v>
      </c>
      <c r="AD262" s="483">
        <v>225000</v>
      </c>
      <c r="AE262" s="483">
        <v>146000</v>
      </c>
      <c r="AF262" s="483">
        <v>13000</v>
      </c>
      <c r="AG262" s="490">
        <v>32000</v>
      </c>
      <c r="AH262" s="40"/>
    </row>
    <row r="263" spans="1:34" ht="21" customHeight="1">
      <c r="A263" s="445" t="s">
        <v>452</v>
      </c>
      <c r="B263" s="483">
        <v>829000</v>
      </c>
      <c r="C263" s="483">
        <v>702000</v>
      </c>
      <c r="D263" s="483">
        <v>113000</v>
      </c>
      <c r="E263" s="483" t="s">
        <v>270</v>
      </c>
      <c r="F263" s="483">
        <v>623000</v>
      </c>
      <c r="G263" s="483">
        <v>200000</v>
      </c>
      <c r="H263" s="483">
        <v>32000</v>
      </c>
      <c r="I263" s="490">
        <v>48000</v>
      </c>
      <c r="M263" s="28" t="s">
        <v>452</v>
      </c>
      <c r="N263" s="483">
        <v>452000</v>
      </c>
      <c r="O263" s="483">
        <v>358000</v>
      </c>
      <c r="P263" s="483">
        <v>84000</v>
      </c>
      <c r="Q263" s="483" t="s">
        <v>270</v>
      </c>
      <c r="R263" s="483">
        <v>396000</v>
      </c>
      <c r="S263" s="483">
        <v>53000</v>
      </c>
      <c r="T263" s="483">
        <v>18000</v>
      </c>
      <c r="U263" s="490">
        <v>19000</v>
      </c>
      <c r="Y263" s="28" t="s">
        <v>452</v>
      </c>
      <c r="Z263" s="483">
        <v>377000</v>
      </c>
      <c r="AA263" s="483">
        <v>345000</v>
      </c>
      <c r="AB263" s="483">
        <v>29000</v>
      </c>
      <c r="AC263" s="483" t="s">
        <v>270</v>
      </c>
      <c r="AD263" s="483">
        <v>227000</v>
      </c>
      <c r="AE263" s="483">
        <v>148000</v>
      </c>
      <c r="AF263" s="483">
        <v>14000</v>
      </c>
      <c r="AG263" s="490">
        <v>28000</v>
      </c>
      <c r="AH263" s="40"/>
    </row>
    <row r="264" spans="1:34" ht="21" customHeight="1">
      <c r="A264" s="445" t="s">
        <v>453</v>
      </c>
      <c r="B264" s="483">
        <v>836000</v>
      </c>
      <c r="C264" s="483">
        <v>705000</v>
      </c>
      <c r="D264" s="483">
        <v>118000</v>
      </c>
      <c r="E264" s="483" t="s">
        <v>270</v>
      </c>
      <c r="F264" s="483">
        <v>626000</v>
      </c>
      <c r="G264" s="483">
        <v>203000</v>
      </c>
      <c r="H264" s="483">
        <v>31000</v>
      </c>
      <c r="I264" s="490">
        <v>44000</v>
      </c>
      <c r="M264" s="28" t="s">
        <v>453</v>
      </c>
      <c r="N264" s="483">
        <v>454000</v>
      </c>
      <c r="O264" s="483">
        <v>357000</v>
      </c>
      <c r="P264" s="483">
        <v>87000</v>
      </c>
      <c r="Q264" s="483" t="s">
        <v>270</v>
      </c>
      <c r="R264" s="483">
        <v>400000</v>
      </c>
      <c r="S264" s="483">
        <v>50000</v>
      </c>
      <c r="T264" s="483">
        <v>17000</v>
      </c>
      <c r="U264" s="490">
        <v>18000</v>
      </c>
      <c r="Y264" s="28" t="s">
        <v>453</v>
      </c>
      <c r="Z264" s="483">
        <v>381000</v>
      </c>
      <c r="AA264" s="483">
        <v>347000</v>
      </c>
      <c r="AB264" s="483">
        <v>31000</v>
      </c>
      <c r="AC264" s="483" t="s">
        <v>270</v>
      </c>
      <c r="AD264" s="483">
        <v>226000</v>
      </c>
      <c r="AE264" s="483">
        <v>154000</v>
      </c>
      <c r="AF264" s="483">
        <v>14000</v>
      </c>
      <c r="AG264" s="490">
        <v>26000</v>
      </c>
      <c r="AH264" s="40"/>
    </row>
    <row r="265" spans="1:34" ht="21" customHeight="1">
      <c r="A265" s="445" t="s">
        <v>454</v>
      </c>
      <c r="B265" s="483">
        <v>839000</v>
      </c>
      <c r="C265" s="483">
        <v>705000</v>
      </c>
      <c r="D265" s="483">
        <v>121000</v>
      </c>
      <c r="E265" s="483" t="s">
        <v>270</v>
      </c>
      <c r="F265" s="483">
        <v>629000</v>
      </c>
      <c r="G265" s="483">
        <v>204000</v>
      </c>
      <c r="H265" s="483">
        <v>32000</v>
      </c>
      <c r="I265" s="490">
        <v>43000</v>
      </c>
      <c r="M265" s="28" t="s">
        <v>454</v>
      </c>
      <c r="N265" s="483">
        <v>455000</v>
      </c>
      <c r="O265" s="483">
        <v>359000</v>
      </c>
      <c r="P265" s="483">
        <v>87000</v>
      </c>
      <c r="Q265" s="483" t="s">
        <v>270</v>
      </c>
      <c r="R265" s="483">
        <v>401000</v>
      </c>
      <c r="S265" s="483">
        <v>51000</v>
      </c>
      <c r="T265" s="483">
        <v>18000</v>
      </c>
      <c r="U265" s="490">
        <v>19000</v>
      </c>
      <c r="Y265" s="28" t="s">
        <v>454</v>
      </c>
      <c r="Z265" s="483">
        <v>384000</v>
      </c>
      <c r="AA265" s="483">
        <v>345000</v>
      </c>
      <c r="AB265" s="483">
        <v>33000</v>
      </c>
      <c r="AC265" s="483" t="s">
        <v>270</v>
      </c>
      <c r="AD265" s="483">
        <v>229000</v>
      </c>
      <c r="AE265" s="483">
        <v>153000</v>
      </c>
      <c r="AF265" s="483">
        <v>14000</v>
      </c>
      <c r="AG265" s="490">
        <v>25000</v>
      </c>
      <c r="AH265" s="40"/>
    </row>
    <row r="266" spans="1:34" ht="21" customHeight="1">
      <c r="A266" s="445" t="s">
        <v>455</v>
      </c>
      <c r="B266" s="483">
        <v>844000</v>
      </c>
      <c r="C266" s="483">
        <v>710000</v>
      </c>
      <c r="D266" s="483">
        <v>120000</v>
      </c>
      <c r="E266" s="483" t="s">
        <v>270</v>
      </c>
      <c r="F266" s="483">
        <v>634000</v>
      </c>
      <c r="G266" s="483">
        <v>205000</v>
      </c>
      <c r="H266" s="483">
        <v>30000</v>
      </c>
      <c r="I266" s="490">
        <v>48000</v>
      </c>
      <c r="M266" s="28" t="s">
        <v>455</v>
      </c>
      <c r="N266" s="483">
        <v>453000</v>
      </c>
      <c r="O266" s="483">
        <v>358000</v>
      </c>
      <c r="P266" s="483">
        <v>87000</v>
      </c>
      <c r="Q266" s="483" t="s">
        <v>270</v>
      </c>
      <c r="R266" s="483">
        <v>396000</v>
      </c>
      <c r="S266" s="483">
        <v>54000</v>
      </c>
      <c r="T266" s="483">
        <v>19000</v>
      </c>
      <c r="U266" s="490">
        <v>21000</v>
      </c>
      <c r="Y266" s="28" t="s">
        <v>455</v>
      </c>
      <c r="Z266" s="483">
        <v>391000</v>
      </c>
      <c r="AA266" s="483">
        <v>352000</v>
      </c>
      <c r="AB266" s="483">
        <v>33000</v>
      </c>
      <c r="AC266" s="483" t="s">
        <v>270</v>
      </c>
      <c r="AD266" s="483">
        <v>238000</v>
      </c>
      <c r="AE266" s="483">
        <v>151000</v>
      </c>
      <c r="AF266" s="483">
        <v>11000</v>
      </c>
      <c r="AG266" s="490">
        <v>27000</v>
      </c>
      <c r="AH266" s="40"/>
    </row>
    <row r="267" spans="1:34" ht="21" customHeight="1">
      <c r="A267" s="445" t="s">
        <v>456</v>
      </c>
      <c r="B267" s="483">
        <v>832000</v>
      </c>
      <c r="C267" s="483">
        <v>690000</v>
      </c>
      <c r="D267" s="483">
        <v>125000</v>
      </c>
      <c r="E267" s="483">
        <v>10000</v>
      </c>
      <c r="F267" s="483">
        <v>625000</v>
      </c>
      <c r="G267" s="483">
        <v>198000</v>
      </c>
      <c r="H267" s="483">
        <v>30000</v>
      </c>
      <c r="I267" s="490">
        <v>49000</v>
      </c>
      <c r="M267" s="28" t="s">
        <v>456</v>
      </c>
      <c r="N267" s="483">
        <v>449000</v>
      </c>
      <c r="O267" s="483">
        <v>346000</v>
      </c>
      <c r="P267" s="483">
        <v>93000</v>
      </c>
      <c r="Q267" s="483" t="s">
        <v>270</v>
      </c>
      <c r="R267" s="483">
        <v>390000</v>
      </c>
      <c r="S267" s="483">
        <v>54000</v>
      </c>
      <c r="T267" s="483">
        <v>19000</v>
      </c>
      <c r="U267" s="490">
        <v>21000</v>
      </c>
      <c r="Y267" s="28" t="s">
        <v>456</v>
      </c>
      <c r="Z267" s="483">
        <v>383000</v>
      </c>
      <c r="AA267" s="483">
        <v>344000</v>
      </c>
      <c r="AB267" s="483">
        <v>32000</v>
      </c>
      <c r="AC267" s="483" t="s">
        <v>270</v>
      </c>
      <c r="AD267" s="483">
        <v>235000</v>
      </c>
      <c r="AE267" s="483">
        <v>144000</v>
      </c>
      <c r="AF267" s="483">
        <v>11000</v>
      </c>
      <c r="AG267" s="490">
        <v>29000</v>
      </c>
      <c r="AH267" s="40"/>
    </row>
    <row r="268" spans="1:34" ht="21" customHeight="1">
      <c r="A268" s="445" t="s">
        <v>457</v>
      </c>
      <c r="B268" s="483">
        <v>833000</v>
      </c>
      <c r="C268" s="483">
        <v>688000</v>
      </c>
      <c r="D268" s="483">
        <v>132000</v>
      </c>
      <c r="E268" s="483">
        <v>8000</v>
      </c>
      <c r="F268" s="483">
        <v>631000</v>
      </c>
      <c r="G268" s="483">
        <v>196000</v>
      </c>
      <c r="H268" s="483">
        <v>31000</v>
      </c>
      <c r="I268" s="490">
        <v>47000</v>
      </c>
      <c r="M268" s="28" t="s">
        <v>457</v>
      </c>
      <c r="N268" s="483">
        <v>446000</v>
      </c>
      <c r="O268" s="483">
        <v>337000</v>
      </c>
      <c r="P268" s="483">
        <v>99000</v>
      </c>
      <c r="Q268" s="483" t="s">
        <v>270</v>
      </c>
      <c r="R268" s="483">
        <v>387000</v>
      </c>
      <c r="S268" s="483">
        <v>54000</v>
      </c>
      <c r="T268" s="483">
        <v>18000</v>
      </c>
      <c r="U268" s="490">
        <v>20000</v>
      </c>
      <c r="Y268" s="28" t="s">
        <v>457</v>
      </c>
      <c r="Z268" s="483">
        <v>388000</v>
      </c>
      <c r="AA268" s="483">
        <v>351000</v>
      </c>
      <c r="AB268" s="483">
        <v>33000</v>
      </c>
      <c r="AC268" s="483" t="s">
        <v>270</v>
      </c>
      <c r="AD268" s="483">
        <v>244000</v>
      </c>
      <c r="AE268" s="483">
        <v>142000</v>
      </c>
      <c r="AF268" s="483">
        <v>12000</v>
      </c>
      <c r="AG268" s="490">
        <v>28000</v>
      </c>
      <c r="AH268" s="40"/>
    </row>
    <row r="269" spans="1:34" ht="21" customHeight="1">
      <c r="A269" s="445" t="s">
        <v>458</v>
      </c>
      <c r="B269" s="483">
        <v>837000</v>
      </c>
      <c r="C269" s="483">
        <v>694000</v>
      </c>
      <c r="D269" s="483">
        <v>131000</v>
      </c>
      <c r="E269" s="483" t="s">
        <v>270</v>
      </c>
      <c r="F269" s="483">
        <v>623000</v>
      </c>
      <c r="G269" s="483">
        <v>208000</v>
      </c>
      <c r="H269" s="483">
        <v>32000</v>
      </c>
      <c r="I269" s="490">
        <v>48000</v>
      </c>
      <c r="M269" s="28" t="s">
        <v>458</v>
      </c>
      <c r="N269" s="483">
        <v>442000</v>
      </c>
      <c r="O269" s="483">
        <v>338000</v>
      </c>
      <c r="P269" s="483">
        <v>96000</v>
      </c>
      <c r="Q269" s="483" t="s">
        <v>270</v>
      </c>
      <c r="R269" s="483">
        <v>381000</v>
      </c>
      <c r="S269" s="483">
        <v>56000</v>
      </c>
      <c r="T269" s="483">
        <v>20000</v>
      </c>
      <c r="U269" s="490">
        <v>19000</v>
      </c>
      <c r="Y269" s="28" t="s">
        <v>458</v>
      </c>
      <c r="Z269" s="483">
        <v>395000</v>
      </c>
      <c r="AA269" s="483">
        <v>356000</v>
      </c>
      <c r="AB269" s="483">
        <v>36000</v>
      </c>
      <c r="AC269" s="483" t="s">
        <v>270</v>
      </c>
      <c r="AD269" s="483">
        <v>241000</v>
      </c>
      <c r="AE269" s="483">
        <v>152000</v>
      </c>
      <c r="AF269" s="483">
        <v>12000</v>
      </c>
      <c r="AG269" s="490">
        <v>29000</v>
      </c>
      <c r="AH269" s="40"/>
    </row>
    <row r="270" spans="1:34" ht="21" customHeight="1">
      <c r="A270" s="445" t="s">
        <v>459</v>
      </c>
      <c r="B270" s="483">
        <v>843000</v>
      </c>
      <c r="C270" s="483">
        <v>702000</v>
      </c>
      <c r="D270" s="483">
        <v>129000</v>
      </c>
      <c r="E270" s="483" t="s">
        <v>270</v>
      </c>
      <c r="F270" s="483">
        <v>629000</v>
      </c>
      <c r="G270" s="483">
        <v>208000</v>
      </c>
      <c r="H270" s="483">
        <v>30000</v>
      </c>
      <c r="I270" s="490">
        <v>48000</v>
      </c>
      <c r="M270" s="28" t="s">
        <v>459</v>
      </c>
      <c r="N270" s="483">
        <v>440000</v>
      </c>
      <c r="O270" s="483">
        <v>340000</v>
      </c>
      <c r="P270" s="483">
        <v>93000</v>
      </c>
      <c r="Q270" s="483" t="s">
        <v>270</v>
      </c>
      <c r="R270" s="483">
        <v>384000</v>
      </c>
      <c r="S270" s="483">
        <v>51000</v>
      </c>
      <c r="T270" s="483">
        <v>19000</v>
      </c>
      <c r="U270" s="490">
        <v>17000</v>
      </c>
      <c r="Y270" s="28" t="s">
        <v>459</v>
      </c>
      <c r="Z270" s="483">
        <v>403000</v>
      </c>
      <c r="AA270" s="483">
        <v>362000</v>
      </c>
      <c r="AB270" s="483">
        <v>36000</v>
      </c>
      <c r="AC270" s="483" t="s">
        <v>270</v>
      </c>
      <c r="AD270" s="483">
        <v>244000</v>
      </c>
      <c r="AE270" s="483">
        <v>156000</v>
      </c>
      <c r="AF270" s="483">
        <v>11000</v>
      </c>
      <c r="AG270" s="490">
        <v>31000</v>
      </c>
      <c r="AH270" s="40"/>
    </row>
    <row r="271" spans="1:34" ht="21" customHeight="1">
      <c r="A271" s="445" t="s">
        <v>460</v>
      </c>
      <c r="B271" s="483">
        <v>841000</v>
      </c>
      <c r="C271" s="483">
        <v>704000</v>
      </c>
      <c r="D271" s="483">
        <v>123000</v>
      </c>
      <c r="E271" s="483">
        <v>8000</v>
      </c>
      <c r="F271" s="483">
        <v>615000</v>
      </c>
      <c r="G271" s="483">
        <v>219000</v>
      </c>
      <c r="H271" s="483">
        <v>29000</v>
      </c>
      <c r="I271" s="490">
        <v>51000</v>
      </c>
      <c r="M271" s="28" t="s">
        <v>460</v>
      </c>
      <c r="N271" s="483">
        <v>438000</v>
      </c>
      <c r="O271" s="483">
        <v>342000</v>
      </c>
      <c r="P271" s="483">
        <v>90000</v>
      </c>
      <c r="Q271" s="483" t="s">
        <v>270</v>
      </c>
      <c r="R271" s="483">
        <v>380000</v>
      </c>
      <c r="S271" s="483">
        <v>54000</v>
      </c>
      <c r="T271" s="483">
        <v>19000</v>
      </c>
      <c r="U271" s="490">
        <v>18000</v>
      </c>
      <c r="Y271" s="28" t="s">
        <v>460</v>
      </c>
      <c r="Z271" s="483">
        <v>403000</v>
      </c>
      <c r="AA271" s="483">
        <v>362000</v>
      </c>
      <c r="AB271" s="483">
        <v>34000</v>
      </c>
      <c r="AC271" s="483" t="s">
        <v>270</v>
      </c>
      <c r="AD271" s="483">
        <v>235000</v>
      </c>
      <c r="AE271" s="483">
        <v>165000</v>
      </c>
      <c r="AF271" s="483">
        <v>11000</v>
      </c>
      <c r="AG271" s="490">
        <v>33000</v>
      </c>
      <c r="AH271" s="40"/>
    </row>
    <row r="272" spans="1:34" ht="21" customHeight="1">
      <c r="A272" s="445" t="s">
        <v>461</v>
      </c>
      <c r="B272" s="483">
        <v>837000</v>
      </c>
      <c r="C272" s="483">
        <v>695000</v>
      </c>
      <c r="D272" s="483">
        <v>127000</v>
      </c>
      <c r="E272" s="483">
        <v>9000</v>
      </c>
      <c r="F272" s="483">
        <v>619000</v>
      </c>
      <c r="G272" s="483">
        <v>210000</v>
      </c>
      <c r="H272" s="483">
        <v>29000</v>
      </c>
      <c r="I272" s="490">
        <v>47000</v>
      </c>
      <c r="M272" s="28" t="s">
        <v>461</v>
      </c>
      <c r="N272" s="483">
        <v>439000</v>
      </c>
      <c r="O272" s="483">
        <v>338000</v>
      </c>
      <c r="P272" s="483">
        <v>94000</v>
      </c>
      <c r="Q272" s="483" t="s">
        <v>270</v>
      </c>
      <c r="R272" s="483">
        <v>382000</v>
      </c>
      <c r="S272" s="483">
        <v>52000</v>
      </c>
      <c r="T272" s="483">
        <v>18000</v>
      </c>
      <c r="U272" s="490">
        <v>18000</v>
      </c>
      <c r="Y272" s="28" t="s">
        <v>461</v>
      </c>
      <c r="Z272" s="483">
        <v>397000</v>
      </c>
      <c r="AA272" s="483">
        <v>357000</v>
      </c>
      <c r="AB272" s="483">
        <v>33000</v>
      </c>
      <c r="AC272" s="483" t="s">
        <v>270</v>
      </c>
      <c r="AD272" s="483">
        <v>237000</v>
      </c>
      <c r="AE272" s="483">
        <v>158000</v>
      </c>
      <c r="AF272" s="483">
        <v>11000</v>
      </c>
      <c r="AG272" s="490">
        <v>30000</v>
      </c>
      <c r="AH272" s="40"/>
    </row>
    <row r="273" spans="1:35" ht="21" customHeight="1">
      <c r="A273" s="445" t="s">
        <v>462</v>
      </c>
      <c r="B273" s="483">
        <v>831000</v>
      </c>
      <c r="C273" s="483">
        <v>687000</v>
      </c>
      <c r="D273" s="483">
        <v>127000</v>
      </c>
      <c r="E273" s="483">
        <v>11000</v>
      </c>
      <c r="F273" s="483">
        <v>610000</v>
      </c>
      <c r="G273" s="483">
        <v>212000</v>
      </c>
      <c r="H273" s="483">
        <v>30000</v>
      </c>
      <c r="I273" s="490">
        <v>48000</v>
      </c>
      <c r="M273" s="28" t="s">
        <v>462</v>
      </c>
      <c r="N273" s="483">
        <v>435000</v>
      </c>
      <c r="O273" s="483">
        <v>329000</v>
      </c>
      <c r="P273" s="483">
        <v>95000</v>
      </c>
      <c r="Q273" s="483">
        <v>8000</v>
      </c>
      <c r="R273" s="483">
        <v>373000</v>
      </c>
      <c r="S273" s="483">
        <v>56000</v>
      </c>
      <c r="T273" s="483">
        <v>19000</v>
      </c>
      <c r="U273" s="490">
        <v>17000</v>
      </c>
      <c r="Y273" s="28" t="s">
        <v>462</v>
      </c>
      <c r="Z273" s="483">
        <v>396000</v>
      </c>
      <c r="AA273" s="483">
        <v>358000</v>
      </c>
      <c r="AB273" s="483">
        <v>32000</v>
      </c>
      <c r="AC273" s="483" t="s">
        <v>270</v>
      </c>
      <c r="AD273" s="483">
        <v>237000</v>
      </c>
      <c r="AE273" s="483">
        <v>156000</v>
      </c>
      <c r="AF273" s="483">
        <v>11000</v>
      </c>
      <c r="AG273" s="490">
        <v>30000</v>
      </c>
      <c r="AH273" s="40"/>
    </row>
    <row r="274" spans="1:35" ht="21" customHeight="1">
      <c r="A274" s="445" t="s">
        <v>463</v>
      </c>
      <c r="B274" s="483">
        <v>840000</v>
      </c>
      <c r="C274" s="483">
        <v>691000</v>
      </c>
      <c r="D274" s="483">
        <v>130000</v>
      </c>
      <c r="E274" s="483">
        <v>13000</v>
      </c>
      <c r="F274" s="483">
        <v>618000</v>
      </c>
      <c r="G274" s="483">
        <v>210000</v>
      </c>
      <c r="H274" s="483">
        <v>27000</v>
      </c>
      <c r="I274" s="490">
        <v>46000</v>
      </c>
      <c r="M274" s="28" t="s">
        <v>463</v>
      </c>
      <c r="N274" s="483">
        <v>444000</v>
      </c>
      <c r="O274" s="483">
        <v>334000</v>
      </c>
      <c r="P274" s="483">
        <v>99000</v>
      </c>
      <c r="Q274" s="483">
        <v>9000</v>
      </c>
      <c r="R274" s="483">
        <v>381000</v>
      </c>
      <c r="S274" s="483">
        <v>55000</v>
      </c>
      <c r="T274" s="483">
        <v>16000</v>
      </c>
      <c r="U274" s="490">
        <v>19000</v>
      </c>
      <c r="Y274" s="28" t="s">
        <v>463</v>
      </c>
      <c r="Z274" s="483">
        <v>396000</v>
      </c>
      <c r="AA274" s="483">
        <v>357000</v>
      </c>
      <c r="AB274" s="483">
        <v>32000</v>
      </c>
      <c r="AC274" s="483" t="s">
        <v>270</v>
      </c>
      <c r="AD274" s="483">
        <v>237000</v>
      </c>
      <c r="AE274" s="483">
        <v>155000</v>
      </c>
      <c r="AF274" s="483">
        <v>11000</v>
      </c>
      <c r="AG274" s="490">
        <v>27000</v>
      </c>
      <c r="AH274" s="40"/>
    </row>
    <row r="275" spans="1:35" ht="21" customHeight="1">
      <c r="A275" s="445" t="s">
        <v>464</v>
      </c>
      <c r="B275" s="483">
        <v>833000</v>
      </c>
      <c r="C275" s="483">
        <v>680000</v>
      </c>
      <c r="D275" s="483">
        <v>134000</v>
      </c>
      <c r="E275" s="483">
        <v>13000</v>
      </c>
      <c r="F275" s="483">
        <v>610000</v>
      </c>
      <c r="G275" s="483">
        <v>212000</v>
      </c>
      <c r="H275" s="483">
        <v>27000</v>
      </c>
      <c r="I275" s="490">
        <v>46000</v>
      </c>
      <c r="M275" s="28" t="s">
        <v>464</v>
      </c>
      <c r="N275" s="483">
        <v>436000</v>
      </c>
      <c r="O275" s="483">
        <v>325000</v>
      </c>
      <c r="P275" s="483">
        <v>100000</v>
      </c>
      <c r="Q275" s="483">
        <v>9000</v>
      </c>
      <c r="R275" s="483">
        <v>377000</v>
      </c>
      <c r="S275" s="483">
        <v>51000</v>
      </c>
      <c r="T275" s="483">
        <v>16000</v>
      </c>
      <c r="U275" s="490">
        <v>17000</v>
      </c>
      <c r="Y275" s="28" t="s">
        <v>464</v>
      </c>
      <c r="Z275" s="483">
        <v>397000</v>
      </c>
      <c r="AA275" s="483">
        <v>355000</v>
      </c>
      <c r="AB275" s="483">
        <v>34000</v>
      </c>
      <c r="AC275" s="483" t="s">
        <v>270</v>
      </c>
      <c r="AD275" s="483">
        <v>233000</v>
      </c>
      <c r="AE275" s="483">
        <v>160000</v>
      </c>
      <c r="AF275" s="483">
        <v>11000</v>
      </c>
      <c r="AG275" s="490">
        <v>29000</v>
      </c>
      <c r="AH275" s="40"/>
    </row>
    <row r="276" spans="1:35" ht="21" customHeight="1">
      <c r="A276" s="445" t="s">
        <v>465</v>
      </c>
      <c r="B276" s="483">
        <v>829000</v>
      </c>
      <c r="C276" s="483">
        <v>681000</v>
      </c>
      <c r="D276" s="483">
        <v>133000</v>
      </c>
      <c r="E276" s="483">
        <v>9000</v>
      </c>
      <c r="F276" s="483">
        <v>612000</v>
      </c>
      <c r="G276" s="483">
        <v>208000</v>
      </c>
      <c r="H276" s="483">
        <v>26000</v>
      </c>
      <c r="I276" s="490">
        <v>44000</v>
      </c>
      <c r="M276" s="28" t="s">
        <v>465</v>
      </c>
      <c r="N276" s="483">
        <v>435000</v>
      </c>
      <c r="O276" s="483">
        <v>329000</v>
      </c>
      <c r="P276" s="483">
        <v>98000</v>
      </c>
      <c r="Q276" s="483" t="s">
        <v>270</v>
      </c>
      <c r="R276" s="483">
        <v>377000</v>
      </c>
      <c r="S276" s="483">
        <v>52000</v>
      </c>
      <c r="T276" s="483">
        <v>15000</v>
      </c>
      <c r="U276" s="490">
        <v>19000</v>
      </c>
      <c r="Y276" s="28" t="s">
        <v>465</v>
      </c>
      <c r="Z276" s="483">
        <v>394000</v>
      </c>
      <c r="AA276" s="483">
        <v>353000</v>
      </c>
      <c r="AB276" s="483">
        <v>35000</v>
      </c>
      <c r="AC276" s="483" t="s">
        <v>270</v>
      </c>
      <c r="AD276" s="483">
        <v>235000</v>
      </c>
      <c r="AE276" s="483">
        <v>156000</v>
      </c>
      <c r="AF276" s="483">
        <v>11000</v>
      </c>
      <c r="AG276" s="490">
        <v>25000</v>
      </c>
      <c r="AH276" s="40"/>
    </row>
    <row r="277" spans="1:35" ht="21" customHeight="1">
      <c r="A277" s="445" t="s">
        <v>466</v>
      </c>
      <c r="B277" s="483">
        <v>825000</v>
      </c>
      <c r="C277" s="483">
        <v>679000</v>
      </c>
      <c r="D277" s="483">
        <v>131000</v>
      </c>
      <c r="E277" s="483">
        <v>9000</v>
      </c>
      <c r="F277" s="483">
        <v>615000</v>
      </c>
      <c r="G277" s="483">
        <v>201000</v>
      </c>
      <c r="H277" s="483">
        <v>26000</v>
      </c>
      <c r="I277" s="490">
        <v>43000</v>
      </c>
      <c r="M277" s="28" t="s">
        <v>466</v>
      </c>
      <c r="N277" s="483">
        <v>433000</v>
      </c>
      <c r="O277" s="483">
        <v>329000</v>
      </c>
      <c r="P277" s="483">
        <v>97000</v>
      </c>
      <c r="Q277" s="483" t="s">
        <v>270</v>
      </c>
      <c r="R277" s="483">
        <v>381000</v>
      </c>
      <c r="S277" s="483">
        <v>47000</v>
      </c>
      <c r="T277" s="483">
        <v>15000</v>
      </c>
      <c r="U277" s="490">
        <v>18000</v>
      </c>
      <c r="Y277" s="28" t="s">
        <v>466</v>
      </c>
      <c r="Z277" s="483">
        <v>392000</v>
      </c>
      <c r="AA277" s="483">
        <v>351000</v>
      </c>
      <c r="AB277" s="483">
        <v>35000</v>
      </c>
      <c r="AC277" s="483" t="s">
        <v>270</v>
      </c>
      <c r="AD277" s="483">
        <v>234000</v>
      </c>
      <c r="AE277" s="483">
        <v>154000</v>
      </c>
      <c r="AF277" s="483">
        <v>11000</v>
      </c>
      <c r="AG277" s="490">
        <v>26000</v>
      </c>
      <c r="AH277" s="40"/>
    </row>
    <row r="278" spans="1:35" ht="21" customHeight="1">
      <c r="A278" s="445" t="s">
        <v>467</v>
      </c>
      <c r="B278" s="483">
        <v>829000</v>
      </c>
      <c r="C278" s="483">
        <v>685000</v>
      </c>
      <c r="D278" s="483">
        <v>131000</v>
      </c>
      <c r="E278" s="483" t="s">
        <v>270</v>
      </c>
      <c r="F278" s="483">
        <v>617000</v>
      </c>
      <c r="G278" s="483">
        <v>205000</v>
      </c>
      <c r="H278" s="483">
        <v>26000</v>
      </c>
      <c r="I278" s="490">
        <v>46000</v>
      </c>
      <c r="M278" s="28" t="s">
        <v>467</v>
      </c>
      <c r="N278" s="483">
        <v>439000</v>
      </c>
      <c r="O278" s="483">
        <v>333000</v>
      </c>
      <c r="P278" s="483">
        <v>98000</v>
      </c>
      <c r="Q278" s="483" t="s">
        <v>270</v>
      </c>
      <c r="R278" s="483">
        <v>387000</v>
      </c>
      <c r="S278" s="483">
        <v>46000</v>
      </c>
      <c r="T278" s="483">
        <v>14000</v>
      </c>
      <c r="U278" s="490">
        <v>17000</v>
      </c>
      <c r="Y278" s="28" t="s">
        <v>467</v>
      </c>
      <c r="Z278" s="483">
        <v>390000</v>
      </c>
      <c r="AA278" s="483">
        <v>352000</v>
      </c>
      <c r="AB278" s="483">
        <v>33000</v>
      </c>
      <c r="AC278" s="483" t="s">
        <v>270</v>
      </c>
      <c r="AD278" s="483">
        <v>230000</v>
      </c>
      <c r="AE278" s="483">
        <v>158000</v>
      </c>
      <c r="AF278" s="483">
        <v>12000</v>
      </c>
      <c r="AG278" s="490">
        <v>29000</v>
      </c>
      <c r="AH278" s="40"/>
    </row>
    <row r="279" spans="1:35" ht="21" customHeight="1">
      <c r="A279" s="445" t="s">
        <v>468</v>
      </c>
      <c r="B279" s="483">
        <v>823000</v>
      </c>
      <c r="C279" s="483">
        <v>684000</v>
      </c>
      <c r="D279" s="483">
        <v>127000</v>
      </c>
      <c r="E279" s="483" t="s">
        <v>270</v>
      </c>
      <c r="F279" s="483">
        <v>611000</v>
      </c>
      <c r="G279" s="483">
        <v>205000</v>
      </c>
      <c r="H279" s="483">
        <v>25000</v>
      </c>
      <c r="I279" s="490">
        <v>47000</v>
      </c>
      <c r="M279" s="28" t="s">
        <v>468</v>
      </c>
      <c r="N279" s="483">
        <v>432000</v>
      </c>
      <c r="O279" s="483">
        <v>330000</v>
      </c>
      <c r="P279" s="483">
        <v>95000</v>
      </c>
      <c r="Q279" s="483" t="s">
        <v>270</v>
      </c>
      <c r="R279" s="483">
        <v>379000</v>
      </c>
      <c r="S279" s="483">
        <v>47000</v>
      </c>
      <c r="T279" s="483">
        <v>12000</v>
      </c>
      <c r="U279" s="490">
        <v>18000</v>
      </c>
      <c r="Y279" s="28" t="s">
        <v>468</v>
      </c>
      <c r="Z279" s="483">
        <v>391000</v>
      </c>
      <c r="AA279" s="483">
        <v>353000</v>
      </c>
      <c r="AB279" s="483">
        <v>32000</v>
      </c>
      <c r="AC279" s="483" t="s">
        <v>270</v>
      </c>
      <c r="AD279" s="483">
        <v>232000</v>
      </c>
      <c r="AE279" s="483">
        <v>157000</v>
      </c>
      <c r="AF279" s="483">
        <v>13000</v>
      </c>
      <c r="AG279" s="490">
        <v>30000</v>
      </c>
      <c r="AH279" s="40"/>
    </row>
    <row r="280" spans="1:35" ht="21" customHeight="1">
      <c r="A280" s="445" t="s">
        <v>469</v>
      </c>
      <c r="B280" s="483">
        <v>833000</v>
      </c>
      <c r="C280" s="483">
        <v>688000</v>
      </c>
      <c r="D280" s="483">
        <v>132000</v>
      </c>
      <c r="E280" s="483">
        <v>8000</v>
      </c>
      <c r="F280" s="483">
        <v>610000</v>
      </c>
      <c r="G280" s="483">
        <v>216000</v>
      </c>
      <c r="H280" s="483">
        <v>24000</v>
      </c>
      <c r="I280" s="490">
        <v>48000</v>
      </c>
      <c r="M280" s="28" t="s">
        <v>469</v>
      </c>
      <c r="N280" s="483">
        <v>435000</v>
      </c>
      <c r="O280" s="483">
        <v>331000</v>
      </c>
      <c r="P280" s="483">
        <v>97000</v>
      </c>
      <c r="Q280" s="483" t="s">
        <v>270</v>
      </c>
      <c r="R280" s="483">
        <v>377000</v>
      </c>
      <c r="S280" s="483">
        <v>53000</v>
      </c>
      <c r="T280" s="483">
        <v>13000</v>
      </c>
      <c r="U280" s="490">
        <v>19000</v>
      </c>
      <c r="Y280" s="28" t="s">
        <v>469</v>
      </c>
      <c r="Z280" s="483">
        <v>398000</v>
      </c>
      <c r="AA280" s="483">
        <v>357000</v>
      </c>
      <c r="AB280" s="483">
        <v>35000</v>
      </c>
      <c r="AC280" s="483" t="s">
        <v>270</v>
      </c>
      <c r="AD280" s="483">
        <v>233000</v>
      </c>
      <c r="AE280" s="483">
        <v>163000</v>
      </c>
      <c r="AF280" s="483">
        <v>11000</v>
      </c>
      <c r="AG280" s="490">
        <v>30000</v>
      </c>
      <c r="AH280" s="40"/>
    </row>
    <row r="281" spans="1:35" ht="21" customHeight="1">
      <c r="A281" s="445" t="s">
        <v>470</v>
      </c>
      <c r="B281" s="483">
        <v>823000</v>
      </c>
      <c r="C281" s="483">
        <v>684000</v>
      </c>
      <c r="D281" s="483">
        <v>127000</v>
      </c>
      <c r="E281" s="483" t="s">
        <v>270</v>
      </c>
      <c r="F281" s="483">
        <v>604000</v>
      </c>
      <c r="G281" s="483">
        <v>214000</v>
      </c>
      <c r="H281" s="483">
        <v>24000</v>
      </c>
      <c r="I281" s="490">
        <v>51000</v>
      </c>
      <c r="M281" s="28" t="s">
        <v>470</v>
      </c>
      <c r="N281" s="483">
        <v>433000</v>
      </c>
      <c r="O281" s="483">
        <v>335000</v>
      </c>
      <c r="P281" s="483">
        <v>91000</v>
      </c>
      <c r="Q281" s="483" t="s">
        <v>270</v>
      </c>
      <c r="R281" s="483">
        <v>375000</v>
      </c>
      <c r="S281" s="483">
        <v>54000</v>
      </c>
      <c r="T281" s="483">
        <v>12000</v>
      </c>
      <c r="U281" s="490">
        <v>22000</v>
      </c>
      <c r="Y281" s="28" t="s">
        <v>470</v>
      </c>
      <c r="Z281" s="483">
        <v>391000</v>
      </c>
      <c r="AA281" s="483">
        <v>349000</v>
      </c>
      <c r="AB281" s="483">
        <v>36000</v>
      </c>
      <c r="AC281" s="483" t="s">
        <v>270</v>
      </c>
      <c r="AD281" s="483">
        <v>229000</v>
      </c>
      <c r="AE281" s="483">
        <v>160000</v>
      </c>
      <c r="AF281" s="483">
        <v>12000</v>
      </c>
      <c r="AG281" s="490">
        <v>29000</v>
      </c>
      <c r="AH281" s="40"/>
    </row>
    <row r="282" spans="1:35" ht="21" customHeight="1">
      <c r="A282" s="445" t="s">
        <v>471</v>
      </c>
      <c r="B282" s="483">
        <v>828000</v>
      </c>
      <c r="C282" s="483">
        <v>692000</v>
      </c>
      <c r="D282" s="483">
        <v>125000</v>
      </c>
      <c r="E282" s="483" t="s">
        <v>270</v>
      </c>
      <c r="F282" s="483">
        <v>612000</v>
      </c>
      <c r="G282" s="483">
        <v>211000</v>
      </c>
      <c r="H282" s="483">
        <v>25000</v>
      </c>
      <c r="I282" s="490">
        <v>50000</v>
      </c>
      <c r="M282" s="28" t="s">
        <v>471</v>
      </c>
      <c r="N282" s="483">
        <v>435000</v>
      </c>
      <c r="O282" s="483">
        <v>343000</v>
      </c>
      <c r="P282" s="483">
        <v>87000</v>
      </c>
      <c r="Q282" s="483" t="s">
        <v>270</v>
      </c>
      <c r="R282" s="483">
        <v>381000</v>
      </c>
      <c r="S282" s="483">
        <v>50000</v>
      </c>
      <c r="T282" s="483">
        <v>12000</v>
      </c>
      <c r="U282" s="490">
        <v>22000</v>
      </c>
      <c r="Y282" s="28" t="s">
        <v>471</v>
      </c>
      <c r="Z282" s="483">
        <v>392000</v>
      </c>
      <c r="AA282" s="483">
        <v>350000</v>
      </c>
      <c r="AB282" s="483">
        <v>37000</v>
      </c>
      <c r="AC282" s="483" t="s">
        <v>270</v>
      </c>
      <c r="AD282" s="483">
        <v>230000</v>
      </c>
      <c r="AE282" s="483">
        <v>161000</v>
      </c>
      <c r="AF282" s="483">
        <v>13000</v>
      </c>
      <c r="AG282" s="490">
        <v>28000</v>
      </c>
      <c r="AH282" s="40"/>
    </row>
    <row r="283" spans="1:35" ht="21" customHeight="1">
      <c r="A283" s="445" t="s">
        <v>472</v>
      </c>
      <c r="B283" s="483">
        <v>822000</v>
      </c>
      <c r="C283" s="483">
        <v>689000</v>
      </c>
      <c r="D283" s="483">
        <v>125000</v>
      </c>
      <c r="E283" s="483" t="s">
        <v>270</v>
      </c>
      <c r="F283" s="483">
        <v>618000</v>
      </c>
      <c r="G283" s="483">
        <v>199000</v>
      </c>
      <c r="H283" s="483">
        <v>26000</v>
      </c>
      <c r="I283" s="490">
        <v>47000</v>
      </c>
      <c r="M283" s="28" t="s">
        <v>472</v>
      </c>
      <c r="N283" s="483">
        <v>433000</v>
      </c>
      <c r="O283" s="483">
        <v>338000</v>
      </c>
      <c r="P283" s="483">
        <v>90000</v>
      </c>
      <c r="Q283" s="483" t="s">
        <v>270</v>
      </c>
      <c r="R283" s="483">
        <v>384000</v>
      </c>
      <c r="S283" s="483">
        <v>45000</v>
      </c>
      <c r="T283" s="483">
        <v>13000</v>
      </c>
      <c r="U283" s="490">
        <v>20000</v>
      </c>
      <c r="Y283" s="28" t="s">
        <v>472</v>
      </c>
      <c r="Z283" s="483">
        <v>390000</v>
      </c>
      <c r="AA283" s="483">
        <v>351000</v>
      </c>
      <c r="AB283" s="483">
        <v>35000</v>
      </c>
      <c r="AC283" s="483" t="s">
        <v>270</v>
      </c>
      <c r="AD283" s="483">
        <v>234000</v>
      </c>
      <c r="AE283" s="483">
        <v>154000</v>
      </c>
      <c r="AF283" s="483">
        <v>13000</v>
      </c>
      <c r="AG283" s="490">
        <v>26000</v>
      </c>
      <c r="AH283" s="40"/>
    </row>
    <row r="284" spans="1:35" ht="21" customHeight="1">
      <c r="A284" s="445" t="s">
        <v>473</v>
      </c>
      <c r="B284" s="483">
        <v>823000</v>
      </c>
      <c r="C284" s="483">
        <v>690000</v>
      </c>
      <c r="D284" s="483">
        <v>125000</v>
      </c>
      <c r="E284" s="483" t="s">
        <v>270</v>
      </c>
      <c r="F284" s="483">
        <v>620000</v>
      </c>
      <c r="G284" s="483">
        <v>199000</v>
      </c>
      <c r="H284" s="483">
        <v>26000</v>
      </c>
      <c r="I284" s="490">
        <v>46000</v>
      </c>
      <c r="M284" s="28" t="s">
        <v>473</v>
      </c>
      <c r="N284" s="483">
        <v>430000</v>
      </c>
      <c r="O284" s="483">
        <v>336000</v>
      </c>
      <c r="P284" s="483">
        <v>90000</v>
      </c>
      <c r="Q284" s="483" t="s">
        <v>270</v>
      </c>
      <c r="R284" s="483">
        <v>382000</v>
      </c>
      <c r="S284" s="483">
        <v>45000</v>
      </c>
      <c r="T284" s="483">
        <v>13000</v>
      </c>
      <c r="U284" s="490">
        <v>17000</v>
      </c>
      <c r="Y284" s="28" t="s">
        <v>473</v>
      </c>
      <c r="Z284" s="483">
        <v>393000</v>
      </c>
      <c r="AA284" s="483">
        <v>354000</v>
      </c>
      <c r="AB284" s="483">
        <v>36000</v>
      </c>
      <c r="AC284" s="483" t="s">
        <v>270</v>
      </c>
      <c r="AD284" s="483">
        <v>238000</v>
      </c>
      <c r="AE284" s="483">
        <v>153000</v>
      </c>
      <c r="AF284" s="483">
        <v>13000</v>
      </c>
      <c r="AG284" s="490">
        <v>29000</v>
      </c>
      <c r="AH284" s="40"/>
    </row>
    <row r="285" spans="1:35" ht="21" customHeight="1">
      <c r="A285" s="445" t="s">
        <v>480</v>
      </c>
      <c r="B285" s="483">
        <v>833000</v>
      </c>
      <c r="C285" s="483">
        <v>697000</v>
      </c>
      <c r="D285" s="483">
        <v>128000</v>
      </c>
      <c r="E285" s="483" t="s">
        <v>270</v>
      </c>
      <c r="F285" s="483">
        <v>627000</v>
      </c>
      <c r="G285" s="483">
        <v>202000</v>
      </c>
      <c r="H285" s="483">
        <v>27000</v>
      </c>
      <c r="I285" s="490">
        <v>45000</v>
      </c>
      <c r="J285" s="274"/>
      <c r="M285" s="28" t="s">
        <v>480</v>
      </c>
      <c r="N285" s="483">
        <v>437000</v>
      </c>
      <c r="O285" s="483">
        <v>340000</v>
      </c>
      <c r="P285" s="483">
        <v>92000</v>
      </c>
      <c r="Q285" s="483" t="s">
        <v>270</v>
      </c>
      <c r="R285" s="483">
        <v>386000</v>
      </c>
      <c r="S285" s="483">
        <v>48000</v>
      </c>
      <c r="T285" s="483">
        <v>14000</v>
      </c>
      <c r="U285" s="490">
        <v>19000</v>
      </c>
      <c r="Y285" s="28" t="s">
        <v>480</v>
      </c>
      <c r="Z285" s="483">
        <v>395000</v>
      </c>
      <c r="AA285" s="483">
        <v>357000</v>
      </c>
      <c r="AB285" s="483">
        <v>36000</v>
      </c>
      <c r="AC285" s="483" t="s">
        <v>270</v>
      </c>
      <c r="AD285" s="483">
        <v>241000</v>
      </c>
      <c r="AE285" s="483">
        <v>154000</v>
      </c>
      <c r="AF285" s="483">
        <v>13000</v>
      </c>
      <c r="AG285" s="490">
        <v>26000</v>
      </c>
    </row>
    <row r="286" spans="1:35" ht="21" customHeight="1">
      <c r="A286" s="445" t="s">
        <v>481</v>
      </c>
      <c r="B286" s="483">
        <v>830000</v>
      </c>
      <c r="C286" s="483">
        <v>694000</v>
      </c>
      <c r="D286" s="483">
        <v>128000</v>
      </c>
      <c r="E286" s="483" t="s">
        <v>270</v>
      </c>
      <c r="F286" s="483">
        <v>625000</v>
      </c>
      <c r="G286" s="483">
        <v>200000</v>
      </c>
      <c r="H286" s="483">
        <v>28000</v>
      </c>
      <c r="I286" s="490">
        <v>48000</v>
      </c>
      <c r="J286" s="274"/>
      <c r="M286" s="28" t="s">
        <v>481</v>
      </c>
      <c r="N286" s="483">
        <v>433000</v>
      </c>
      <c r="O286" s="483">
        <v>337000</v>
      </c>
      <c r="P286" s="483">
        <v>89000</v>
      </c>
      <c r="Q286" s="483" t="s">
        <v>270</v>
      </c>
      <c r="R286" s="483">
        <v>379000</v>
      </c>
      <c r="S286" s="483">
        <v>49000</v>
      </c>
      <c r="T286" s="483">
        <v>15000</v>
      </c>
      <c r="U286" s="490">
        <v>20000</v>
      </c>
      <c r="Y286" s="28" t="s">
        <v>481</v>
      </c>
      <c r="Z286" s="483">
        <v>397000</v>
      </c>
      <c r="AA286" s="483">
        <v>356000</v>
      </c>
      <c r="AB286" s="483">
        <v>39000</v>
      </c>
      <c r="AC286" s="483" t="s">
        <v>270</v>
      </c>
      <c r="AD286" s="483">
        <v>246000</v>
      </c>
      <c r="AE286" s="483">
        <v>151000</v>
      </c>
      <c r="AF286" s="483">
        <v>13000</v>
      </c>
      <c r="AG286" s="490">
        <v>28000</v>
      </c>
      <c r="AI286" s="3"/>
    </row>
    <row r="287" spans="1:35" s="444" customFormat="1" ht="21" customHeight="1">
      <c r="A287" s="445" t="s">
        <v>482</v>
      </c>
      <c r="B287" s="483">
        <v>846000</v>
      </c>
      <c r="C287" s="483">
        <v>707000</v>
      </c>
      <c r="D287" s="483">
        <v>129000</v>
      </c>
      <c r="E287" s="483" t="s">
        <v>270</v>
      </c>
      <c r="F287" s="483">
        <v>629000</v>
      </c>
      <c r="G287" s="483">
        <v>211000</v>
      </c>
      <c r="H287" s="483">
        <v>30000</v>
      </c>
      <c r="I287" s="490">
        <v>50000</v>
      </c>
      <c r="J287" s="455"/>
      <c r="K287" s="482"/>
      <c r="L287" s="482"/>
      <c r="M287" s="445" t="s">
        <v>482</v>
      </c>
      <c r="N287" s="483">
        <v>444000</v>
      </c>
      <c r="O287" s="483">
        <v>345000</v>
      </c>
      <c r="P287" s="483">
        <v>92000</v>
      </c>
      <c r="Q287" s="483" t="s">
        <v>270</v>
      </c>
      <c r="R287" s="483">
        <v>384000</v>
      </c>
      <c r="S287" s="483">
        <v>56000</v>
      </c>
      <c r="T287" s="483">
        <v>17000</v>
      </c>
      <c r="U287" s="490">
        <v>23000</v>
      </c>
      <c r="Y287" s="445" t="s">
        <v>482</v>
      </c>
      <c r="Z287" s="483">
        <v>401000</v>
      </c>
      <c r="AA287" s="483">
        <v>362000</v>
      </c>
      <c r="AB287" s="483">
        <v>37000</v>
      </c>
      <c r="AC287" s="483" t="s">
        <v>270</v>
      </c>
      <c r="AD287" s="483">
        <v>245000</v>
      </c>
      <c r="AE287" s="483">
        <v>156000</v>
      </c>
      <c r="AF287" s="483">
        <v>13000</v>
      </c>
      <c r="AG287" s="490">
        <v>27000</v>
      </c>
    </row>
    <row r="288" spans="1:35" ht="21" customHeight="1">
      <c r="A288" s="445" t="s">
        <v>488</v>
      </c>
      <c r="B288" s="483">
        <v>845000</v>
      </c>
      <c r="C288" s="483">
        <v>710000</v>
      </c>
      <c r="D288" s="483">
        <v>127000</v>
      </c>
      <c r="E288" s="483" t="s">
        <v>270</v>
      </c>
      <c r="F288" s="274">
        <v>630000</v>
      </c>
      <c r="G288" s="274">
        <v>210000</v>
      </c>
      <c r="H288" s="483">
        <v>31000</v>
      </c>
      <c r="I288" s="490">
        <v>52000</v>
      </c>
      <c r="J288" s="274"/>
      <c r="M288" s="28" t="s">
        <v>488</v>
      </c>
      <c r="N288" s="483">
        <v>445000</v>
      </c>
      <c r="O288" s="483">
        <v>349000</v>
      </c>
      <c r="P288" s="483">
        <v>90000</v>
      </c>
      <c r="Q288" s="483" t="s">
        <v>270</v>
      </c>
      <c r="R288" s="274">
        <v>389000</v>
      </c>
      <c r="S288" s="274">
        <v>51000</v>
      </c>
      <c r="T288" s="483">
        <v>18000</v>
      </c>
      <c r="U288" s="490">
        <v>22000</v>
      </c>
      <c r="Y288" s="28" t="s">
        <v>488</v>
      </c>
      <c r="Z288" s="483">
        <v>401000</v>
      </c>
      <c r="AA288" s="483">
        <v>361000</v>
      </c>
      <c r="AB288" s="483">
        <v>37000</v>
      </c>
      <c r="AC288" s="483" t="s">
        <v>270</v>
      </c>
      <c r="AD288" s="274">
        <v>241000</v>
      </c>
      <c r="AE288" s="274">
        <v>159000</v>
      </c>
      <c r="AF288" s="483">
        <v>14000</v>
      </c>
      <c r="AG288" s="490">
        <v>29000</v>
      </c>
    </row>
    <row r="289" spans="1:35" ht="21" customHeight="1">
      <c r="A289" s="445" t="s">
        <v>490</v>
      </c>
      <c r="B289" s="483">
        <v>848000</v>
      </c>
      <c r="C289" s="483">
        <v>714000</v>
      </c>
      <c r="D289" s="483">
        <v>126000</v>
      </c>
      <c r="E289" s="483" t="s">
        <v>270</v>
      </c>
      <c r="F289" s="274">
        <v>631000</v>
      </c>
      <c r="G289" s="274">
        <v>212000</v>
      </c>
      <c r="H289" s="483">
        <v>29000</v>
      </c>
      <c r="I289" s="490">
        <v>49000</v>
      </c>
      <c r="J289" s="274"/>
      <c r="M289" s="28" t="s">
        <v>490</v>
      </c>
      <c r="N289" s="483">
        <v>442000</v>
      </c>
      <c r="O289" s="483">
        <v>347000</v>
      </c>
      <c r="P289" s="483">
        <v>90000</v>
      </c>
      <c r="Q289" s="483" t="s">
        <v>270</v>
      </c>
      <c r="R289" s="274">
        <v>388000</v>
      </c>
      <c r="S289" s="274">
        <v>50000</v>
      </c>
      <c r="T289" s="483">
        <v>15000</v>
      </c>
      <c r="U289" s="490">
        <v>21000</v>
      </c>
      <c r="Y289" s="28" t="s">
        <v>490</v>
      </c>
      <c r="Z289" s="483">
        <v>406000</v>
      </c>
      <c r="AA289" s="483">
        <v>367000</v>
      </c>
      <c r="AB289" s="483">
        <v>36000</v>
      </c>
      <c r="AC289" s="483" t="s">
        <v>270</v>
      </c>
      <c r="AD289" s="274">
        <v>243000</v>
      </c>
      <c r="AE289" s="274">
        <v>162000</v>
      </c>
      <c r="AF289" s="483">
        <v>14000</v>
      </c>
      <c r="AG289" s="490">
        <v>29000</v>
      </c>
      <c r="AH289" s="33"/>
      <c r="AI289" s="33"/>
    </row>
    <row r="290" spans="1:35" ht="21" customHeight="1">
      <c r="A290" s="445" t="s">
        <v>491</v>
      </c>
      <c r="B290" s="483">
        <v>845000</v>
      </c>
      <c r="C290" s="483">
        <v>713000</v>
      </c>
      <c r="D290" s="483">
        <v>125000</v>
      </c>
      <c r="E290" s="483" t="s">
        <v>270</v>
      </c>
      <c r="F290" s="274">
        <v>627000</v>
      </c>
      <c r="G290" s="274">
        <v>213000</v>
      </c>
      <c r="H290" s="483">
        <v>27000</v>
      </c>
      <c r="I290" s="490">
        <v>49000</v>
      </c>
      <c r="J290" s="274"/>
      <c r="M290" s="28" t="s">
        <v>491</v>
      </c>
      <c r="N290" s="483">
        <v>435000</v>
      </c>
      <c r="O290" s="483">
        <v>342000</v>
      </c>
      <c r="P290" s="483">
        <v>89000</v>
      </c>
      <c r="Q290" s="483" t="s">
        <v>270</v>
      </c>
      <c r="R290" s="274">
        <v>386000</v>
      </c>
      <c r="S290" s="274">
        <v>47000</v>
      </c>
      <c r="T290" s="483">
        <v>14000</v>
      </c>
      <c r="U290" s="490">
        <v>19000</v>
      </c>
      <c r="Y290" s="28" t="s">
        <v>491</v>
      </c>
      <c r="Z290" s="483">
        <v>409000</v>
      </c>
      <c r="AA290" s="483">
        <v>371000</v>
      </c>
      <c r="AB290" s="483">
        <v>36000</v>
      </c>
      <c r="AC290" s="483" t="s">
        <v>270</v>
      </c>
      <c r="AD290" s="274">
        <v>241000</v>
      </c>
      <c r="AE290" s="274">
        <v>166000</v>
      </c>
      <c r="AF290" s="483">
        <v>13000</v>
      </c>
      <c r="AG290" s="490">
        <v>29000</v>
      </c>
      <c r="AH290" s="33"/>
      <c r="AI290" s="3"/>
    </row>
    <row r="291" spans="1:35" ht="21" customHeight="1">
      <c r="A291" s="445" t="s">
        <v>492</v>
      </c>
      <c r="B291" s="483">
        <v>849000</v>
      </c>
      <c r="C291" s="483">
        <v>718000</v>
      </c>
      <c r="D291" s="483">
        <v>125000</v>
      </c>
      <c r="E291" s="483" t="s">
        <v>270</v>
      </c>
      <c r="F291" s="274">
        <v>627000</v>
      </c>
      <c r="G291" s="274">
        <v>219000</v>
      </c>
      <c r="H291" s="483">
        <v>29000</v>
      </c>
      <c r="I291" s="490">
        <v>51000</v>
      </c>
      <c r="J291" s="274"/>
      <c r="M291" s="28" t="s">
        <v>492</v>
      </c>
      <c r="N291" s="483">
        <v>437000</v>
      </c>
      <c r="O291" s="483">
        <v>343000</v>
      </c>
      <c r="P291" s="483">
        <v>91000</v>
      </c>
      <c r="Q291" s="483" t="s">
        <v>270</v>
      </c>
      <c r="R291" s="274">
        <v>386000</v>
      </c>
      <c r="S291" s="274">
        <v>49000</v>
      </c>
      <c r="T291" s="483">
        <v>14000</v>
      </c>
      <c r="U291" s="490">
        <v>19000</v>
      </c>
      <c r="Y291" s="28" t="s">
        <v>492</v>
      </c>
      <c r="Z291" s="483">
        <v>412000</v>
      </c>
      <c r="AA291" s="483">
        <v>375000</v>
      </c>
      <c r="AB291" s="483">
        <v>35000</v>
      </c>
      <c r="AC291" s="483" t="s">
        <v>270</v>
      </c>
      <c r="AD291" s="274">
        <v>241000</v>
      </c>
      <c r="AE291" s="274">
        <v>170000</v>
      </c>
      <c r="AF291" s="483">
        <v>15000</v>
      </c>
      <c r="AG291" s="490">
        <v>32000</v>
      </c>
    </row>
    <row r="292" spans="1:35" ht="21" customHeight="1">
      <c r="A292" s="445" t="s">
        <v>493</v>
      </c>
      <c r="B292" s="483">
        <v>841000</v>
      </c>
      <c r="C292" s="483">
        <v>714000</v>
      </c>
      <c r="D292" s="483">
        <v>122000</v>
      </c>
      <c r="E292" s="483" t="s">
        <v>270</v>
      </c>
      <c r="F292" s="274">
        <v>622000</v>
      </c>
      <c r="G292" s="274">
        <v>216000</v>
      </c>
      <c r="H292" s="483">
        <v>28000</v>
      </c>
      <c r="I292" s="490">
        <v>52000</v>
      </c>
      <c r="J292" s="274"/>
      <c r="M292" s="28" t="s">
        <v>493</v>
      </c>
      <c r="N292" s="483">
        <v>433000</v>
      </c>
      <c r="O292" s="483">
        <v>342000</v>
      </c>
      <c r="P292" s="483">
        <v>88000</v>
      </c>
      <c r="Q292" s="483" t="s">
        <v>270</v>
      </c>
      <c r="R292" s="274">
        <v>386000</v>
      </c>
      <c r="S292" s="274">
        <v>45000</v>
      </c>
      <c r="T292" s="483">
        <v>13000</v>
      </c>
      <c r="U292" s="490">
        <v>20000</v>
      </c>
      <c r="Y292" s="28" t="s">
        <v>493</v>
      </c>
      <c r="Z292" s="483">
        <v>408000</v>
      </c>
      <c r="AA292" s="483">
        <v>372000</v>
      </c>
      <c r="AB292" s="483">
        <v>34000</v>
      </c>
      <c r="AC292" s="483" t="s">
        <v>270</v>
      </c>
      <c r="AD292" s="274">
        <v>236000</v>
      </c>
      <c r="AE292" s="274">
        <v>171000</v>
      </c>
      <c r="AF292" s="483">
        <v>14000</v>
      </c>
      <c r="AG292" s="490">
        <v>31000</v>
      </c>
    </row>
    <row r="293" spans="1:35" ht="21" customHeight="1">
      <c r="A293" s="445" t="s">
        <v>494</v>
      </c>
      <c r="B293" s="483">
        <v>850000</v>
      </c>
      <c r="C293" s="483">
        <v>718000</v>
      </c>
      <c r="D293" s="483">
        <v>124000</v>
      </c>
      <c r="E293" s="483" t="s">
        <v>270</v>
      </c>
      <c r="F293" s="274">
        <v>626000</v>
      </c>
      <c r="G293" s="274">
        <v>221000</v>
      </c>
      <c r="H293" s="483">
        <v>29000</v>
      </c>
      <c r="I293" s="490">
        <v>53000</v>
      </c>
      <c r="J293" s="274"/>
      <c r="M293" s="28" t="s">
        <v>494</v>
      </c>
      <c r="N293" s="483">
        <v>435000</v>
      </c>
      <c r="O293" s="483">
        <v>346000</v>
      </c>
      <c r="P293" s="483">
        <v>86000</v>
      </c>
      <c r="Q293" s="483" t="s">
        <v>270</v>
      </c>
      <c r="R293" s="274">
        <v>389000</v>
      </c>
      <c r="S293" s="274">
        <v>45000</v>
      </c>
      <c r="T293" s="483">
        <v>14000</v>
      </c>
      <c r="U293" s="490">
        <v>20000</v>
      </c>
      <c r="Y293" s="28" t="s">
        <v>494</v>
      </c>
      <c r="Z293" s="483">
        <v>414000</v>
      </c>
      <c r="AA293" s="483">
        <v>372000</v>
      </c>
      <c r="AB293" s="483">
        <v>38000</v>
      </c>
      <c r="AC293" s="483" t="s">
        <v>270</v>
      </c>
      <c r="AD293" s="274">
        <v>237000</v>
      </c>
      <c r="AE293" s="274">
        <v>175000</v>
      </c>
      <c r="AF293" s="483">
        <v>15000</v>
      </c>
      <c r="AG293" s="490">
        <v>33000</v>
      </c>
    </row>
    <row r="294" spans="1:35" ht="21" customHeight="1">
      <c r="A294" s="445" t="s">
        <v>495</v>
      </c>
      <c r="B294" s="483">
        <v>845000</v>
      </c>
      <c r="C294" s="483">
        <v>716000</v>
      </c>
      <c r="D294" s="483">
        <v>123000</v>
      </c>
      <c r="E294" s="483" t="s">
        <v>270</v>
      </c>
      <c r="F294" s="274">
        <v>623000</v>
      </c>
      <c r="G294" s="274">
        <v>219000</v>
      </c>
      <c r="H294" s="483">
        <v>29000</v>
      </c>
      <c r="I294" s="490">
        <v>54000</v>
      </c>
      <c r="J294" s="274"/>
      <c r="M294" s="28" t="s">
        <v>495</v>
      </c>
      <c r="N294" s="483">
        <v>433000</v>
      </c>
      <c r="O294" s="483">
        <v>345000</v>
      </c>
      <c r="P294" s="483">
        <v>85000</v>
      </c>
      <c r="Q294" s="483" t="s">
        <v>270</v>
      </c>
      <c r="R294" s="274">
        <v>389000</v>
      </c>
      <c r="S294" s="274">
        <v>43000</v>
      </c>
      <c r="T294" s="483">
        <v>15000</v>
      </c>
      <c r="U294" s="490">
        <v>21000</v>
      </c>
      <c r="Y294" s="28" t="s">
        <v>495</v>
      </c>
      <c r="Z294" s="483">
        <v>412000</v>
      </c>
      <c r="AA294" s="483">
        <v>371000</v>
      </c>
      <c r="AB294" s="483">
        <v>38000</v>
      </c>
      <c r="AC294" s="483" t="s">
        <v>270</v>
      </c>
      <c r="AD294" s="274">
        <v>234000</v>
      </c>
      <c r="AE294" s="274">
        <v>176000</v>
      </c>
      <c r="AF294" s="483">
        <v>13000</v>
      </c>
      <c r="AG294" s="490">
        <v>33000</v>
      </c>
    </row>
    <row r="295" spans="1:35" ht="21" customHeight="1">
      <c r="A295" s="445" t="s">
        <v>496</v>
      </c>
      <c r="B295" s="483">
        <v>838000</v>
      </c>
      <c r="C295" s="483">
        <v>710000</v>
      </c>
      <c r="D295" s="483">
        <v>122000</v>
      </c>
      <c r="E295" s="483" t="s">
        <v>270</v>
      </c>
      <c r="F295" s="274">
        <v>622000</v>
      </c>
      <c r="G295" s="274">
        <v>213000</v>
      </c>
      <c r="H295" s="483">
        <v>29000</v>
      </c>
      <c r="I295" s="490">
        <v>51000</v>
      </c>
      <c r="J295" s="274"/>
      <c r="M295" s="28" t="s">
        <v>496</v>
      </c>
      <c r="N295" s="483">
        <v>437000</v>
      </c>
      <c r="O295" s="483">
        <v>350000</v>
      </c>
      <c r="P295" s="483">
        <v>84000</v>
      </c>
      <c r="Q295" s="483" t="s">
        <v>270</v>
      </c>
      <c r="R295" s="274">
        <v>391000</v>
      </c>
      <c r="S295" s="274">
        <v>45000</v>
      </c>
      <c r="T295" s="483">
        <v>14000</v>
      </c>
      <c r="U295" s="490">
        <v>20000</v>
      </c>
      <c r="Y295" s="28" t="s">
        <v>496</v>
      </c>
      <c r="Z295" s="483">
        <v>401000</v>
      </c>
      <c r="AA295" s="483">
        <v>360000</v>
      </c>
      <c r="AB295" s="483">
        <v>37000</v>
      </c>
      <c r="AC295" s="483" t="s">
        <v>270</v>
      </c>
      <c r="AD295" s="274">
        <v>231000</v>
      </c>
      <c r="AE295" s="274">
        <v>168000</v>
      </c>
      <c r="AF295" s="483">
        <v>15000</v>
      </c>
      <c r="AG295" s="490">
        <v>32000</v>
      </c>
    </row>
    <row r="296" spans="1:35" ht="21" customHeight="1">
      <c r="A296" s="445" t="s">
        <v>497</v>
      </c>
      <c r="B296" s="483">
        <v>836000</v>
      </c>
      <c r="C296" s="483">
        <v>708000</v>
      </c>
      <c r="D296" s="483">
        <v>122000</v>
      </c>
      <c r="E296" s="483" t="s">
        <v>270</v>
      </c>
      <c r="F296" s="274">
        <v>617000</v>
      </c>
      <c r="G296" s="274">
        <v>216000</v>
      </c>
      <c r="H296" s="483">
        <v>28000</v>
      </c>
      <c r="I296" s="490">
        <v>53000</v>
      </c>
      <c r="J296" s="274"/>
      <c r="M296" s="28" t="s">
        <v>497</v>
      </c>
      <c r="N296" s="483">
        <v>438000</v>
      </c>
      <c r="O296" s="483">
        <v>350000</v>
      </c>
      <c r="P296" s="483">
        <v>86000</v>
      </c>
      <c r="Q296" s="483" t="s">
        <v>270</v>
      </c>
      <c r="R296" s="274">
        <v>385000</v>
      </c>
      <c r="S296" s="274">
        <v>52000</v>
      </c>
      <c r="T296" s="483">
        <v>13000</v>
      </c>
      <c r="U296" s="490">
        <v>22000</v>
      </c>
      <c r="Y296" s="28" t="s">
        <v>497</v>
      </c>
      <c r="Z296" s="483">
        <v>398000</v>
      </c>
      <c r="AA296" s="483">
        <v>359000</v>
      </c>
      <c r="AB296" s="483">
        <v>35000</v>
      </c>
      <c r="AC296" s="483" t="s">
        <v>270</v>
      </c>
      <c r="AD296" s="274">
        <v>232000</v>
      </c>
      <c r="AE296" s="274">
        <v>164000</v>
      </c>
      <c r="AF296" s="483">
        <v>15000</v>
      </c>
      <c r="AG296" s="490">
        <v>32000</v>
      </c>
    </row>
    <row r="297" spans="1:35" ht="21" customHeight="1">
      <c r="A297" s="445" t="s">
        <v>498</v>
      </c>
      <c r="B297" s="483">
        <v>842000</v>
      </c>
      <c r="C297" s="483">
        <v>716000</v>
      </c>
      <c r="D297" s="483">
        <v>119000</v>
      </c>
      <c r="E297" s="483" t="s">
        <v>270</v>
      </c>
      <c r="F297" s="274">
        <v>623000</v>
      </c>
      <c r="G297" s="274">
        <v>216000</v>
      </c>
      <c r="H297" s="483">
        <v>28000</v>
      </c>
      <c r="I297" s="490">
        <v>57000</v>
      </c>
      <c r="J297" s="274"/>
      <c r="M297" s="28" t="s">
        <v>498</v>
      </c>
      <c r="N297" s="483">
        <v>443000</v>
      </c>
      <c r="O297" s="483">
        <v>356000</v>
      </c>
      <c r="P297" s="483">
        <v>84000</v>
      </c>
      <c r="Q297" s="483" t="s">
        <v>270</v>
      </c>
      <c r="R297" s="274">
        <v>392000</v>
      </c>
      <c r="S297" s="274">
        <v>50000</v>
      </c>
      <c r="T297" s="483">
        <v>14000</v>
      </c>
      <c r="U297" s="490">
        <v>24000</v>
      </c>
      <c r="Y297" s="28" t="s">
        <v>498</v>
      </c>
      <c r="Z297" s="483">
        <v>399000</v>
      </c>
      <c r="AA297" s="483">
        <v>360000</v>
      </c>
      <c r="AB297" s="483">
        <v>35000</v>
      </c>
      <c r="AC297" s="483" t="s">
        <v>270</v>
      </c>
      <c r="AD297" s="274">
        <v>231000</v>
      </c>
      <c r="AE297" s="274">
        <v>166000</v>
      </c>
      <c r="AF297" s="483">
        <v>15000</v>
      </c>
      <c r="AG297" s="490">
        <v>34000</v>
      </c>
    </row>
    <row r="298" spans="1:35" ht="21" customHeight="1">
      <c r="A298" s="445" t="s">
        <v>499</v>
      </c>
      <c r="B298" s="483">
        <v>853000</v>
      </c>
      <c r="C298" s="483">
        <v>721000</v>
      </c>
      <c r="D298" s="483">
        <v>122000</v>
      </c>
      <c r="E298" s="483" t="s">
        <v>270</v>
      </c>
      <c r="F298" s="274">
        <v>628000</v>
      </c>
      <c r="G298" s="274">
        <v>222000</v>
      </c>
      <c r="H298" s="483">
        <v>27000</v>
      </c>
      <c r="I298" s="490">
        <v>58000</v>
      </c>
      <c r="J298" s="274"/>
      <c r="M298" s="28" t="s">
        <v>499</v>
      </c>
      <c r="N298" s="483">
        <v>446000</v>
      </c>
      <c r="O298" s="483">
        <v>355000</v>
      </c>
      <c r="P298" s="483">
        <v>87000</v>
      </c>
      <c r="Q298" s="483" t="s">
        <v>270</v>
      </c>
      <c r="R298" s="274">
        <v>392000</v>
      </c>
      <c r="S298" s="274">
        <v>52000</v>
      </c>
      <c r="T298" s="483">
        <v>13000</v>
      </c>
      <c r="U298" s="490">
        <v>24000</v>
      </c>
      <c r="Y298" s="28" t="s">
        <v>499</v>
      </c>
      <c r="Z298" s="483">
        <v>408000</v>
      </c>
      <c r="AA298" s="483">
        <v>367000</v>
      </c>
      <c r="AB298" s="483">
        <v>35000</v>
      </c>
      <c r="AC298" s="483" t="s">
        <v>270</v>
      </c>
      <c r="AD298" s="274">
        <v>236000</v>
      </c>
      <c r="AE298" s="274">
        <v>169000</v>
      </c>
      <c r="AF298" s="483">
        <v>14000</v>
      </c>
      <c r="AG298" s="490">
        <v>34000</v>
      </c>
    </row>
    <row r="299" spans="1:35" ht="21" customHeight="1">
      <c r="A299" s="28" t="s">
        <v>500</v>
      </c>
      <c r="B299" s="274" t="s">
        <v>560</v>
      </c>
      <c r="C299" s="217"/>
      <c r="D299" s="217"/>
      <c r="E299" s="217"/>
      <c r="F299" s="217"/>
      <c r="G299" s="217"/>
      <c r="H299" s="217"/>
      <c r="I299" s="219"/>
      <c r="J299" s="274"/>
      <c r="M299" s="28" t="s">
        <v>500</v>
      </c>
      <c r="N299" s="274" t="s">
        <v>560</v>
      </c>
      <c r="O299" s="217"/>
      <c r="P299" s="217"/>
      <c r="Q299" s="217"/>
      <c r="R299" s="217"/>
      <c r="S299" s="217"/>
      <c r="T299" s="217"/>
      <c r="U299" s="219"/>
      <c r="Y299" s="28" t="s">
        <v>500</v>
      </c>
      <c r="Z299" s="274" t="s">
        <v>560</v>
      </c>
      <c r="AA299" s="217"/>
      <c r="AB299" s="217"/>
      <c r="AC299" s="217"/>
      <c r="AD299" s="217"/>
      <c r="AE299" s="217"/>
      <c r="AF299" s="217"/>
      <c r="AG299" s="219"/>
    </row>
    <row r="300" spans="1:35" ht="21" customHeight="1">
      <c r="A300" s="28" t="s">
        <v>501</v>
      </c>
      <c r="B300" s="274" t="s">
        <v>489</v>
      </c>
      <c r="C300" s="217"/>
      <c r="D300" s="217"/>
      <c r="E300" s="217"/>
      <c r="F300" s="217"/>
      <c r="G300" s="217"/>
      <c r="H300" s="217"/>
      <c r="I300" s="219"/>
      <c r="J300" s="274"/>
      <c r="M300" s="28" t="s">
        <v>501</v>
      </c>
      <c r="N300" s="274" t="s">
        <v>489</v>
      </c>
      <c r="O300" s="217"/>
      <c r="P300" s="217"/>
      <c r="Q300" s="217"/>
      <c r="R300" s="217"/>
      <c r="S300" s="217"/>
      <c r="T300" s="217"/>
      <c r="U300" s="219"/>
      <c r="Y300" s="28" t="s">
        <v>501</v>
      </c>
      <c r="Z300" s="274" t="s">
        <v>489</v>
      </c>
      <c r="AA300" s="217"/>
      <c r="AB300" s="217"/>
      <c r="AC300" s="217"/>
      <c r="AD300" s="217"/>
      <c r="AE300" s="217"/>
      <c r="AF300" s="217"/>
      <c r="AG300" s="219"/>
    </row>
    <row r="301" spans="1:35" ht="21" customHeight="1">
      <c r="A301" s="28" t="s">
        <v>502</v>
      </c>
      <c r="B301" s="274" t="s">
        <v>561</v>
      </c>
      <c r="C301" s="217"/>
      <c r="D301" s="217"/>
      <c r="E301" s="217"/>
      <c r="F301" s="217"/>
      <c r="G301" s="217"/>
      <c r="H301" s="217"/>
      <c r="I301" s="219"/>
      <c r="J301" s="274"/>
      <c r="M301" s="28" t="s">
        <v>502</v>
      </c>
      <c r="N301" s="274" t="s">
        <v>561</v>
      </c>
      <c r="O301" s="217"/>
      <c r="P301" s="217"/>
      <c r="Q301" s="217"/>
      <c r="R301" s="217"/>
      <c r="S301" s="217"/>
      <c r="T301" s="217"/>
      <c r="U301" s="219"/>
      <c r="Y301" s="28" t="s">
        <v>502</v>
      </c>
      <c r="Z301" s="274" t="s">
        <v>561</v>
      </c>
      <c r="AA301" s="217"/>
      <c r="AB301" s="217"/>
      <c r="AC301" s="217"/>
      <c r="AD301" s="217"/>
      <c r="AE301" s="217"/>
      <c r="AF301" s="217"/>
      <c r="AG301" s="219"/>
    </row>
    <row r="302" spans="1:35" ht="21" customHeight="1">
      <c r="A302" s="28" t="s">
        <v>503</v>
      </c>
      <c r="B302" s="274" t="s">
        <v>562</v>
      </c>
      <c r="C302" s="217"/>
      <c r="D302" s="217"/>
      <c r="E302" s="217"/>
      <c r="F302" s="217"/>
      <c r="G302" s="217"/>
      <c r="H302" s="217"/>
      <c r="I302" s="219"/>
      <c r="J302" s="274"/>
      <c r="M302" s="28" t="s">
        <v>503</v>
      </c>
      <c r="N302" s="274" t="s">
        <v>562</v>
      </c>
      <c r="O302" s="217"/>
      <c r="P302" s="217"/>
      <c r="Q302" s="217"/>
      <c r="R302" s="217"/>
      <c r="S302" s="217"/>
      <c r="T302" s="217"/>
      <c r="U302" s="219"/>
      <c r="Y302" s="28" t="s">
        <v>503</v>
      </c>
      <c r="Z302" s="274" t="s">
        <v>562</v>
      </c>
      <c r="AA302" s="217"/>
      <c r="AB302" s="217"/>
      <c r="AC302" s="217"/>
      <c r="AD302" s="217"/>
      <c r="AE302" s="217"/>
      <c r="AF302" s="217"/>
      <c r="AG302" s="219"/>
    </row>
    <row r="303" spans="1:35" ht="21" customHeight="1">
      <c r="A303" s="28" t="s">
        <v>504</v>
      </c>
      <c r="B303" s="274" t="s">
        <v>563</v>
      </c>
      <c r="C303" s="217"/>
      <c r="D303" s="217"/>
      <c r="E303" s="217"/>
      <c r="F303" s="217"/>
      <c r="G303" s="217"/>
      <c r="H303" s="217"/>
      <c r="I303" s="219"/>
      <c r="J303" s="274"/>
      <c r="M303" s="28" t="s">
        <v>504</v>
      </c>
      <c r="N303" s="274" t="s">
        <v>563</v>
      </c>
      <c r="O303" s="217"/>
      <c r="P303" s="217"/>
      <c r="Q303" s="217"/>
      <c r="R303" s="217"/>
      <c r="S303" s="217"/>
      <c r="T303" s="217"/>
      <c r="U303" s="219"/>
      <c r="Y303" s="28" t="s">
        <v>504</v>
      </c>
      <c r="Z303" s="274" t="s">
        <v>563</v>
      </c>
      <c r="AA303" s="217"/>
      <c r="AB303" s="217"/>
      <c r="AC303" s="217"/>
      <c r="AD303" s="217"/>
      <c r="AE303" s="217"/>
      <c r="AF303" s="217"/>
      <c r="AG303" s="219"/>
    </row>
    <row r="304" spans="1:35" ht="21" customHeight="1">
      <c r="A304" s="28" t="s">
        <v>505</v>
      </c>
      <c r="B304" s="274" t="s">
        <v>564</v>
      </c>
      <c r="C304" s="217"/>
      <c r="D304" s="217"/>
      <c r="E304" s="217"/>
      <c r="F304" s="217"/>
      <c r="G304" s="217"/>
      <c r="H304" s="217"/>
      <c r="I304" s="219"/>
      <c r="J304" s="274"/>
      <c r="M304" s="28" t="s">
        <v>505</v>
      </c>
      <c r="N304" s="274" t="s">
        <v>564</v>
      </c>
      <c r="O304" s="217"/>
      <c r="P304" s="217"/>
      <c r="Q304" s="217"/>
      <c r="R304" s="217"/>
      <c r="S304" s="217"/>
      <c r="T304" s="217"/>
      <c r="U304" s="219"/>
      <c r="Y304" s="28" t="s">
        <v>505</v>
      </c>
      <c r="Z304" s="274" t="s">
        <v>564</v>
      </c>
      <c r="AA304" s="217"/>
      <c r="AB304" s="217"/>
      <c r="AC304" s="217"/>
      <c r="AD304" s="217"/>
      <c r="AE304" s="217"/>
      <c r="AF304" s="217"/>
      <c r="AG304" s="219"/>
    </row>
    <row r="305" spans="1:33" ht="21" customHeight="1">
      <c r="A305" s="28" t="s">
        <v>506</v>
      </c>
      <c r="B305" s="274" t="s">
        <v>565</v>
      </c>
      <c r="C305" s="217"/>
      <c r="D305" s="217"/>
      <c r="E305" s="217"/>
      <c r="F305" s="217"/>
      <c r="G305" s="217"/>
      <c r="H305" s="217"/>
      <c r="I305" s="219"/>
      <c r="J305" s="274"/>
      <c r="M305" s="28" t="s">
        <v>506</v>
      </c>
      <c r="N305" s="274" t="s">
        <v>565</v>
      </c>
      <c r="O305" s="217"/>
      <c r="P305" s="217"/>
      <c r="Q305" s="217"/>
      <c r="R305" s="217"/>
      <c r="S305" s="217"/>
      <c r="T305" s="217"/>
      <c r="U305" s="219"/>
      <c r="Y305" s="28" t="s">
        <v>506</v>
      </c>
      <c r="Z305" s="274" t="s">
        <v>565</v>
      </c>
      <c r="AA305" s="217"/>
      <c r="AB305" s="217"/>
      <c r="AC305" s="217"/>
      <c r="AD305" s="217"/>
      <c r="AE305" s="217"/>
      <c r="AF305" s="217"/>
      <c r="AG305" s="219"/>
    </row>
    <row r="306" spans="1:33" ht="21" customHeight="1">
      <c r="A306" s="28" t="s">
        <v>507</v>
      </c>
      <c r="B306" s="274" t="s">
        <v>566</v>
      </c>
      <c r="C306" s="217"/>
      <c r="D306" s="217"/>
      <c r="E306" s="217"/>
      <c r="F306" s="217"/>
      <c r="G306" s="217"/>
      <c r="H306" s="217"/>
      <c r="I306" s="219"/>
      <c r="J306" s="274"/>
      <c r="M306" s="28" t="s">
        <v>507</v>
      </c>
      <c r="N306" s="274" t="s">
        <v>566</v>
      </c>
      <c r="O306" s="217"/>
      <c r="P306" s="217"/>
      <c r="Q306" s="217"/>
      <c r="R306" s="217"/>
      <c r="S306" s="217"/>
      <c r="T306" s="217"/>
      <c r="U306" s="219"/>
      <c r="Y306" s="28" t="s">
        <v>507</v>
      </c>
      <c r="Z306" s="274" t="s">
        <v>566</v>
      </c>
      <c r="AA306" s="217"/>
      <c r="AB306" s="217"/>
      <c r="AC306" s="217"/>
      <c r="AD306" s="217"/>
      <c r="AE306" s="217"/>
      <c r="AF306" s="217"/>
      <c r="AG306" s="219"/>
    </row>
    <row r="307" spans="1:33" ht="21" customHeight="1">
      <c r="A307" s="28" t="s">
        <v>508</v>
      </c>
      <c r="B307" s="274" t="s">
        <v>567</v>
      </c>
      <c r="C307" s="217"/>
      <c r="D307" s="217"/>
      <c r="E307" s="217"/>
      <c r="F307" s="217"/>
      <c r="G307" s="217"/>
      <c r="H307" s="217"/>
      <c r="I307" s="219"/>
      <c r="J307" s="274"/>
      <c r="M307" s="28" t="s">
        <v>508</v>
      </c>
      <c r="N307" s="274" t="s">
        <v>567</v>
      </c>
      <c r="O307" s="217"/>
      <c r="P307" s="217"/>
      <c r="Q307" s="217"/>
      <c r="R307" s="217"/>
      <c r="S307" s="217"/>
      <c r="T307" s="217"/>
      <c r="U307" s="219"/>
      <c r="Y307" s="28" t="s">
        <v>508</v>
      </c>
      <c r="Z307" s="274" t="s">
        <v>567</v>
      </c>
      <c r="AA307" s="217"/>
      <c r="AB307" s="217"/>
      <c r="AC307" s="217"/>
      <c r="AD307" s="217"/>
      <c r="AE307" s="217"/>
      <c r="AF307" s="217"/>
      <c r="AG307" s="219"/>
    </row>
    <row r="308" spans="1:33" ht="21" customHeight="1">
      <c r="A308" s="28" t="s">
        <v>509</v>
      </c>
      <c r="B308" s="274" t="s">
        <v>568</v>
      </c>
      <c r="C308" s="217"/>
      <c r="D308" s="217"/>
      <c r="E308" s="217"/>
      <c r="F308" s="217"/>
      <c r="G308" s="217"/>
      <c r="H308" s="217"/>
      <c r="I308" s="219"/>
      <c r="J308" s="274"/>
      <c r="M308" s="28" t="s">
        <v>509</v>
      </c>
      <c r="N308" s="274" t="s">
        <v>568</v>
      </c>
      <c r="O308" s="217"/>
      <c r="P308" s="217"/>
      <c r="Q308" s="217"/>
      <c r="R308" s="217"/>
      <c r="S308" s="217"/>
      <c r="T308" s="217"/>
      <c r="U308" s="219"/>
      <c r="Y308" s="28" t="s">
        <v>509</v>
      </c>
      <c r="Z308" s="274" t="s">
        <v>568</v>
      </c>
      <c r="AA308" s="217"/>
      <c r="AB308" s="217"/>
      <c r="AC308" s="217"/>
      <c r="AD308" s="217"/>
      <c r="AE308" s="217"/>
      <c r="AF308" s="217"/>
      <c r="AG308" s="219"/>
    </row>
    <row r="309" spans="1:33" ht="21" hidden="1" customHeight="1">
      <c r="A309" s="28" t="s">
        <v>510</v>
      </c>
      <c r="B309" s="274" t="s">
        <v>569</v>
      </c>
      <c r="C309" s="372"/>
      <c r="D309" s="372"/>
      <c r="E309" s="372"/>
      <c r="F309" s="372"/>
      <c r="G309" s="372"/>
      <c r="H309" s="372"/>
      <c r="I309" s="214"/>
      <c r="M309" s="28" t="s">
        <v>510</v>
      </c>
      <c r="N309" s="274" t="s">
        <v>569</v>
      </c>
      <c r="O309" s="372"/>
      <c r="P309" s="372"/>
      <c r="Q309" s="372"/>
      <c r="R309" s="372"/>
      <c r="S309" s="372"/>
      <c r="T309" s="372"/>
      <c r="U309" s="214"/>
      <c r="Y309" s="28" t="s">
        <v>510</v>
      </c>
      <c r="Z309" s="274" t="s">
        <v>569</v>
      </c>
      <c r="AA309" s="372"/>
      <c r="AB309" s="372"/>
      <c r="AC309" s="372"/>
      <c r="AD309" s="372"/>
      <c r="AE309" s="372"/>
      <c r="AF309" s="372"/>
      <c r="AG309" s="214"/>
    </row>
    <row r="310" spans="1:33" ht="21" hidden="1" customHeight="1">
      <c r="A310" s="28" t="s">
        <v>511</v>
      </c>
      <c r="B310" s="274" t="s">
        <v>570</v>
      </c>
      <c r="C310" s="372"/>
      <c r="D310" s="372"/>
      <c r="E310" s="372"/>
      <c r="F310" s="372"/>
      <c r="G310" s="372"/>
      <c r="H310" s="372"/>
      <c r="I310" s="214"/>
      <c r="M310" s="28" t="s">
        <v>511</v>
      </c>
      <c r="N310" s="274" t="s">
        <v>570</v>
      </c>
      <c r="O310" s="372"/>
      <c r="P310" s="372"/>
      <c r="Q310" s="372"/>
      <c r="R310" s="372"/>
      <c r="S310" s="372"/>
      <c r="T310" s="372"/>
      <c r="U310" s="214"/>
      <c r="Y310" s="28" t="s">
        <v>511</v>
      </c>
      <c r="Z310" s="274" t="s">
        <v>570</v>
      </c>
      <c r="AA310" s="372"/>
      <c r="AB310" s="372"/>
      <c r="AC310" s="372"/>
      <c r="AD310" s="372"/>
      <c r="AE310" s="372"/>
      <c r="AF310" s="372"/>
      <c r="AG310" s="214"/>
    </row>
    <row r="311" spans="1:33" ht="21" hidden="1" customHeight="1">
      <c r="A311" s="28" t="s">
        <v>512</v>
      </c>
      <c r="B311" s="274" t="s">
        <v>571</v>
      </c>
      <c r="C311" s="372"/>
      <c r="D311" s="372"/>
      <c r="E311" s="372"/>
      <c r="F311" s="372"/>
      <c r="G311" s="372"/>
      <c r="H311" s="372"/>
      <c r="I311" s="214"/>
      <c r="M311" s="28" t="s">
        <v>512</v>
      </c>
      <c r="N311" s="274" t="s">
        <v>571</v>
      </c>
      <c r="O311" s="372"/>
      <c r="P311" s="372"/>
      <c r="Q311" s="372"/>
      <c r="R311" s="372"/>
      <c r="S311" s="372"/>
      <c r="T311" s="372"/>
      <c r="U311" s="214"/>
      <c r="Y311" s="28" t="s">
        <v>512</v>
      </c>
      <c r="Z311" s="274" t="s">
        <v>571</v>
      </c>
      <c r="AA311" s="372"/>
      <c r="AB311" s="372"/>
      <c r="AC311" s="372"/>
      <c r="AD311" s="372"/>
      <c r="AE311" s="372"/>
      <c r="AF311" s="372"/>
      <c r="AG311" s="214"/>
    </row>
    <row r="312" spans="1:33" ht="21" hidden="1" customHeight="1">
      <c r="A312" s="28" t="s">
        <v>513</v>
      </c>
      <c r="B312" s="274" t="s">
        <v>572</v>
      </c>
      <c r="C312" s="372"/>
      <c r="D312" s="372"/>
      <c r="E312" s="372"/>
      <c r="F312" s="372"/>
      <c r="G312" s="372"/>
      <c r="H312" s="372"/>
      <c r="I312" s="214"/>
      <c r="M312" s="28" t="s">
        <v>513</v>
      </c>
      <c r="N312" s="274" t="s">
        <v>572</v>
      </c>
      <c r="O312" s="372"/>
      <c r="P312" s="372"/>
      <c r="Q312" s="372"/>
      <c r="R312" s="372"/>
      <c r="S312" s="372"/>
      <c r="T312" s="372"/>
      <c r="U312" s="214"/>
      <c r="Y312" s="28" t="s">
        <v>513</v>
      </c>
      <c r="Z312" s="274" t="s">
        <v>572</v>
      </c>
      <c r="AA312" s="372"/>
      <c r="AB312" s="372"/>
      <c r="AC312" s="372"/>
      <c r="AD312" s="372"/>
      <c r="AE312" s="372"/>
      <c r="AF312" s="372"/>
      <c r="AG312" s="214"/>
    </row>
    <row r="313" spans="1:33" ht="21" hidden="1" customHeight="1">
      <c r="A313" s="28" t="s">
        <v>526</v>
      </c>
      <c r="B313" s="274" t="s">
        <v>573</v>
      </c>
      <c r="C313" s="372"/>
      <c r="D313" s="372"/>
      <c r="E313" s="372"/>
      <c r="F313" s="372"/>
      <c r="G313" s="372"/>
      <c r="H313" s="372"/>
      <c r="I313" s="214"/>
      <c r="M313" s="28" t="s">
        <v>526</v>
      </c>
      <c r="N313" s="274" t="s">
        <v>573</v>
      </c>
      <c r="O313" s="372"/>
      <c r="P313" s="372"/>
      <c r="Q313" s="372"/>
      <c r="R313" s="372"/>
      <c r="S313" s="372"/>
      <c r="T313" s="372"/>
      <c r="U313" s="214"/>
      <c r="Y313" s="28" t="s">
        <v>526</v>
      </c>
      <c r="Z313" s="274" t="s">
        <v>573</v>
      </c>
      <c r="AA313" s="372"/>
      <c r="AB313" s="372"/>
      <c r="AC313" s="372"/>
      <c r="AD313" s="372"/>
      <c r="AE313" s="372"/>
      <c r="AF313" s="372"/>
      <c r="AG313" s="214"/>
    </row>
    <row r="314" spans="1:33" ht="21" hidden="1" customHeight="1">
      <c r="A314" s="28" t="s">
        <v>527</v>
      </c>
      <c r="B314" s="274" t="s">
        <v>574</v>
      </c>
      <c r="C314" s="372"/>
      <c r="D314" s="372"/>
      <c r="E314" s="372"/>
      <c r="F314" s="372"/>
      <c r="G314" s="372"/>
      <c r="H314" s="372"/>
      <c r="I314" s="214"/>
      <c r="M314" s="28" t="s">
        <v>527</v>
      </c>
      <c r="N314" s="274" t="s">
        <v>574</v>
      </c>
      <c r="O314" s="372"/>
      <c r="P314" s="372"/>
      <c r="Q314" s="372"/>
      <c r="R314" s="372"/>
      <c r="S314" s="372"/>
      <c r="T314" s="372"/>
      <c r="U314" s="214"/>
      <c r="Y314" s="28" t="s">
        <v>527</v>
      </c>
      <c r="Z314" s="274" t="s">
        <v>574</v>
      </c>
      <c r="AA314" s="372"/>
      <c r="AB314" s="372"/>
      <c r="AC314" s="372"/>
      <c r="AD314" s="372"/>
      <c r="AE314" s="372"/>
      <c r="AF314" s="372"/>
      <c r="AG314" s="214"/>
    </row>
    <row r="315" spans="1:33" ht="21" hidden="1" customHeight="1">
      <c r="A315" s="28" t="s">
        <v>528</v>
      </c>
      <c r="B315" s="274" t="s">
        <v>575</v>
      </c>
      <c r="C315" s="372"/>
      <c r="D315" s="372"/>
      <c r="E315" s="372"/>
      <c r="F315" s="372"/>
      <c r="G315" s="372"/>
      <c r="H315" s="372"/>
      <c r="I315" s="214"/>
      <c r="M315" s="28" t="s">
        <v>528</v>
      </c>
      <c r="N315" s="274" t="s">
        <v>575</v>
      </c>
      <c r="O315" s="372"/>
      <c r="P315" s="372"/>
      <c r="Q315" s="372"/>
      <c r="R315" s="372"/>
      <c r="S315" s="372"/>
      <c r="T315" s="372"/>
      <c r="U315" s="214"/>
      <c r="Y315" s="28" t="s">
        <v>528</v>
      </c>
      <c r="Z315" s="274" t="s">
        <v>575</v>
      </c>
      <c r="AA315" s="372"/>
      <c r="AB315" s="372"/>
      <c r="AC315" s="372"/>
      <c r="AD315" s="372"/>
      <c r="AE315" s="372"/>
      <c r="AF315" s="372"/>
      <c r="AG315" s="214"/>
    </row>
    <row r="316" spans="1:33" ht="21" hidden="1" customHeight="1">
      <c r="A316" s="28" t="s">
        <v>529</v>
      </c>
      <c r="B316" s="274" t="s">
        <v>576</v>
      </c>
      <c r="C316" s="372"/>
      <c r="D316" s="372"/>
      <c r="E316" s="372"/>
      <c r="F316" s="372"/>
      <c r="G316" s="372"/>
      <c r="H316" s="372"/>
      <c r="I316" s="214"/>
      <c r="M316" s="28" t="s">
        <v>529</v>
      </c>
      <c r="N316" s="274" t="s">
        <v>576</v>
      </c>
      <c r="O316" s="372"/>
      <c r="P316" s="372"/>
      <c r="Q316" s="372"/>
      <c r="R316" s="372"/>
      <c r="S316" s="372"/>
      <c r="T316" s="372"/>
      <c r="U316" s="214"/>
      <c r="Y316" s="28" t="s">
        <v>529</v>
      </c>
      <c r="Z316" s="274" t="s">
        <v>576</v>
      </c>
      <c r="AA316" s="372"/>
      <c r="AB316" s="372"/>
      <c r="AC316" s="372"/>
      <c r="AD316" s="372"/>
      <c r="AE316" s="372"/>
      <c r="AF316" s="372"/>
      <c r="AG316" s="214"/>
    </row>
    <row r="317" spans="1:33" ht="21" hidden="1" customHeight="1">
      <c r="A317" s="28" t="s">
        <v>530</v>
      </c>
      <c r="B317" s="274" t="s">
        <v>577</v>
      </c>
      <c r="C317" s="372"/>
      <c r="D317" s="372"/>
      <c r="E317" s="372"/>
      <c r="F317" s="372"/>
      <c r="G317" s="372"/>
      <c r="H317" s="372"/>
      <c r="I317" s="214"/>
      <c r="M317" s="28" t="s">
        <v>530</v>
      </c>
      <c r="N317" s="274" t="s">
        <v>577</v>
      </c>
      <c r="O317" s="372"/>
      <c r="P317" s="372"/>
      <c r="Q317" s="372"/>
      <c r="R317" s="372"/>
      <c r="S317" s="372"/>
      <c r="T317" s="372"/>
      <c r="U317" s="214"/>
      <c r="Y317" s="28" t="s">
        <v>530</v>
      </c>
      <c r="Z317" s="274" t="s">
        <v>577</v>
      </c>
      <c r="AA317" s="372"/>
      <c r="AB317" s="372"/>
      <c r="AC317" s="372"/>
      <c r="AD317" s="372"/>
      <c r="AE317" s="372"/>
      <c r="AF317" s="372"/>
      <c r="AG317" s="214"/>
    </row>
    <row r="318" spans="1:33" ht="21" hidden="1" customHeight="1">
      <c r="A318" s="28" t="s">
        <v>531</v>
      </c>
      <c r="B318" s="274" t="s">
        <v>578</v>
      </c>
      <c r="C318" s="372"/>
      <c r="D318" s="372"/>
      <c r="E318" s="372"/>
      <c r="F318" s="372"/>
      <c r="G318" s="372"/>
      <c r="H318" s="372"/>
      <c r="I318" s="214"/>
      <c r="M318" s="28" t="s">
        <v>531</v>
      </c>
      <c r="N318" s="274" t="s">
        <v>578</v>
      </c>
      <c r="O318" s="372"/>
      <c r="P318" s="372"/>
      <c r="Q318" s="372"/>
      <c r="R318" s="372"/>
      <c r="S318" s="372"/>
      <c r="T318" s="372"/>
      <c r="U318" s="214"/>
      <c r="Y318" s="28" t="s">
        <v>531</v>
      </c>
      <c r="Z318" s="274" t="s">
        <v>578</v>
      </c>
      <c r="AA318" s="372"/>
      <c r="AB318" s="372"/>
      <c r="AC318" s="372"/>
      <c r="AD318" s="372"/>
      <c r="AE318" s="372"/>
      <c r="AF318" s="372"/>
      <c r="AG318" s="214"/>
    </row>
    <row r="319" spans="1:33" ht="21" hidden="1" customHeight="1">
      <c r="A319" s="28" t="s">
        <v>532</v>
      </c>
      <c r="B319" s="274" t="s">
        <v>579</v>
      </c>
      <c r="C319" s="372"/>
      <c r="D319" s="372"/>
      <c r="E319" s="372"/>
      <c r="F319" s="372"/>
      <c r="G319" s="372"/>
      <c r="H319" s="372"/>
      <c r="I319" s="214"/>
      <c r="M319" s="28" t="s">
        <v>532</v>
      </c>
      <c r="N319" s="274" t="s">
        <v>579</v>
      </c>
      <c r="O319" s="372"/>
      <c r="P319" s="372"/>
      <c r="Q319" s="372"/>
      <c r="R319" s="372"/>
      <c r="S319" s="372"/>
      <c r="T319" s="372"/>
      <c r="U319" s="214"/>
      <c r="Y319" s="28" t="s">
        <v>532</v>
      </c>
      <c r="Z319" s="274" t="s">
        <v>579</v>
      </c>
      <c r="AA319" s="372"/>
      <c r="AB319" s="372"/>
      <c r="AC319" s="372"/>
      <c r="AD319" s="372"/>
      <c r="AE319" s="372"/>
      <c r="AF319" s="372"/>
      <c r="AG319" s="214"/>
    </row>
    <row r="320" spans="1:33" ht="21" hidden="1" customHeight="1">
      <c r="A320" s="28" t="s">
        <v>533</v>
      </c>
      <c r="B320" s="274" t="s">
        <v>580</v>
      </c>
      <c r="C320" s="372"/>
      <c r="D320" s="372"/>
      <c r="E320" s="372"/>
      <c r="F320" s="372"/>
      <c r="G320" s="372"/>
      <c r="H320" s="372"/>
      <c r="I320" s="214"/>
      <c r="M320" s="28" t="s">
        <v>533</v>
      </c>
      <c r="N320" s="274" t="s">
        <v>580</v>
      </c>
      <c r="O320" s="372"/>
      <c r="P320" s="372"/>
      <c r="Q320" s="372"/>
      <c r="R320" s="372"/>
      <c r="S320" s="372"/>
      <c r="T320" s="372"/>
      <c r="U320" s="214"/>
      <c r="Y320" s="28" t="s">
        <v>533</v>
      </c>
      <c r="Z320" s="274" t="s">
        <v>580</v>
      </c>
      <c r="AA320" s="372"/>
      <c r="AB320" s="372"/>
      <c r="AC320" s="372"/>
      <c r="AD320" s="372"/>
      <c r="AE320" s="372"/>
      <c r="AF320" s="372"/>
      <c r="AG320" s="214"/>
    </row>
    <row r="321" spans="1:33" ht="21" hidden="1" customHeight="1">
      <c r="A321" s="28" t="s">
        <v>534</v>
      </c>
      <c r="B321" s="274" t="s">
        <v>581</v>
      </c>
      <c r="C321" s="372"/>
      <c r="D321" s="372"/>
      <c r="E321" s="372"/>
      <c r="F321" s="372"/>
      <c r="G321" s="372"/>
      <c r="H321" s="372"/>
      <c r="I321" s="214"/>
      <c r="M321" s="28" t="s">
        <v>534</v>
      </c>
      <c r="N321" s="274" t="s">
        <v>581</v>
      </c>
      <c r="O321" s="372"/>
      <c r="P321" s="372"/>
      <c r="Q321" s="372"/>
      <c r="R321" s="372"/>
      <c r="S321" s="372"/>
      <c r="T321" s="372"/>
      <c r="U321" s="214"/>
      <c r="Y321" s="28" t="s">
        <v>534</v>
      </c>
      <c r="Z321" s="274" t="s">
        <v>581</v>
      </c>
      <c r="AA321" s="372"/>
      <c r="AB321" s="372"/>
      <c r="AC321" s="372"/>
      <c r="AD321" s="372"/>
      <c r="AE321" s="372"/>
      <c r="AF321" s="372"/>
      <c r="AG321" s="214"/>
    </row>
    <row r="322" spans="1:33" ht="21" hidden="1" customHeight="1">
      <c r="A322" s="28" t="s">
        <v>535</v>
      </c>
      <c r="B322" s="274" t="s">
        <v>582</v>
      </c>
      <c r="C322" s="372"/>
      <c r="D322" s="372"/>
      <c r="E322" s="372"/>
      <c r="F322" s="372"/>
      <c r="G322" s="372"/>
      <c r="H322" s="372"/>
      <c r="I322" s="214"/>
      <c r="M322" s="28" t="s">
        <v>535</v>
      </c>
      <c r="N322" s="274" t="s">
        <v>582</v>
      </c>
      <c r="O322" s="372"/>
      <c r="P322" s="372"/>
      <c r="Q322" s="372"/>
      <c r="R322" s="372"/>
      <c r="S322" s="372"/>
      <c r="T322" s="372"/>
      <c r="U322" s="214"/>
      <c r="Y322" s="28" t="s">
        <v>535</v>
      </c>
      <c r="Z322" s="274" t="s">
        <v>582</v>
      </c>
      <c r="AA322" s="372"/>
      <c r="AB322" s="372"/>
      <c r="AC322" s="372"/>
      <c r="AD322" s="372"/>
      <c r="AE322" s="372"/>
      <c r="AF322" s="372"/>
      <c r="AG322" s="214"/>
    </row>
    <row r="323" spans="1:33" ht="21" hidden="1" customHeight="1">
      <c r="A323" s="28" t="s">
        <v>524</v>
      </c>
      <c r="B323" s="274" t="s">
        <v>583</v>
      </c>
      <c r="C323" s="372"/>
      <c r="D323" s="372"/>
      <c r="E323" s="372"/>
      <c r="F323" s="372"/>
      <c r="G323" s="372"/>
      <c r="H323" s="372"/>
      <c r="I323" s="214"/>
      <c r="M323" s="28" t="s">
        <v>524</v>
      </c>
      <c r="N323" s="274" t="s">
        <v>583</v>
      </c>
      <c r="O323" s="372"/>
      <c r="P323" s="372"/>
      <c r="Q323" s="372"/>
      <c r="R323" s="372"/>
      <c r="S323" s="372"/>
      <c r="T323" s="372"/>
      <c r="U323" s="214"/>
      <c r="Y323" s="28" t="s">
        <v>524</v>
      </c>
      <c r="Z323" s="274" t="s">
        <v>583</v>
      </c>
      <c r="AA323" s="372"/>
      <c r="AB323" s="372"/>
      <c r="AC323" s="372"/>
      <c r="AD323" s="372"/>
      <c r="AE323" s="372"/>
      <c r="AF323" s="372"/>
      <c r="AG323" s="214"/>
    </row>
    <row r="324" spans="1:33" ht="21" hidden="1" customHeight="1">
      <c r="A324" s="28" t="s">
        <v>536</v>
      </c>
      <c r="B324" s="274" t="s">
        <v>584</v>
      </c>
      <c r="C324" s="372"/>
      <c r="D324" s="372"/>
      <c r="E324" s="372"/>
      <c r="F324" s="372"/>
      <c r="G324" s="372"/>
      <c r="H324" s="372"/>
      <c r="I324" s="214"/>
      <c r="M324" s="28" t="s">
        <v>536</v>
      </c>
      <c r="N324" s="274" t="s">
        <v>584</v>
      </c>
      <c r="O324" s="372"/>
      <c r="P324" s="372"/>
      <c r="Q324" s="372"/>
      <c r="R324" s="372"/>
      <c r="S324" s="372"/>
      <c r="T324" s="372"/>
      <c r="U324" s="214"/>
      <c r="Y324" s="28" t="s">
        <v>536</v>
      </c>
      <c r="Z324" s="274" t="s">
        <v>584</v>
      </c>
      <c r="AA324" s="372"/>
      <c r="AB324" s="372"/>
      <c r="AC324" s="372"/>
      <c r="AD324" s="372"/>
      <c r="AE324" s="372"/>
      <c r="AF324" s="372"/>
      <c r="AG324" s="214"/>
    </row>
    <row r="325" spans="1:33" ht="21" hidden="1" customHeight="1">
      <c r="A325" s="28" t="s">
        <v>514</v>
      </c>
      <c r="B325" s="274" t="s">
        <v>585</v>
      </c>
      <c r="C325" s="372"/>
      <c r="D325" s="372"/>
      <c r="E325" s="372"/>
      <c r="F325" s="372"/>
      <c r="G325" s="372"/>
      <c r="H325" s="372"/>
      <c r="I325" s="214"/>
      <c r="M325" s="28" t="s">
        <v>514</v>
      </c>
      <c r="N325" s="274" t="s">
        <v>585</v>
      </c>
      <c r="O325" s="372"/>
      <c r="P325" s="372"/>
      <c r="Q325" s="372"/>
      <c r="R325" s="372"/>
      <c r="S325" s="372"/>
      <c r="T325" s="372"/>
      <c r="U325" s="214"/>
      <c r="Y325" s="28" t="s">
        <v>514</v>
      </c>
      <c r="Z325" s="274" t="s">
        <v>585</v>
      </c>
      <c r="AA325" s="372"/>
      <c r="AB325" s="372"/>
      <c r="AC325" s="372"/>
      <c r="AD325" s="372"/>
      <c r="AE325" s="372"/>
      <c r="AF325" s="372"/>
      <c r="AG325" s="214"/>
    </row>
    <row r="326" spans="1:33" ht="21" hidden="1" customHeight="1">
      <c r="A326" s="28" t="s">
        <v>515</v>
      </c>
      <c r="B326" s="274" t="s">
        <v>586</v>
      </c>
      <c r="C326" s="372"/>
      <c r="D326" s="372"/>
      <c r="E326" s="372"/>
      <c r="F326" s="372"/>
      <c r="G326" s="372"/>
      <c r="H326" s="372"/>
      <c r="I326" s="214"/>
      <c r="M326" s="28" t="s">
        <v>515</v>
      </c>
      <c r="N326" s="274" t="s">
        <v>586</v>
      </c>
      <c r="O326" s="372"/>
      <c r="P326" s="372"/>
      <c r="Q326" s="372"/>
      <c r="R326" s="372"/>
      <c r="S326" s="372"/>
      <c r="T326" s="372"/>
      <c r="U326" s="214"/>
      <c r="Y326" s="28" t="s">
        <v>515</v>
      </c>
      <c r="Z326" s="274" t="s">
        <v>586</v>
      </c>
      <c r="AA326" s="372"/>
      <c r="AB326" s="372"/>
      <c r="AC326" s="372"/>
      <c r="AD326" s="372"/>
      <c r="AE326" s="372"/>
      <c r="AF326" s="372"/>
      <c r="AG326" s="214"/>
    </row>
    <row r="327" spans="1:33" ht="21" hidden="1" customHeight="1">
      <c r="A327" s="28" t="s">
        <v>516</v>
      </c>
      <c r="B327" s="274" t="s">
        <v>587</v>
      </c>
      <c r="C327" s="372"/>
      <c r="D327" s="372"/>
      <c r="E327" s="372"/>
      <c r="F327" s="372"/>
      <c r="G327" s="372"/>
      <c r="H327" s="372"/>
      <c r="I327" s="214"/>
      <c r="M327" s="28" t="s">
        <v>516</v>
      </c>
      <c r="N327" s="274" t="s">
        <v>587</v>
      </c>
      <c r="O327" s="372"/>
      <c r="P327" s="372"/>
      <c r="Q327" s="372"/>
      <c r="R327" s="372"/>
      <c r="S327" s="372"/>
      <c r="T327" s="372"/>
      <c r="U327" s="214"/>
      <c r="Y327" s="28" t="s">
        <v>516</v>
      </c>
      <c r="Z327" s="274" t="s">
        <v>587</v>
      </c>
      <c r="AA327" s="372"/>
      <c r="AB327" s="372"/>
      <c r="AC327" s="372"/>
      <c r="AD327" s="372"/>
      <c r="AE327" s="372"/>
      <c r="AF327" s="372"/>
      <c r="AG327" s="214"/>
    </row>
    <row r="328" spans="1:33" ht="21" hidden="1" customHeight="1">
      <c r="A328" s="28" t="s">
        <v>517</v>
      </c>
      <c r="B328" s="274" t="s">
        <v>588</v>
      </c>
      <c r="C328" s="372"/>
      <c r="D328" s="372"/>
      <c r="E328" s="372"/>
      <c r="F328" s="372"/>
      <c r="G328" s="372"/>
      <c r="H328" s="372"/>
      <c r="I328" s="214"/>
      <c r="M328" s="28" t="s">
        <v>517</v>
      </c>
      <c r="N328" s="274" t="s">
        <v>588</v>
      </c>
      <c r="O328" s="372"/>
      <c r="P328" s="372"/>
      <c r="Q328" s="372"/>
      <c r="R328" s="372"/>
      <c r="S328" s="372"/>
      <c r="T328" s="372"/>
      <c r="U328" s="214"/>
      <c r="Y328" s="28" t="s">
        <v>517</v>
      </c>
      <c r="Z328" s="274" t="s">
        <v>588</v>
      </c>
      <c r="AA328" s="372"/>
      <c r="AB328" s="372"/>
      <c r="AC328" s="372"/>
      <c r="AD328" s="372"/>
      <c r="AE328" s="372"/>
      <c r="AF328" s="372"/>
      <c r="AG328" s="214"/>
    </row>
    <row r="329" spans="1:33" ht="21" hidden="1" customHeight="1">
      <c r="A329" s="28" t="s">
        <v>518</v>
      </c>
      <c r="B329" s="274" t="s">
        <v>589</v>
      </c>
      <c r="C329" s="372"/>
      <c r="D329" s="372"/>
      <c r="E329" s="372"/>
      <c r="F329" s="372"/>
      <c r="G329" s="372"/>
      <c r="H329" s="372"/>
      <c r="I329" s="214"/>
      <c r="M329" s="28" t="s">
        <v>518</v>
      </c>
      <c r="N329" s="274" t="s">
        <v>589</v>
      </c>
      <c r="O329" s="372"/>
      <c r="P329" s="372"/>
      <c r="Q329" s="372"/>
      <c r="R329" s="372"/>
      <c r="S329" s="372"/>
      <c r="T329" s="372"/>
      <c r="U329" s="214"/>
      <c r="Y329" s="28" t="s">
        <v>518</v>
      </c>
      <c r="Z329" s="274" t="s">
        <v>589</v>
      </c>
      <c r="AA329" s="372"/>
      <c r="AB329" s="372"/>
      <c r="AC329" s="372"/>
      <c r="AD329" s="372"/>
      <c r="AE329" s="372"/>
      <c r="AF329" s="372"/>
      <c r="AG329" s="214"/>
    </row>
    <row r="330" spans="1:33" ht="21" hidden="1" customHeight="1">
      <c r="A330" s="28" t="s">
        <v>519</v>
      </c>
      <c r="B330" s="274" t="s">
        <v>590</v>
      </c>
      <c r="C330" s="372"/>
      <c r="D330" s="372"/>
      <c r="E330" s="372"/>
      <c r="F330" s="372"/>
      <c r="G330" s="372"/>
      <c r="H330" s="372"/>
      <c r="I330" s="214"/>
      <c r="M330" s="28" t="s">
        <v>519</v>
      </c>
      <c r="N330" s="274" t="s">
        <v>590</v>
      </c>
      <c r="O330" s="372"/>
      <c r="P330" s="372"/>
      <c r="Q330" s="372"/>
      <c r="R330" s="372"/>
      <c r="S330" s="372"/>
      <c r="T330" s="372"/>
      <c r="U330" s="214"/>
      <c r="Y330" s="28" t="s">
        <v>519</v>
      </c>
      <c r="Z330" s="274" t="s">
        <v>590</v>
      </c>
      <c r="AA330" s="372"/>
      <c r="AB330" s="372"/>
      <c r="AC330" s="372"/>
      <c r="AD330" s="372"/>
      <c r="AE330" s="372"/>
      <c r="AF330" s="372"/>
      <c r="AG330" s="214"/>
    </row>
    <row r="331" spans="1:33" ht="21" hidden="1" customHeight="1">
      <c r="A331" s="28" t="s">
        <v>520</v>
      </c>
      <c r="B331" s="274" t="s">
        <v>591</v>
      </c>
      <c r="C331" s="372"/>
      <c r="D331" s="372"/>
      <c r="E331" s="372"/>
      <c r="F331" s="372"/>
      <c r="G331" s="372"/>
      <c r="H331" s="372"/>
      <c r="I331" s="214"/>
      <c r="M331" s="28" t="s">
        <v>520</v>
      </c>
      <c r="N331" s="274" t="s">
        <v>591</v>
      </c>
      <c r="O331" s="372"/>
      <c r="P331" s="372"/>
      <c r="Q331" s="372"/>
      <c r="R331" s="372"/>
      <c r="S331" s="372"/>
      <c r="T331" s="372"/>
      <c r="U331" s="214"/>
      <c r="Y331" s="28" t="s">
        <v>520</v>
      </c>
      <c r="Z331" s="274" t="s">
        <v>591</v>
      </c>
      <c r="AA331" s="372"/>
      <c r="AB331" s="372"/>
      <c r="AC331" s="372"/>
      <c r="AD331" s="372"/>
      <c r="AE331" s="372"/>
      <c r="AF331" s="372"/>
      <c r="AG331" s="214"/>
    </row>
    <row r="332" spans="1:33" ht="21" hidden="1" customHeight="1">
      <c r="A332" s="28" t="s">
        <v>521</v>
      </c>
      <c r="B332" s="274" t="s">
        <v>592</v>
      </c>
      <c r="C332" s="372"/>
      <c r="D332" s="372"/>
      <c r="E332" s="372"/>
      <c r="F332" s="372"/>
      <c r="G332" s="372"/>
      <c r="H332" s="372"/>
      <c r="I332" s="214"/>
      <c r="M332" s="28" t="s">
        <v>521</v>
      </c>
      <c r="N332" s="274" t="s">
        <v>592</v>
      </c>
      <c r="O332" s="372"/>
      <c r="P332" s="372"/>
      <c r="Q332" s="372"/>
      <c r="R332" s="372"/>
      <c r="S332" s="372"/>
      <c r="T332" s="372"/>
      <c r="U332" s="214"/>
      <c r="Y332" s="28" t="s">
        <v>521</v>
      </c>
      <c r="Z332" s="274" t="s">
        <v>592</v>
      </c>
      <c r="AA332" s="372"/>
      <c r="AB332" s="372"/>
      <c r="AC332" s="372"/>
      <c r="AD332" s="372"/>
      <c r="AE332" s="372"/>
      <c r="AF332" s="372"/>
      <c r="AG332" s="214"/>
    </row>
    <row r="333" spans="1:33" ht="21" hidden="1" customHeight="1">
      <c r="A333" s="28" t="s">
        <v>522</v>
      </c>
      <c r="B333" s="274" t="s">
        <v>593</v>
      </c>
      <c r="C333" s="372"/>
      <c r="D333" s="372"/>
      <c r="E333" s="372"/>
      <c r="F333" s="372"/>
      <c r="G333" s="372"/>
      <c r="H333" s="372"/>
      <c r="I333" s="214"/>
      <c r="M333" s="28" t="s">
        <v>522</v>
      </c>
      <c r="N333" s="274" t="s">
        <v>593</v>
      </c>
      <c r="O333" s="372"/>
      <c r="P333" s="372"/>
      <c r="Q333" s="372"/>
      <c r="R333" s="372"/>
      <c r="S333" s="372"/>
      <c r="T333" s="372"/>
      <c r="U333" s="214"/>
      <c r="Y333" s="28" t="s">
        <v>522</v>
      </c>
      <c r="Z333" s="274" t="s">
        <v>593</v>
      </c>
      <c r="AA333" s="372"/>
      <c r="AB333" s="372"/>
      <c r="AC333" s="372"/>
      <c r="AD333" s="372"/>
      <c r="AE333" s="372"/>
      <c r="AF333" s="372"/>
      <c r="AG333" s="214"/>
    </row>
    <row r="334" spans="1:33" ht="21" hidden="1" customHeight="1">
      <c r="A334" s="28" t="s">
        <v>523</v>
      </c>
      <c r="B334" s="274" t="s">
        <v>594</v>
      </c>
      <c r="C334" s="372"/>
      <c r="D334" s="372"/>
      <c r="E334" s="372"/>
      <c r="F334" s="372"/>
      <c r="G334" s="372"/>
      <c r="H334" s="372"/>
      <c r="I334" s="214"/>
      <c r="M334" s="28" t="s">
        <v>523</v>
      </c>
      <c r="N334" s="274" t="s">
        <v>594</v>
      </c>
      <c r="O334" s="372"/>
      <c r="P334" s="372"/>
      <c r="Q334" s="372"/>
      <c r="R334" s="372"/>
      <c r="S334" s="372"/>
      <c r="T334" s="372"/>
      <c r="U334" s="214"/>
      <c r="Y334" s="28" t="s">
        <v>523</v>
      </c>
      <c r="Z334" s="274" t="s">
        <v>594</v>
      </c>
      <c r="AA334" s="372"/>
      <c r="AB334" s="372"/>
      <c r="AC334" s="372"/>
      <c r="AD334" s="372"/>
      <c r="AE334" s="372"/>
      <c r="AF334" s="372"/>
      <c r="AG334" s="214"/>
    </row>
    <row r="335" spans="1:33" ht="21" hidden="1" customHeight="1">
      <c r="A335" s="28" t="s">
        <v>525</v>
      </c>
      <c r="B335" s="274" t="s">
        <v>595</v>
      </c>
      <c r="C335" s="372"/>
      <c r="D335" s="372"/>
      <c r="E335" s="372"/>
      <c r="F335" s="372"/>
      <c r="G335" s="372"/>
      <c r="H335" s="372"/>
      <c r="I335" s="214"/>
      <c r="M335" s="28" t="s">
        <v>525</v>
      </c>
      <c r="N335" s="274" t="s">
        <v>595</v>
      </c>
      <c r="O335" s="372"/>
      <c r="P335" s="372"/>
      <c r="Q335" s="372"/>
      <c r="R335" s="372"/>
      <c r="S335" s="372"/>
      <c r="T335" s="372"/>
      <c r="U335" s="214"/>
      <c r="Y335" s="28" t="s">
        <v>525</v>
      </c>
      <c r="Z335" s="274" t="s">
        <v>595</v>
      </c>
      <c r="AA335" s="372"/>
      <c r="AB335" s="372"/>
      <c r="AC335" s="372"/>
      <c r="AD335" s="372"/>
      <c r="AE335" s="372"/>
      <c r="AF335" s="372"/>
      <c r="AG335" s="214"/>
    </row>
    <row r="336" spans="1:33" ht="21" hidden="1" customHeight="1">
      <c r="A336" s="28" t="s">
        <v>537</v>
      </c>
      <c r="B336" s="274" t="s">
        <v>596</v>
      </c>
      <c r="C336" s="372"/>
      <c r="D336" s="372"/>
      <c r="E336" s="372"/>
      <c r="F336" s="372"/>
      <c r="G336" s="372"/>
      <c r="H336" s="372"/>
      <c r="I336" s="214"/>
      <c r="M336" s="28" t="s">
        <v>537</v>
      </c>
      <c r="N336" s="274" t="s">
        <v>596</v>
      </c>
      <c r="O336" s="372"/>
      <c r="P336" s="372"/>
      <c r="Q336" s="372"/>
      <c r="R336" s="372"/>
      <c r="S336" s="372"/>
      <c r="T336" s="372"/>
      <c r="U336" s="214"/>
      <c r="Y336" s="28" t="s">
        <v>537</v>
      </c>
      <c r="Z336" s="274" t="s">
        <v>596</v>
      </c>
      <c r="AA336" s="372"/>
      <c r="AB336" s="372"/>
      <c r="AC336" s="372"/>
      <c r="AD336" s="372"/>
      <c r="AE336" s="372"/>
      <c r="AF336" s="372"/>
      <c r="AG336" s="214"/>
    </row>
    <row r="337" spans="1:33" ht="21" hidden="1" customHeight="1">
      <c r="A337" s="28" t="s">
        <v>538</v>
      </c>
      <c r="B337" s="274" t="s">
        <v>597</v>
      </c>
      <c r="C337" s="372"/>
      <c r="D337" s="372"/>
      <c r="E337" s="372"/>
      <c r="F337" s="372"/>
      <c r="G337" s="372"/>
      <c r="H337" s="372"/>
      <c r="I337" s="214"/>
      <c r="M337" s="28" t="s">
        <v>538</v>
      </c>
      <c r="N337" s="274" t="s">
        <v>597</v>
      </c>
      <c r="O337" s="372"/>
      <c r="P337" s="372"/>
      <c r="Q337" s="372"/>
      <c r="R337" s="372"/>
      <c r="S337" s="372"/>
      <c r="T337" s="372"/>
      <c r="U337" s="214"/>
      <c r="Y337" s="28" t="s">
        <v>538</v>
      </c>
      <c r="Z337" s="274" t="s">
        <v>597</v>
      </c>
      <c r="AA337" s="372"/>
      <c r="AB337" s="372"/>
      <c r="AC337" s="372"/>
      <c r="AD337" s="372"/>
      <c r="AE337" s="372"/>
      <c r="AF337" s="372"/>
      <c r="AG337" s="214"/>
    </row>
    <row r="338" spans="1:33" ht="21" hidden="1" customHeight="1">
      <c r="A338" s="28" t="s">
        <v>539</v>
      </c>
      <c r="B338" s="274" t="s">
        <v>598</v>
      </c>
      <c r="C338" s="372"/>
      <c r="D338" s="372"/>
      <c r="E338" s="372"/>
      <c r="F338" s="372"/>
      <c r="G338" s="372"/>
      <c r="H338" s="372"/>
      <c r="I338" s="214"/>
      <c r="M338" s="28" t="s">
        <v>539</v>
      </c>
      <c r="N338" s="274" t="s">
        <v>598</v>
      </c>
      <c r="O338" s="372"/>
      <c r="P338" s="372"/>
      <c r="Q338" s="372"/>
      <c r="R338" s="372"/>
      <c r="S338" s="372"/>
      <c r="T338" s="372"/>
      <c r="U338" s="214"/>
      <c r="Y338" s="28" t="s">
        <v>539</v>
      </c>
      <c r="Z338" s="274" t="s">
        <v>598</v>
      </c>
      <c r="AA338" s="372"/>
      <c r="AB338" s="372"/>
      <c r="AC338" s="372"/>
      <c r="AD338" s="372"/>
      <c r="AE338" s="372"/>
      <c r="AF338" s="372"/>
      <c r="AG338" s="214"/>
    </row>
    <row r="339" spans="1:33" ht="21" hidden="1" customHeight="1">
      <c r="A339" s="28" t="s">
        <v>540</v>
      </c>
      <c r="B339" s="274" t="s">
        <v>599</v>
      </c>
      <c r="C339" s="372"/>
      <c r="D339" s="372"/>
      <c r="E339" s="372"/>
      <c r="F339" s="372"/>
      <c r="G339" s="372"/>
      <c r="H339" s="372"/>
      <c r="I339" s="214"/>
      <c r="M339" s="28" t="s">
        <v>540</v>
      </c>
      <c r="N339" s="274" t="s">
        <v>599</v>
      </c>
      <c r="O339" s="372"/>
      <c r="P339" s="372"/>
      <c r="Q339" s="372"/>
      <c r="R339" s="372"/>
      <c r="S339" s="372"/>
      <c r="T339" s="372"/>
      <c r="U339" s="214"/>
      <c r="Y339" s="28" t="s">
        <v>540</v>
      </c>
      <c r="Z339" s="274" t="s">
        <v>599</v>
      </c>
      <c r="AA339" s="372"/>
      <c r="AB339" s="372"/>
      <c r="AC339" s="372"/>
      <c r="AD339" s="372"/>
      <c r="AE339" s="372"/>
      <c r="AF339" s="372"/>
      <c r="AG339" s="214"/>
    </row>
    <row r="340" spans="1:33" ht="21" hidden="1" customHeight="1">
      <c r="A340" s="28" t="s">
        <v>541</v>
      </c>
      <c r="B340" s="274" t="s">
        <v>600</v>
      </c>
      <c r="C340" s="372"/>
      <c r="D340" s="372"/>
      <c r="E340" s="372"/>
      <c r="F340" s="372"/>
      <c r="G340" s="372"/>
      <c r="H340" s="372"/>
      <c r="I340" s="214"/>
      <c r="M340" s="28" t="s">
        <v>541</v>
      </c>
      <c r="N340" s="274" t="s">
        <v>600</v>
      </c>
      <c r="O340" s="372"/>
      <c r="P340" s="372"/>
      <c r="Q340" s="372"/>
      <c r="R340" s="372"/>
      <c r="S340" s="372"/>
      <c r="T340" s="372"/>
      <c r="U340" s="214"/>
      <c r="Y340" s="28" t="s">
        <v>541</v>
      </c>
      <c r="Z340" s="274" t="s">
        <v>600</v>
      </c>
      <c r="AA340" s="372"/>
      <c r="AB340" s="372"/>
      <c r="AC340" s="372"/>
      <c r="AD340" s="372"/>
      <c r="AE340" s="372"/>
      <c r="AF340" s="372"/>
      <c r="AG340" s="214"/>
    </row>
    <row r="341" spans="1:33" ht="21" hidden="1" customHeight="1">
      <c r="A341" s="28" t="s">
        <v>542</v>
      </c>
      <c r="B341" s="274" t="s">
        <v>601</v>
      </c>
      <c r="C341" s="372"/>
      <c r="D341" s="372"/>
      <c r="E341" s="372"/>
      <c r="F341" s="372"/>
      <c r="G341" s="372"/>
      <c r="H341" s="372"/>
      <c r="I341" s="214"/>
      <c r="M341" s="28" t="s">
        <v>542</v>
      </c>
      <c r="N341" s="274" t="s">
        <v>601</v>
      </c>
      <c r="O341" s="372"/>
      <c r="P341" s="372"/>
      <c r="Q341" s="372"/>
      <c r="R341" s="372"/>
      <c r="S341" s="372"/>
      <c r="T341" s="372"/>
      <c r="U341" s="214"/>
      <c r="Y341" s="28" t="s">
        <v>542</v>
      </c>
      <c r="Z341" s="274" t="s">
        <v>601</v>
      </c>
      <c r="AA341" s="372"/>
      <c r="AB341" s="372"/>
      <c r="AC341" s="372"/>
      <c r="AD341" s="372"/>
      <c r="AE341" s="372"/>
      <c r="AF341" s="372"/>
      <c r="AG341" s="214"/>
    </row>
    <row r="342" spans="1:33" ht="21" hidden="1" customHeight="1">
      <c r="A342" s="28" t="s">
        <v>543</v>
      </c>
      <c r="B342" s="274" t="s">
        <v>602</v>
      </c>
      <c r="C342" s="372"/>
      <c r="D342" s="372"/>
      <c r="E342" s="372"/>
      <c r="F342" s="372"/>
      <c r="G342" s="372"/>
      <c r="H342" s="372"/>
      <c r="I342" s="214"/>
      <c r="M342" s="28" t="s">
        <v>543</v>
      </c>
      <c r="N342" s="274" t="s">
        <v>602</v>
      </c>
      <c r="O342" s="372"/>
      <c r="P342" s="372"/>
      <c r="Q342" s="372"/>
      <c r="R342" s="372"/>
      <c r="S342" s="372"/>
      <c r="T342" s="372"/>
      <c r="U342" s="214"/>
      <c r="Y342" s="28" t="s">
        <v>543</v>
      </c>
      <c r="Z342" s="274" t="s">
        <v>602</v>
      </c>
      <c r="AA342" s="372"/>
      <c r="AB342" s="372"/>
      <c r="AC342" s="372"/>
      <c r="AD342" s="372"/>
      <c r="AE342" s="372"/>
      <c r="AF342" s="372"/>
      <c r="AG342" s="214"/>
    </row>
    <row r="343" spans="1:33" ht="21" hidden="1" customHeight="1">
      <c r="A343" s="28" t="s">
        <v>544</v>
      </c>
      <c r="B343" s="274" t="s">
        <v>603</v>
      </c>
      <c r="C343" s="372"/>
      <c r="D343" s="372"/>
      <c r="E343" s="372"/>
      <c r="F343" s="372"/>
      <c r="G343" s="372"/>
      <c r="H343" s="372"/>
      <c r="I343" s="214"/>
      <c r="M343" s="28" t="s">
        <v>544</v>
      </c>
      <c r="N343" s="274" t="s">
        <v>603</v>
      </c>
      <c r="O343" s="372"/>
      <c r="P343" s="372"/>
      <c r="Q343" s="372"/>
      <c r="R343" s="372"/>
      <c r="S343" s="372"/>
      <c r="T343" s="372"/>
      <c r="U343" s="214"/>
      <c r="Y343" s="28" t="s">
        <v>544</v>
      </c>
      <c r="Z343" s="274" t="s">
        <v>603</v>
      </c>
      <c r="AA343" s="372"/>
      <c r="AB343" s="372"/>
      <c r="AC343" s="372"/>
      <c r="AD343" s="372"/>
      <c r="AE343" s="372"/>
      <c r="AF343" s="372"/>
      <c r="AG343" s="214"/>
    </row>
    <row r="344" spans="1:33" ht="21" hidden="1" customHeight="1">
      <c r="A344" s="28" t="s">
        <v>545</v>
      </c>
      <c r="B344" s="274" t="s">
        <v>604</v>
      </c>
      <c r="C344" s="372"/>
      <c r="D344" s="372"/>
      <c r="E344" s="372"/>
      <c r="F344" s="372"/>
      <c r="G344" s="372"/>
      <c r="H344" s="372"/>
      <c r="I344" s="214"/>
      <c r="M344" s="28" t="s">
        <v>545</v>
      </c>
      <c r="N344" s="274" t="s">
        <v>604</v>
      </c>
      <c r="O344" s="372"/>
      <c r="P344" s="372"/>
      <c r="Q344" s="372"/>
      <c r="R344" s="372"/>
      <c r="S344" s="372"/>
      <c r="T344" s="372"/>
      <c r="U344" s="214"/>
      <c r="Y344" s="28" t="s">
        <v>545</v>
      </c>
      <c r="Z344" s="274" t="s">
        <v>604</v>
      </c>
      <c r="AA344" s="372"/>
      <c r="AB344" s="372"/>
      <c r="AC344" s="372"/>
      <c r="AD344" s="372"/>
      <c r="AE344" s="372"/>
      <c r="AF344" s="372"/>
      <c r="AG344" s="214"/>
    </row>
    <row r="345" spans="1:33" ht="21" hidden="1" customHeight="1">
      <c r="A345" s="28" t="s">
        <v>546</v>
      </c>
      <c r="B345" s="274" t="s">
        <v>605</v>
      </c>
      <c r="C345" s="372"/>
      <c r="D345" s="372"/>
      <c r="E345" s="372"/>
      <c r="F345" s="372"/>
      <c r="G345" s="372"/>
      <c r="H345" s="372"/>
      <c r="I345" s="214"/>
      <c r="M345" s="28" t="s">
        <v>546</v>
      </c>
      <c r="N345" s="274" t="s">
        <v>605</v>
      </c>
      <c r="O345" s="372"/>
      <c r="P345" s="372"/>
      <c r="Q345" s="372"/>
      <c r="R345" s="372"/>
      <c r="S345" s="372"/>
      <c r="T345" s="372"/>
      <c r="U345" s="214"/>
      <c r="Y345" s="28" t="s">
        <v>546</v>
      </c>
      <c r="Z345" s="274" t="s">
        <v>605</v>
      </c>
      <c r="AA345" s="372"/>
      <c r="AB345" s="372"/>
      <c r="AC345" s="372"/>
      <c r="AD345" s="372"/>
      <c r="AE345" s="372"/>
      <c r="AF345" s="372"/>
      <c r="AG345" s="214"/>
    </row>
    <row r="346" spans="1:33" ht="21" hidden="1" customHeight="1">
      <c r="A346" s="28" t="s">
        <v>547</v>
      </c>
      <c r="B346" s="274" t="s">
        <v>606</v>
      </c>
      <c r="C346" s="372"/>
      <c r="D346" s="372"/>
      <c r="E346" s="372"/>
      <c r="F346" s="372"/>
      <c r="G346" s="372"/>
      <c r="H346" s="372"/>
      <c r="I346" s="214"/>
      <c r="M346" s="28" t="s">
        <v>547</v>
      </c>
      <c r="N346" s="274" t="s">
        <v>606</v>
      </c>
      <c r="O346" s="372"/>
      <c r="P346" s="372"/>
      <c r="Q346" s="372"/>
      <c r="R346" s="372"/>
      <c r="S346" s="372"/>
      <c r="T346" s="372"/>
      <c r="U346" s="214"/>
      <c r="Y346" s="28" t="s">
        <v>547</v>
      </c>
      <c r="Z346" s="274" t="s">
        <v>606</v>
      </c>
      <c r="AA346" s="372"/>
      <c r="AB346" s="372"/>
      <c r="AC346" s="372"/>
      <c r="AD346" s="372"/>
      <c r="AE346" s="372"/>
      <c r="AF346" s="372"/>
      <c r="AG346" s="214"/>
    </row>
    <row r="347" spans="1:33" ht="21" hidden="1" customHeight="1">
      <c r="A347" s="28" t="s">
        <v>548</v>
      </c>
      <c r="B347" s="274" t="s">
        <v>607</v>
      </c>
      <c r="C347" s="372"/>
      <c r="D347" s="372"/>
      <c r="E347" s="372"/>
      <c r="F347" s="372"/>
      <c r="G347" s="372"/>
      <c r="H347" s="372"/>
      <c r="I347" s="214"/>
      <c r="M347" s="28" t="s">
        <v>548</v>
      </c>
      <c r="N347" s="274" t="s">
        <v>607</v>
      </c>
      <c r="O347" s="372"/>
      <c r="P347" s="372"/>
      <c r="Q347" s="372"/>
      <c r="R347" s="372"/>
      <c r="S347" s="372"/>
      <c r="T347" s="372"/>
      <c r="U347" s="214"/>
      <c r="Y347" s="28" t="s">
        <v>548</v>
      </c>
      <c r="Z347" s="274" t="s">
        <v>607</v>
      </c>
      <c r="AA347" s="372"/>
      <c r="AB347" s="372"/>
      <c r="AC347" s="372"/>
      <c r="AD347" s="372"/>
      <c r="AE347" s="372"/>
      <c r="AF347" s="372"/>
      <c r="AG347" s="214"/>
    </row>
    <row r="348" spans="1:33" ht="21" hidden="1" customHeight="1">
      <c r="A348" s="28" t="s">
        <v>549</v>
      </c>
      <c r="B348" s="274" t="s">
        <v>608</v>
      </c>
      <c r="C348" s="372"/>
      <c r="D348" s="372"/>
      <c r="E348" s="372"/>
      <c r="F348" s="372"/>
      <c r="G348" s="372"/>
      <c r="H348" s="372"/>
      <c r="I348" s="214"/>
      <c r="M348" s="28" t="s">
        <v>549</v>
      </c>
      <c r="N348" s="274" t="s">
        <v>608</v>
      </c>
      <c r="O348" s="372"/>
      <c r="P348" s="372"/>
      <c r="Q348" s="372"/>
      <c r="R348" s="372"/>
      <c r="S348" s="372"/>
      <c r="T348" s="372"/>
      <c r="U348" s="214"/>
      <c r="Y348" s="28" t="s">
        <v>549</v>
      </c>
      <c r="Z348" s="274" t="s">
        <v>608</v>
      </c>
      <c r="AA348" s="372"/>
      <c r="AB348" s="372"/>
      <c r="AC348" s="372"/>
      <c r="AD348" s="372"/>
      <c r="AE348" s="372"/>
      <c r="AF348" s="372"/>
      <c r="AG348" s="214"/>
    </row>
    <row r="349" spans="1:33" ht="21" hidden="1" customHeight="1">
      <c r="A349" s="28" t="s">
        <v>550</v>
      </c>
      <c r="B349" s="274" t="s">
        <v>609</v>
      </c>
      <c r="C349" s="372"/>
      <c r="D349" s="372"/>
      <c r="E349" s="372"/>
      <c r="F349" s="372"/>
      <c r="G349" s="372"/>
      <c r="H349" s="372"/>
      <c r="I349" s="214"/>
      <c r="M349" s="28" t="s">
        <v>550</v>
      </c>
      <c r="N349" s="274" t="s">
        <v>609</v>
      </c>
      <c r="O349" s="372"/>
      <c r="P349" s="372"/>
      <c r="Q349" s="372"/>
      <c r="R349" s="372"/>
      <c r="S349" s="372"/>
      <c r="T349" s="372"/>
      <c r="U349" s="214"/>
      <c r="Y349" s="28" t="s">
        <v>550</v>
      </c>
      <c r="Z349" s="274" t="s">
        <v>609</v>
      </c>
      <c r="AA349" s="372"/>
      <c r="AB349" s="372"/>
      <c r="AC349" s="372"/>
      <c r="AD349" s="372"/>
      <c r="AE349" s="372"/>
      <c r="AF349" s="372"/>
      <c r="AG349" s="214"/>
    </row>
    <row r="350" spans="1:33" ht="21" hidden="1" customHeight="1">
      <c r="A350" s="28" t="s">
        <v>551</v>
      </c>
      <c r="B350" s="274" t="s">
        <v>610</v>
      </c>
      <c r="C350" s="372"/>
      <c r="D350" s="372"/>
      <c r="E350" s="372"/>
      <c r="F350" s="372"/>
      <c r="G350" s="372"/>
      <c r="H350" s="372"/>
      <c r="I350" s="214"/>
      <c r="M350" s="28" t="s">
        <v>551</v>
      </c>
      <c r="N350" s="274" t="s">
        <v>610</v>
      </c>
      <c r="O350" s="372"/>
      <c r="P350" s="372"/>
      <c r="Q350" s="372"/>
      <c r="R350" s="372"/>
      <c r="S350" s="372"/>
      <c r="T350" s="372"/>
      <c r="U350" s="214"/>
      <c r="Y350" s="28" t="s">
        <v>551</v>
      </c>
      <c r="Z350" s="274" t="s">
        <v>610</v>
      </c>
      <c r="AA350" s="372"/>
      <c r="AB350" s="372"/>
      <c r="AC350" s="372"/>
      <c r="AD350" s="372"/>
      <c r="AE350" s="372"/>
      <c r="AF350" s="372"/>
      <c r="AG350" s="214"/>
    </row>
    <row r="351" spans="1:33" ht="21" hidden="1" customHeight="1">
      <c r="A351" s="28" t="s">
        <v>552</v>
      </c>
      <c r="B351" s="274" t="s">
        <v>611</v>
      </c>
      <c r="C351" s="372"/>
      <c r="D351" s="372"/>
      <c r="E351" s="372"/>
      <c r="F351" s="372"/>
      <c r="G351" s="372"/>
      <c r="H351" s="372"/>
      <c r="I351" s="214"/>
      <c r="M351" s="28" t="s">
        <v>552</v>
      </c>
      <c r="N351" s="274" t="s">
        <v>611</v>
      </c>
      <c r="O351" s="372"/>
      <c r="P351" s="372"/>
      <c r="Q351" s="372"/>
      <c r="R351" s="372"/>
      <c r="S351" s="372"/>
      <c r="T351" s="372"/>
      <c r="U351" s="214"/>
      <c r="Y351" s="28" t="s">
        <v>552</v>
      </c>
      <c r="Z351" s="274" t="s">
        <v>611</v>
      </c>
      <c r="AA351" s="372"/>
      <c r="AB351" s="372"/>
      <c r="AC351" s="372"/>
      <c r="AD351" s="372"/>
      <c r="AE351" s="372"/>
      <c r="AF351" s="372"/>
      <c r="AG351" s="214"/>
    </row>
    <row r="352" spans="1:33" ht="21" hidden="1" customHeight="1">
      <c r="A352" s="28" t="s">
        <v>553</v>
      </c>
      <c r="B352" s="274" t="s">
        <v>612</v>
      </c>
      <c r="C352" s="372"/>
      <c r="D352" s="372"/>
      <c r="E352" s="372"/>
      <c r="F352" s="372"/>
      <c r="G352" s="372"/>
      <c r="H352" s="372"/>
      <c r="I352" s="214"/>
      <c r="M352" s="28" t="s">
        <v>553</v>
      </c>
      <c r="N352" s="274" t="s">
        <v>612</v>
      </c>
      <c r="O352" s="372"/>
      <c r="P352" s="372"/>
      <c r="Q352" s="372"/>
      <c r="R352" s="372"/>
      <c r="S352" s="372"/>
      <c r="T352" s="372"/>
      <c r="U352" s="214"/>
      <c r="Y352" s="28" t="s">
        <v>553</v>
      </c>
      <c r="Z352" s="274" t="s">
        <v>612</v>
      </c>
      <c r="AA352" s="372"/>
      <c r="AB352" s="372"/>
      <c r="AC352" s="372"/>
      <c r="AD352" s="372"/>
      <c r="AE352" s="372"/>
      <c r="AF352" s="372"/>
      <c r="AG352" s="214"/>
    </row>
    <row r="353" spans="1:33" ht="21" hidden="1" customHeight="1">
      <c r="A353" s="28" t="s">
        <v>554</v>
      </c>
      <c r="B353" s="274" t="s">
        <v>613</v>
      </c>
      <c r="C353" s="372"/>
      <c r="D353" s="372"/>
      <c r="E353" s="372"/>
      <c r="F353" s="372"/>
      <c r="G353" s="372"/>
      <c r="H353" s="372"/>
      <c r="I353" s="214"/>
      <c r="M353" s="28" t="s">
        <v>554</v>
      </c>
      <c r="N353" s="274" t="s">
        <v>613</v>
      </c>
      <c r="O353" s="372"/>
      <c r="P353" s="372"/>
      <c r="Q353" s="372"/>
      <c r="R353" s="372"/>
      <c r="S353" s="372"/>
      <c r="T353" s="372"/>
      <c r="U353" s="214"/>
      <c r="Y353" s="28" t="s">
        <v>554</v>
      </c>
      <c r="Z353" s="274" t="s">
        <v>613</v>
      </c>
      <c r="AA353" s="372"/>
      <c r="AB353" s="372"/>
      <c r="AC353" s="372"/>
      <c r="AD353" s="372"/>
      <c r="AE353" s="372"/>
      <c r="AF353" s="372"/>
      <c r="AG353" s="214"/>
    </row>
    <row r="354" spans="1:33" ht="21" hidden="1" customHeight="1">
      <c r="A354" s="28" t="s">
        <v>555</v>
      </c>
      <c r="B354" s="274" t="s">
        <v>614</v>
      </c>
      <c r="C354" s="372"/>
      <c r="D354" s="372"/>
      <c r="E354" s="372"/>
      <c r="F354" s="372"/>
      <c r="G354" s="372"/>
      <c r="H354" s="372"/>
      <c r="I354" s="214"/>
      <c r="M354" s="28" t="s">
        <v>555</v>
      </c>
      <c r="N354" s="274" t="s">
        <v>614</v>
      </c>
      <c r="O354" s="372"/>
      <c r="P354" s="372"/>
      <c r="Q354" s="372"/>
      <c r="R354" s="372"/>
      <c r="S354" s="372"/>
      <c r="T354" s="372"/>
      <c r="U354" s="214"/>
      <c r="Y354" s="28" t="s">
        <v>555</v>
      </c>
      <c r="Z354" s="274" t="s">
        <v>614</v>
      </c>
      <c r="AA354" s="372"/>
      <c r="AB354" s="372"/>
      <c r="AC354" s="372"/>
      <c r="AD354" s="372"/>
      <c r="AE354" s="372"/>
      <c r="AF354" s="372"/>
      <c r="AG354" s="214"/>
    </row>
    <row r="355" spans="1:33" ht="21" hidden="1" customHeight="1">
      <c r="A355" s="28" t="s">
        <v>556</v>
      </c>
      <c r="B355" s="274" t="s">
        <v>615</v>
      </c>
      <c r="C355" s="372"/>
      <c r="D355" s="372"/>
      <c r="E355" s="372"/>
      <c r="F355" s="372"/>
      <c r="G355" s="372"/>
      <c r="H355" s="372"/>
      <c r="I355" s="214"/>
      <c r="M355" s="28" t="s">
        <v>556</v>
      </c>
      <c r="N355" s="274" t="s">
        <v>615</v>
      </c>
      <c r="O355" s="372"/>
      <c r="P355" s="372"/>
      <c r="Q355" s="372"/>
      <c r="R355" s="372"/>
      <c r="S355" s="372"/>
      <c r="T355" s="372"/>
      <c r="U355" s="214"/>
      <c r="Y355" s="28" t="s">
        <v>556</v>
      </c>
      <c r="Z355" s="274" t="s">
        <v>615</v>
      </c>
      <c r="AA355" s="372"/>
      <c r="AB355" s="372"/>
      <c r="AC355" s="372"/>
      <c r="AD355" s="372"/>
      <c r="AE355" s="372"/>
      <c r="AF355" s="372"/>
      <c r="AG355" s="214"/>
    </row>
    <row r="356" spans="1:33" ht="21" hidden="1" customHeight="1">
      <c r="A356" s="28" t="s">
        <v>557</v>
      </c>
      <c r="B356" s="274" t="s">
        <v>616</v>
      </c>
      <c r="C356" s="372"/>
      <c r="D356" s="372"/>
      <c r="E356" s="372"/>
      <c r="F356" s="372"/>
      <c r="G356" s="372"/>
      <c r="H356" s="372"/>
      <c r="I356" s="214"/>
      <c r="M356" s="28" t="s">
        <v>557</v>
      </c>
      <c r="N356" s="274" t="s">
        <v>616</v>
      </c>
      <c r="O356" s="372"/>
      <c r="P356" s="372"/>
      <c r="Q356" s="372"/>
      <c r="R356" s="372"/>
      <c r="S356" s="372"/>
      <c r="T356" s="372"/>
      <c r="U356" s="214"/>
      <c r="Y356" s="28" t="s">
        <v>557</v>
      </c>
      <c r="Z356" s="274" t="s">
        <v>616</v>
      </c>
      <c r="AA356" s="372"/>
      <c r="AB356" s="372"/>
      <c r="AC356" s="372"/>
      <c r="AD356" s="372"/>
      <c r="AE356" s="372"/>
      <c r="AF356" s="372"/>
      <c r="AG356" s="214"/>
    </row>
    <row r="357" spans="1:33" ht="21" hidden="1" customHeight="1">
      <c r="A357" s="28" t="s">
        <v>558</v>
      </c>
      <c r="B357" s="274" t="s">
        <v>617</v>
      </c>
      <c r="C357" s="372"/>
      <c r="D357" s="372"/>
      <c r="E357" s="372"/>
      <c r="F357" s="372"/>
      <c r="G357" s="372"/>
      <c r="H357" s="372"/>
      <c r="I357" s="214"/>
      <c r="M357" s="28" t="s">
        <v>558</v>
      </c>
      <c r="N357" s="274" t="s">
        <v>617</v>
      </c>
      <c r="O357" s="372"/>
      <c r="P357" s="372"/>
      <c r="Q357" s="372"/>
      <c r="R357" s="372"/>
      <c r="S357" s="372"/>
      <c r="T357" s="372"/>
      <c r="U357" s="214"/>
      <c r="Y357" s="28" t="s">
        <v>558</v>
      </c>
      <c r="Z357" s="274" t="s">
        <v>617</v>
      </c>
      <c r="AA357" s="372"/>
      <c r="AB357" s="372"/>
      <c r="AC357" s="372"/>
      <c r="AD357" s="372"/>
      <c r="AE357" s="372"/>
      <c r="AF357" s="372"/>
      <c r="AG357" s="214"/>
    </row>
    <row r="358" spans="1:33" ht="21" hidden="1" customHeight="1">
      <c r="A358" s="28" t="s">
        <v>559</v>
      </c>
      <c r="B358" s="274" t="s">
        <v>618</v>
      </c>
      <c r="C358" s="372"/>
      <c r="D358" s="372"/>
      <c r="E358" s="372"/>
      <c r="F358" s="372"/>
      <c r="G358" s="372"/>
      <c r="H358" s="372"/>
      <c r="I358" s="214"/>
      <c r="M358" s="28" t="s">
        <v>559</v>
      </c>
      <c r="N358" s="274" t="s">
        <v>618</v>
      </c>
      <c r="O358" s="372"/>
      <c r="P358" s="372"/>
      <c r="Q358" s="372"/>
      <c r="R358" s="372"/>
      <c r="S358" s="372"/>
      <c r="T358" s="372"/>
      <c r="U358" s="214"/>
      <c r="Y358" s="28" t="s">
        <v>559</v>
      </c>
      <c r="Z358" s="274" t="s">
        <v>618</v>
      </c>
      <c r="AA358" s="372"/>
      <c r="AB358" s="372"/>
      <c r="AC358" s="372"/>
      <c r="AD358" s="372"/>
      <c r="AE358" s="372"/>
      <c r="AF358" s="372"/>
      <c r="AG358" s="214"/>
    </row>
    <row r="359" spans="1:33" ht="21" hidden="1" customHeight="1"/>
    <row r="360" spans="1:33" ht="21" hidden="1" customHeight="1"/>
    <row r="361" spans="1:33" ht="21" hidden="1" customHeight="1"/>
    <row r="362" spans="1:33" ht="21" customHeight="1"/>
    <row r="363" spans="1:33" ht="21" customHeight="1">
      <c r="A363" s="351" t="s">
        <v>438</v>
      </c>
      <c r="B363" s="19" t="s">
        <v>428</v>
      </c>
    </row>
    <row r="364" spans="1:33" ht="21" customHeight="1">
      <c r="B364" s="31" t="s">
        <v>429</v>
      </c>
    </row>
    <row r="365" spans="1:33" ht="21" customHeight="1">
      <c r="A365" s="350">
        <v>1</v>
      </c>
      <c r="B365" s="52" t="s">
        <v>426</v>
      </c>
    </row>
    <row r="366" spans="1:33" ht="21" customHeight="1">
      <c r="A366" s="350">
        <v>2</v>
      </c>
      <c r="B366" s="31" t="s">
        <v>189</v>
      </c>
      <c r="C366" s="32"/>
      <c r="D366" s="32"/>
      <c r="E366" s="32"/>
      <c r="F366" s="32"/>
      <c r="G366" s="32"/>
    </row>
    <row r="367" spans="1:33" ht="21" customHeight="1">
      <c r="A367" s="350">
        <v>3</v>
      </c>
      <c r="B367" s="13" t="s">
        <v>287</v>
      </c>
      <c r="C367" s="32"/>
      <c r="D367" s="32"/>
      <c r="E367" s="32"/>
      <c r="F367" s="32"/>
      <c r="G367" s="32"/>
    </row>
    <row r="368" spans="1:33" ht="21" customHeight="1">
      <c r="A368" s="350">
        <v>4</v>
      </c>
      <c r="B368" s="13" t="s">
        <v>290</v>
      </c>
    </row>
    <row r="369" spans="1:2" ht="21" customHeight="1">
      <c r="A369" s="350">
        <v>5</v>
      </c>
      <c r="B369" s="13" t="s">
        <v>291</v>
      </c>
    </row>
    <row r="370" spans="1:2" ht="21" customHeight="1">
      <c r="A370" s="350">
        <v>6</v>
      </c>
      <c r="B370" s="13" t="s">
        <v>292</v>
      </c>
    </row>
    <row r="371" spans="1:2" ht="21" customHeight="1"/>
    <row r="372" spans="1:2" ht="21" customHeight="1"/>
    <row r="373" spans="1:2" ht="21" customHeight="1"/>
    <row r="374" spans="1:2" ht="21" customHeight="1"/>
    <row r="375" spans="1:2" ht="21" customHeight="1"/>
    <row r="376" spans="1:2" ht="21" customHeight="1"/>
    <row r="377" spans="1:2" ht="21" customHeight="1"/>
    <row r="378" spans="1:2" ht="21" customHeight="1"/>
    <row r="379" spans="1:2" ht="21" customHeight="1"/>
    <row r="380" spans="1:2" ht="21" customHeight="1"/>
    <row r="381" spans="1:2" ht="21" customHeight="1"/>
    <row r="382" spans="1:2" ht="12.75" customHeight="1"/>
    <row r="383" spans="1:2" ht="12.75" customHeight="1"/>
    <row r="384" spans="1:2"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 customHeight="1"/>
    <row r="417" ht="12.75" customHeight="1"/>
    <row r="418" ht="12.75" customHeight="1"/>
    <row r="419" ht="12.75" customHeight="1"/>
    <row r="420" ht="12.75" customHeight="1"/>
    <row r="421" ht="12.75" customHeight="1"/>
    <row r="422" ht="12.75" customHeight="1"/>
    <row r="424" ht="12.75" customHeight="1"/>
    <row r="425" ht="12.75" customHeight="1"/>
    <row r="426" ht="12.75" customHeight="1"/>
    <row r="427" ht="12.75" customHeight="1"/>
    <row r="428" ht="12.75" customHeight="1"/>
    <row r="429" ht="13.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6.5" customHeight="1"/>
    <row r="483" ht="45" customHeight="1"/>
  </sheetData>
  <phoneticPr fontId="5" type="noConversion"/>
  <pageMargins left="0.75" right="0.75" top="1" bottom="1" header="0.5" footer="0.5"/>
  <pageSetup paperSize="9" scale="6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AJ372"/>
  <sheetViews>
    <sheetView showGridLines="0" topLeftCell="A293" zoomScale="60" zoomScaleNormal="60" workbookViewId="0"/>
  </sheetViews>
  <sheetFormatPr defaultColWidth="8.85546875" defaultRowHeight="18.75"/>
  <cols>
    <col min="1" max="1" width="22" style="19" customWidth="1"/>
    <col min="2" max="2" width="20.5703125" style="19" customWidth="1"/>
    <col min="3" max="6" width="17.28515625" style="19" customWidth="1"/>
    <col min="7" max="7" width="6.7109375" style="19" customWidth="1"/>
    <col min="8" max="10" width="6.7109375" style="3" customWidth="1"/>
    <col min="11" max="12" width="6.7109375" style="40" customWidth="1"/>
    <col min="13" max="13" width="22" style="19" customWidth="1"/>
    <col min="14" max="14" width="20.5703125" style="19" customWidth="1"/>
    <col min="15" max="18" width="17.28515625" style="19" customWidth="1"/>
    <col min="19" max="24" width="6.28515625" style="19" customWidth="1"/>
    <col min="25" max="25" width="22" style="19" customWidth="1"/>
    <col min="26" max="26" width="20.5703125" style="19" customWidth="1"/>
    <col min="27" max="30" width="17.28515625" style="19" customWidth="1"/>
    <col min="31" max="16384" width="8.85546875" style="19"/>
  </cols>
  <sheetData>
    <row r="1" spans="1:34" ht="15" customHeight="1"/>
    <row r="2" spans="1:34" ht="15" customHeight="1">
      <c r="A2" s="20" t="s">
        <v>39</v>
      </c>
      <c r="M2" s="20" t="s">
        <v>39</v>
      </c>
      <c r="Y2" s="20" t="s">
        <v>39</v>
      </c>
    </row>
    <row r="3" spans="1:34" ht="15" customHeight="1" thickBot="1">
      <c r="A3" s="20" t="s">
        <v>310</v>
      </c>
      <c r="F3" s="2" t="s">
        <v>13</v>
      </c>
      <c r="M3" s="20" t="s">
        <v>311</v>
      </c>
      <c r="R3" s="2" t="s">
        <v>13</v>
      </c>
      <c r="Y3" s="20" t="s">
        <v>312</v>
      </c>
      <c r="AD3" s="2" t="s">
        <v>13</v>
      </c>
      <c r="AF3" s="3"/>
      <c r="AG3" s="3"/>
      <c r="AH3" s="3"/>
    </row>
    <row r="4" spans="1:34" ht="19.149999999999999" customHeight="1" thickTop="1">
      <c r="A4" s="363">
        <v>1</v>
      </c>
      <c r="B4" s="93"/>
      <c r="C4" s="144"/>
      <c r="D4" s="144"/>
      <c r="E4" s="144"/>
      <c r="F4" s="145"/>
      <c r="M4" s="363">
        <v>1</v>
      </c>
      <c r="N4" s="206"/>
      <c r="O4" s="207"/>
      <c r="P4" s="207"/>
      <c r="Q4" s="207"/>
      <c r="R4" s="208"/>
      <c r="Y4" s="363">
        <v>1</v>
      </c>
      <c r="Z4" s="206"/>
      <c r="AA4" s="207"/>
      <c r="AB4" s="207"/>
      <c r="AC4" s="207"/>
      <c r="AD4" s="208"/>
      <c r="AF4" s="3"/>
      <c r="AG4" s="3"/>
      <c r="AH4" s="3"/>
    </row>
    <row r="5" spans="1:34" ht="36" customHeight="1">
      <c r="A5" s="364">
        <v>2</v>
      </c>
      <c r="B5" s="141" t="s">
        <v>419</v>
      </c>
      <c r="C5" s="37" t="s">
        <v>388</v>
      </c>
      <c r="D5" s="205" t="s">
        <v>421</v>
      </c>
      <c r="E5" s="205" t="s">
        <v>422</v>
      </c>
      <c r="F5" s="146" t="s">
        <v>38</v>
      </c>
      <c r="M5" s="364">
        <v>2</v>
      </c>
      <c r="N5" s="141" t="s">
        <v>419</v>
      </c>
      <c r="O5" s="205" t="s">
        <v>388</v>
      </c>
      <c r="P5" s="205" t="s">
        <v>421</v>
      </c>
      <c r="Q5" s="205" t="s">
        <v>422</v>
      </c>
      <c r="R5" s="146" t="s">
        <v>38</v>
      </c>
      <c r="S5" s="140"/>
      <c r="T5" s="140"/>
      <c r="U5" s="140"/>
      <c r="V5" s="140"/>
      <c r="W5" s="140"/>
      <c r="Y5" s="364">
        <v>2</v>
      </c>
      <c r="Z5" s="141" t="s">
        <v>419</v>
      </c>
      <c r="AA5" s="205" t="s">
        <v>388</v>
      </c>
      <c r="AB5" s="205" t="s">
        <v>421</v>
      </c>
      <c r="AC5" s="205" t="s">
        <v>422</v>
      </c>
      <c r="AD5" s="146" t="s">
        <v>38</v>
      </c>
      <c r="AF5" s="3"/>
      <c r="AG5" s="3"/>
      <c r="AH5" s="3"/>
    </row>
    <row r="6" spans="1:34" ht="27" customHeight="1">
      <c r="A6" s="359">
        <v>3</v>
      </c>
      <c r="B6" s="226" t="s">
        <v>420</v>
      </c>
      <c r="C6" s="22"/>
      <c r="D6" s="22" t="s">
        <v>423</v>
      </c>
      <c r="E6" s="22" t="s">
        <v>423</v>
      </c>
      <c r="F6" s="227"/>
      <c r="M6" s="359">
        <v>3</v>
      </c>
      <c r="N6" s="226" t="s">
        <v>420</v>
      </c>
      <c r="O6" s="22"/>
      <c r="P6" s="22" t="s">
        <v>423</v>
      </c>
      <c r="Q6" s="22" t="s">
        <v>423</v>
      </c>
      <c r="R6" s="227"/>
      <c r="S6" s="201"/>
      <c r="T6" s="201"/>
      <c r="U6" s="201"/>
      <c r="V6" s="201"/>
      <c r="W6" s="201"/>
      <c r="X6" s="157"/>
      <c r="Y6" s="359">
        <v>3</v>
      </c>
      <c r="Z6" s="226" t="s">
        <v>420</v>
      </c>
      <c r="AA6" s="22"/>
      <c r="AB6" s="22" t="s">
        <v>423</v>
      </c>
      <c r="AC6" s="22" t="s">
        <v>423</v>
      </c>
      <c r="AD6" s="227"/>
      <c r="AF6" s="3"/>
      <c r="AG6" s="3"/>
      <c r="AH6" s="3"/>
    </row>
    <row r="7" spans="1:34" ht="21" customHeight="1">
      <c r="A7" s="42" t="s">
        <v>21</v>
      </c>
      <c r="B7" s="43"/>
      <c r="C7" s="44"/>
      <c r="D7" s="44"/>
      <c r="E7" s="44"/>
      <c r="F7" s="45"/>
      <c r="M7" s="228" t="s">
        <v>424</v>
      </c>
      <c r="R7" s="157"/>
      <c r="S7" s="44"/>
      <c r="T7" s="44"/>
      <c r="U7" s="44"/>
      <c r="V7" s="44"/>
      <c r="W7" s="44"/>
      <c r="X7" s="157"/>
      <c r="Y7" s="229" t="s">
        <v>425</v>
      </c>
      <c r="AD7" s="157"/>
      <c r="AF7" s="3"/>
      <c r="AG7" s="3"/>
      <c r="AH7" s="3"/>
    </row>
    <row r="8" spans="1:34" ht="21" hidden="1" customHeight="1">
      <c r="A8" s="28" t="s">
        <v>47</v>
      </c>
      <c r="B8" s="322">
        <v>20.9</v>
      </c>
      <c r="C8" s="323">
        <v>33.799999999999997</v>
      </c>
      <c r="D8" s="281">
        <v>37.799999999999997</v>
      </c>
      <c r="E8" s="281">
        <v>15.5</v>
      </c>
      <c r="F8" s="324">
        <v>11.9</v>
      </c>
      <c r="M8" s="28" t="s">
        <v>47</v>
      </c>
      <c r="N8" s="325">
        <v>13.4</v>
      </c>
      <c r="O8" s="323">
        <v>39.200000000000003</v>
      </c>
      <c r="P8" s="323">
        <v>40</v>
      </c>
      <c r="Q8" s="281">
        <v>17.100000000000001</v>
      </c>
      <c r="R8" s="324">
        <v>13.6</v>
      </c>
      <c r="S8" s="46"/>
      <c r="T8" s="46"/>
      <c r="U8" s="46"/>
      <c r="V8" s="46"/>
      <c r="W8" s="46"/>
      <c r="Y8" s="28" t="s">
        <v>47</v>
      </c>
      <c r="Z8" s="325">
        <v>7.4</v>
      </c>
      <c r="AA8" s="323">
        <v>27.1</v>
      </c>
      <c r="AB8" s="281">
        <v>33.6</v>
      </c>
      <c r="AC8" s="281">
        <v>15.2</v>
      </c>
      <c r="AD8" s="324">
        <v>9.9</v>
      </c>
      <c r="AF8" s="3"/>
      <c r="AG8" s="3"/>
      <c r="AH8" s="3"/>
    </row>
    <row r="9" spans="1:34" ht="21" hidden="1" customHeight="1">
      <c r="A9" s="28" t="s">
        <v>48</v>
      </c>
      <c r="B9" s="322">
        <v>19.100000000000001</v>
      </c>
      <c r="C9" s="323">
        <v>31.6</v>
      </c>
      <c r="D9" s="281">
        <v>35.299999999999997</v>
      </c>
      <c r="E9" s="323">
        <v>14.5</v>
      </c>
      <c r="F9" s="324">
        <v>12.4</v>
      </c>
      <c r="M9" s="28" t="s">
        <v>48</v>
      </c>
      <c r="N9" s="322">
        <v>12.6</v>
      </c>
      <c r="O9" s="323">
        <v>36.6</v>
      </c>
      <c r="P9" s="281">
        <v>37.4</v>
      </c>
      <c r="Q9" s="323">
        <v>13.8</v>
      </c>
      <c r="R9" s="324">
        <v>13.5</v>
      </c>
      <c r="S9" s="46"/>
      <c r="T9" s="46"/>
      <c r="U9" s="46"/>
      <c r="V9" s="46"/>
      <c r="W9" s="46"/>
      <c r="Y9" s="28" t="s">
        <v>48</v>
      </c>
      <c r="Z9" s="322">
        <v>6.6</v>
      </c>
      <c r="AA9" s="323">
        <v>25.2</v>
      </c>
      <c r="AB9" s="281">
        <v>31.1</v>
      </c>
      <c r="AC9" s="323">
        <v>14.6</v>
      </c>
      <c r="AD9" s="324">
        <v>10.6</v>
      </c>
      <c r="AF9" s="3"/>
      <c r="AG9" s="3"/>
      <c r="AH9" s="3"/>
    </row>
    <row r="10" spans="1:34" ht="21" hidden="1" customHeight="1">
      <c r="A10" s="28" t="s">
        <v>49</v>
      </c>
      <c r="B10" s="322">
        <v>21</v>
      </c>
      <c r="C10" s="323">
        <v>34.5</v>
      </c>
      <c r="D10" s="281">
        <v>38.6</v>
      </c>
      <c r="E10" s="323">
        <v>16.600000000000001</v>
      </c>
      <c r="F10" s="324">
        <v>12.2</v>
      </c>
      <c r="M10" s="28" t="s">
        <v>49</v>
      </c>
      <c r="N10" s="322">
        <v>13.7</v>
      </c>
      <c r="O10" s="323">
        <v>40.4</v>
      </c>
      <c r="P10" s="281">
        <v>41.2</v>
      </c>
      <c r="Q10" s="323">
        <v>16.600000000000001</v>
      </c>
      <c r="R10" s="324">
        <v>14.2</v>
      </c>
      <c r="S10" s="46"/>
      <c r="T10" s="46"/>
      <c r="U10" s="46"/>
      <c r="V10" s="46"/>
      <c r="W10" s="46"/>
      <c r="Y10" s="28" t="s">
        <v>49</v>
      </c>
      <c r="Z10" s="322">
        <v>7.3</v>
      </c>
      <c r="AA10" s="323">
        <v>27.1</v>
      </c>
      <c r="AB10" s="281">
        <v>33.5</v>
      </c>
      <c r="AC10" s="323">
        <v>16.600000000000001</v>
      </c>
      <c r="AD10" s="324">
        <v>9.3000000000000007</v>
      </c>
      <c r="AF10" s="3"/>
      <c r="AG10" s="3"/>
      <c r="AH10" s="3"/>
    </row>
    <row r="11" spans="1:34" ht="21" hidden="1" customHeight="1">
      <c r="A11" s="28" t="s">
        <v>265</v>
      </c>
      <c r="B11" s="322" t="s">
        <v>46</v>
      </c>
      <c r="C11" s="323" t="s">
        <v>46</v>
      </c>
      <c r="D11" s="281" t="s">
        <v>46</v>
      </c>
      <c r="E11" s="323" t="s">
        <v>46</v>
      </c>
      <c r="F11" s="324" t="s">
        <v>46</v>
      </c>
      <c r="M11" s="28" t="s">
        <v>265</v>
      </c>
      <c r="N11" s="322" t="s">
        <v>46</v>
      </c>
      <c r="O11" s="323" t="s">
        <v>46</v>
      </c>
      <c r="P11" s="281" t="s">
        <v>46</v>
      </c>
      <c r="Q11" s="323" t="s">
        <v>46</v>
      </c>
      <c r="R11" s="324" t="s">
        <v>46</v>
      </c>
      <c r="S11" s="46"/>
      <c r="T11" s="46"/>
      <c r="U11" s="46"/>
      <c r="V11" s="46"/>
      <c r="W11" s="46"/>
      <c r="Y11" s="28" t="s">
        <v>265</v>
      </c>
      <c r="Z11" s="322" t="s">
        <v>46</v>
      </c>
      <c r="AA11" s="323" t="s">
        <v>46</v>
      </c>
      <c r="AB11" s="281" t="s">
        <v>46</v>
      </c>
      <c r="AC11" s="323" t="s">
        <v>46</v>
      </c>
      <c r="AD11" s="324" t="s">
        <v>46</v>
      </c>
      <c r="AF11" s="3"/>
      <c r="AG11" s="3"/>
      <c r="AH11" s="3"/>
    </row>
    <row r="12" spans="1:34" ht="21" hidden="1" customHeight="1">
      <c r="A12" s="28" t="s">
        <v>198</v>
      </c>
      <c r="B12" s="322">
        <v>20.7</v>
      </c>
      <c r="C12" s="323">
        <v>33.6</v>
      </c>
      <c r="D12" s="323">
        <v>38</v>
      </c>
      <c r="E12" s="323">
        <v>15.9</v>
      </c>
      <c r="F12" s="324">
        <v>12.3</v>
      </c>
      <c r="M12" s="28" t="s">
        <v>198</v>
      </c>
      <c r="N12" s="322">
        <v>13.4</v>
      </c>
      <c r="O12" s="323">
        <v>38.9</v>
      </c>
      <c r="P12" s="281">
        <v>39.9</v>
      </c>
      <c r="Q12" s="323">
        <v>16.5</v>
      </c>
      <c r="R12" s="324">
        <v>12.3</v>
      </c>
      <c r="S12" s="46"/>
      <c r="T12" s="46"/>
      <c r="U12" s="46"/>
      <c r="V12" s="46"/>
      <c r="W12" s="46"/>
      <c r="Y12" s="28" t="s">
        <v>198</v>
      </c>
      <c r="Z12" s="322">
        <v>7.3</v>
      </c>
      <c r="AA12" s="323">
        <v>26.9</v>
      </c>
      <c r="AB12" s="281">
        <v>34.1</v>
      </c>
      <c r="AC12" s="323">
        <v>15.7</v>
      </c>
      <c r="AD12" s="324">
        <v>12.2</v>
      </c>
      <c r="AF12" s="3"/>
      <c r="AG12" s="3"/>
      <c r="AH12" s="3"/>
    </row>
    <row r="13" spans="1:34" ht="21" hidden="1" customHeight="1">
      <c r="A13" s="28" t="s">
        <v>50</v>
      </c>
      <c r="B13" s="322">
        <v>21.3</v>
      </c>
      <c r="C13" s="323">
        <v>34.4</v>
      </c>
      <c r="D13" s="281">
        <v>38.700000000000003</v>
      </c>
      <c r="E13" s="323">
        <v>16.399999999999999</v>
      </c>
      <c r="F13" s="324">
        <v>12.8</v>
      </c>
      <c r="M13" s="28" t="s">
        <v>50</v>
      </c>
      <c r="N13" s="322">
        <v>13.7</v>
      </c>
      <c r="O13" s="323">
        <v>39.6</v>
      </c>
      <c r="P13" s="281">
        <v>40.700000000000003</v>
      </c>
      <c r="Q13" s="323">
        <v>17.5</v>
      </c>
      <c r="R13" s="324">
        <v>12.7</v>
      </c>
      <c r="S13" s="46"/>
      <c r="T13" s="46"/>
      <c r="U13" s="46"/>
      <c r="V13" s="46"/>
      <c r="W13" s="46"/>
      <c r="Y13" s="28" t="s">
        <v>50</v>
      </c>
      <c r="Z13" s="322">
        <v>7.6</v>
      </c>
      <c r="AA13" s="323">
        <v>27.7</v>
      </c>
      <c r="AB13" s="281">
        <v>34.700000000000003</v>
      </c>
      <c r="AC13" s="323">
        <v>16.100000000000001</v>
      </c>
      <c r="AD13" s="324">
        <v>12.8</v>
      </c>
      <c r="AF13" s="3"/>
      <c r="AG13" s="3"/>
      <c r="AH13" s="3"/>
    </row>
    <row r="14" spans="1:34" ht="21" hidden="1" customHeight="1">
      <c r="A14" s="28" t="s">
        <v>51</v>
      </c>
      <c r="B14" s="322">
        <v>21.8</v>
      </c>
      <c r="C14" s="323">
        <v>34.799999999999997</v>
      </c>
      <c r="D14" s="281">
        <v>39.200000000000003</v>
      </c>
      <c r="E14" s="323">
        <v>16.8</v>
      </c>
      <c r="F14" s="324">
        <v>12.7</v>
      </c>
      <c r="M14" s="28" t="s">
        <v>51</v>
      </c>
      <c r="N14" s="322">
        <v>14</v>
      </c>
      <c r="O14" s="323">
        <v>40.299999999999997</v>
      </c>
      <c r="P14" s="281">
        <v>41.5</v>
      </c>
      <c r="Q14" s="323">
        <v>17.399999999999999</v>
      </c>
      <c r="R14" s="324">
        <v>12.6</v>
      </c>
      <c r="S14" s="46"/>
      <c r="T14" s="46"/>
      <c r="U14" s="46"/>
      <c r="V14" s="46"/>
      <c r="W14" s="46"/>
      <c r="Y14" s="28" t="s">
        <v>51</v>
      </c>
      <c r="Z14" s="322">
        <v>7.8</v>
      </c>
      <c r="AA14" s="323">
        <v>28.1</v>
      </c>
      <c r="AB14" s="281">
        <v>34.700000000000003</v>
      </c>
      <c r="AC14" s="323">
        <v>16.600000000000001</v>
      </c>
      <c r="AD14" s="324">
        <v>12.8</v>
      </c>
      <c r="AF14" s="3"/>
      <c r="AG14" s="3"/>
      <c r="AH14" s="3"/>
    </row>
    <row r="15" spans="1:34" ht="21" hidden="1" customHeight="1">
      <c r="A15" s="28" t="s">
        <v>52</v>
      </c>
      <c r="B15" s="322">
        <v>21.9</v>
      </c>
      <c r="C15" s="323">
        <v>34.799999999999997</v>
      </c>
      <c r="D15" s="281">
        <v>39.5</v>
      </c>
      <c r="E15" s="323">
        <v>16.7</v>
      </c>
      <c r="F15" s="324">
        <v>12.3</v>
      </c>
      <c r="M15" s="28" t="s">
        <v>52</v>
      </c>
      <c r="N15" s="322">
        <v>14</v>
      </c>
      <c r="O15" s="323">
        <v>40.4</v>
      </c>
      <c r="P15" s="281">
        <v>41.8</v>
      </c>
      <c r="Q15" s="323">
        <v>16.600000000000001</v>
      </c>
      <c r="R15" s="324">
        <v>12.3</v>
      </c>
      <c r="S15" s="46"/>
      <c r="T15" s="46"/>
      <c r="U15" s="46"/>
      <c r="V15" s="46"/>
      <c r="W15" s="46"/>
      <c r="Y15" s="28" t="s">
        <v>52</v>
      </c>
      <c r="Z15" s="322">
        <v>7.9</v>
      </c>
      <c r="AA15" s="323">
        <v>28</v>
      </c>
      <c r="AB15" s="323">
        <v>35</v>
      </c>
      <c r="AC15" s="323">
        <v>16.7</v>
      </c>
      <c r="AD15" s="324">
        <v>12.2</v>
      </c>
      <c r="AF15" s="3"/>
      <c r="AG15" s="3"/>
      <c r="AH15" s="3"/>
    </row>
    <row r="16" spans="1:34" ht="21" hidden="1" customHeight="1">
      <c r="A16" s="28" t="s">
        <v>53</v>
      </c>
      <c r="B16" s="322">
        <v>21.6</v>
      </c>
      <c r="C16" s="323">
        <v>34.4</v>
      </c>
      <c r="D16" s="281">
        <v>38.799999999999997</v>
      </c>
      <c r="E16" s="323">
        <v>16.7</v>
      </c>
      <c r="F16" s="324">
        <v>12.4</v>
      </c>
      <c r="M16" s="28" t="s">
        <v>53</v>
      </c>
      <c r="N16" s="322">
        <v>13.9</v>
      </c>
      <c r="O16" s="323">
        <v>40.1</v>
      </c>
      <c r="P16" s="281">
        <v>41.4</v>
      </c>
      <c r="Q16" s="323">
        <v>16.3</v>
      </c>
      <c r="R16" s="324">
        <v>12.1</v>
      </c>
      <c r="S16" s="46"/>
      <c r="T16" s="46"/>
      <c r="U16" s="46"/>
      <c r="V16" s="46"/>
      <c r="W16" s="46"/>
      <c r="Y16" s="28" t="s">
        <v>53</v>
      </c>
      <c r="Z16" s="322">
        <v>7.7</v>
      </c>
      <c r="AA16" s="323">
        <v>27.5</v>
      </c>
      <c r="AB16" s="281">
        <v>33.700000000000003</v>
      </c>
      <c r="AC16" s="323">
        <v>16.7</v>
      </c>
      <c r="AD16" s="324">
        <v>12.6</v>
      </c>
      <c r="AF16" s="3"/>
      <c r="AG16" s="3"/>
      <c r="AH16" s="3"/>
    </row>
    <row r="17" spans="1:34" ht="21" hidden="1" customHeight="1">
      <c r="A17" s="28" t="s">
        <v>54</v>
      </c>
      <c r="B17" s="322">
        <v>21.3</v>
      </c>
      <c r="C17" s="323">
        <v>33.5</v>
      </c>
      <c r="D17" s="281">
        <v>37.6</v>
      </c>
      <c r="E17" s="323">
        <v>16.399999999999999</v>
      </c>
      <c r="F17" s="324">
        <v>12</v>
      </c>
      <c r="M17" s="28" t="s">
        <v>54</v>
      </c>
      <c r="N17" s="322">
        <v>13.8</v>
      </c>
      <c r="O17" s="323">
        <v>39.299999999999997</v>
      </c>
      <c r="P17" s="281">
        <v>40.5</v>
      </c>
      <c r="Q17" s="323">
        <v>16.8</v>
      </c>
      <c r="R17" s="324">
        <v>12.6</v>
      </c>
      <c r="S17" s="46"/>
      <c r="T17" s="46"/>
      <c r="U17" s="46"/>
      <c r="V17" s="46"/>
      <c r="W17" s="46"/>
      <c r="Y17" s="28" t="s">
        <v>54</v>
      </c>
      <c r="Z17" s="322">
        <v>7.5</v>
      </c>
      <c r="AA17" s="323">
        <v>26.4</v>
      </c>
      <c r="AB17" s="281">
        <v>32.200000000000003</v>
      </c>
      <c r="AC17" s="323">
        <v>16.399999999999999</v>
      </c>
      <c r="AD17" s="324">
        <v>11.4</v>
      </c>
      <c r="AF17" s="3"/>
      <c r="AG17" s="3"/>
      <c r="AH17" s="3"/>
    </row>
    <row r="18" spans="1:34" ht="21" hidden="1" customHeight="1">
      <c r="A18" s="28" t="s">
        <v>55</v>
      </c>
      <c r="B18" s="322">
        <v>20.8</v>
      </c>
      <c r="C18" s="323">
        <v>32.799999999999997</v>
      </c>
      <c r="D18" s="281">
        <v>36.700000000000003</v>
      </c>
      <c r="E18" s="323">
        <v>16.3</v>
      </c>
      <c r="F18" s="324">
        <v>10.8</v>
      </c>
      <c r="M18" s="28" t="s">
        <v>55</v>
      </c>
      <c r="N18" s="322">
        <v>13.6</v>
      </c>
      <c r="O18" s="323">
        <v>38.799999999999997</v>
      </c>
      <c r="P18" s="281">
        <v>39.9</v>
      </c>
      <c r="Q18" s="323">
        <v>17.100000000000001</v>
      </c>
      <c r="R18" s="324">
        <v>12.6</v>
      </c>
      <c r="S18" s="46"/>
      <c r="T18" s="46"/>
      <c r="U18" s="46"/>
      <c r="V18" s="46"/>
      <c r="W18" s="46"/>
      <c r="Y18" s="28" t="s">
        <v>55</v>
      </c>
      <c r="Z18" s="322">
        <v>7.2</v>
      </c>
      <c r="AA18" s="323">
        <v>25.4</v>
      </c>
      <c r="AB18" s="281">
        <v>30.7</v>
      </c>
      <c r="AC18" s="323">
        <v>16.2</v>
      </c>
      <c r="AD18" s="324">
        <v>9.1</v>
      </c>
      <c r="AF18" s="3"/>
      <c r="AG18" s="3"/>
      <c r="AH18" s="3"/>
    </row>
    <row r="19" spans="1:34" ht="21" hidden="1" customHeight="1">
      <c r="A19" s="28" t="s">
        <v>56</v>
      </c>
      <c r="B19" s="322">
        <v>20.9</v>
      </c>
      <c r="C19" s="323">
        <v>32.799999999999997</v>
      </c>
      <c r="D19" s="323">
        <v>37</v>
      </c>
      <c r="E19" s="323">
        <v>15.8</v>
      </c>
      <c r="F19" s="324">
        <v>10.199999999999999</v>
      </c>
      <c r="M19" s="28" t="s">
        <v>56</v>
      </c>
      <c r="N19" s="322">
        <v>13.6</v>
      </c>
      <c r="O19" s="323">
        <v>39</v>
      </c>
      <c r="P19" s="281">
        <v>40.200000000000003</v>
      </c>
      <c r="Q19" s="323">
        <v>17.100000000000001</v>
      </c>
      <c r="R19" s="324">
        <v>12.7</v>
      </c>
      <c r="S19" s="46"/>
      <c r="T19" s="46"/>
      <c r="U19" s="46"/>
      <c r="V19" s="46"/>
      <c r="W19" s="46"/>
      <c r="Y19" s="28" t="s">
        <v>56</v>
      </c>
      <c r="Z19" s="322">
        <v>7.3</v>
      </c>
      <c r="AA19" s="323">
        <v>25.4</v>
      </c>
      <c r="AB19" s="281">
        <v>31.2</v>
      </c>
      <c r="AC19" s="323">
        <v>15.6</v>
      </c>
      <c r="AD19" s="324">
        <v>8</v>
      </c>
      <c r="AF19" s="3"/>
      <c r="AG19" s="3"/>
      <c r="AH19" s="3"/>
    </row>
    <row r="20" spans="1:34" ht="21" hidden="1" customHeight="1">
      <c r="A20" s="28" t="s">
        <v>57</v>
      </c>
      <c r="B20" s="322">
        <v>22</v>
      </c>
      <c r="C20" s="323">
        <v>34.200000000000003</v>
      </c>
      <c r="D20" s="281">
        <v>38.6</v>
      </c>
      <c r="E20" s="323">
        <v>16</v>
      </c>
      <c r="F20" s="324">
        <v>9.1999999999999993</v>
      </c>
      <c r="M20" s="28" t="s">
        <v>57</v>
      </c>
      <c r="N20" s="322">
        <v>14.2</v>
      </c>
      <c r="O20" s="323">
        <v>40.299999999999997</v>
      </c>
      <c r="P20" s="281">
        <v>41.6</v>
      </c>
      <c r="Q20" s="323">
        <v>17.2</v>
      </c>
      <c r="R20" s="324">
        <v>10.1</v>
      </c>
      <c r="S20" s="46"/>
      <c r="T20" s="46"/>
      <c r="U20" s="46"/>
      <c r="V20" s="46"/>
      <c r="W20" s="46"/>
      <c r="Y20" s="28" t="s">
        <v>57</v>
      </c>
      <c r="Z20" s="322">
        <v>7.8</v>
      </c>
      <c r="AA20" s="323">
        <v>26.9</v>
      </c>
      <c r="AB20" s="281">
        <v>33.299999999999997</v>
      </c>
      <c r="AC20" s="323">
        <v>15.8</v>
      </c>
      <c r="AD20" s="324">
        <v>8.3000000000000007</v>
      </c>
      <c r="AF20" s="3"/>
      <c r="AG20" s="3"/>
      <c r="AH20" s="3"/>
    </row>
    <row r="21" spans="1:34" ht="21" hidden="1" customHeight="1">
      <c r="A21" s="28" t="s">
        <v>58</v>
      </c>
      <c r="B21" s="322">
        <v>22.5</v>
      </c>
      <c r="C21" s="323">
        <v>34.700000000000003</v>
      </c>
      <c r="D21" s="281">
        <v>39.299999999999997</v>
      </c>
      <c r="E21" s="323">
        <v>16.5</v>
      </c>
      <c r="F21" s="324">
        <v>9.1999999999999993</v>
      </c>
      <c r="M21" s="28" t="s">
        <v>58</v>
      </c>
      <c r="N21" s="322">
        <v>14.4</v>
      </c>
      <c r="O21" s="323">
        <v>40.6</v>
      </c>
      <c r="P21" s="323">
        <v>42</v>
      </c>
      <c r="Q21" s="323">
        <v>17.7</v>
      </c>
      <c r="R21" s="324">
        <v>9.6</v>
      </c>
      <c r="S21" s="46"/>
      <c r="T21" s="46"/>
      <c r="U21" s="46"/>
      <c r="V21" s="46"/>
      <c r="W21" s="46"/>
      <c r="Y21" s="28" t="s">
        <v>58</v>
      </c>
      <c r="Z21" s="322">
        <v>8.1</v>
      </c>
      <c r="AA21" s="323">
        <v>27.5</v>
      </c>
      <c r="AB21" s="281">
        <v>34.4</v>
      </c>
      <c r="AC21" s="323">
        <v>16.3</v>
      </c>
      <c r="AD21" s="324">
        <v>8.6</v>
      </c>
      <c r="AF21" s="3"/>
      <c r="AG21" s="3"/>
      <c r="AH21" s="3"/>
    </row>
    <row r="22" spans="1:34" ht="21" hidden="1" customHeight="1">
      <c r="A22" s="28" t="s">
        <v>59</v>
      </c>
      <c r="B22" s="322">
        <v>22.9</v>
      </c>
      <c r="C22" s="323">
        <v>34.9</v>
      </c>
      <c r="D22" s="281">
        <v>39.4</v>
      </c>
      <c r="E22" s="323">
        <v>16.899999999999999</v>
      </c>
      <c r="F22" s="324">
        <v>9.9</v>
      </c>
      <c r="M22" s="28" t="s">
        <v>59</v>
      </c>
      <c r="N22" s="322">
        <v>14.7</v>
      </c>
      <c r="O22" s="323">
        <v>40.799999999999997</v>
      </c>
      <c r="P22" s="281">
        <v>42.1</v>
      </c>
      <c r="Q22" s="323">
        <v>17.399999999999999</v>
      </c>
      <c r="R22" s="324">
        <v>11.3</v>
      </c>
      <c r="S22" s="46"/>
      <c r="T22" s="46"/>
      <c r="U22" s="46"/>
      <c r="V22" s="46"/>
      <c r="W22" s="46"/>
      <c r="Y22" s="28" t="s">
        <v>59</v>
      </c>
      <c r="Z22" s="322">
        <v>8.1999999999999993</v>
      </c>
      <c r="AA22" s="323">
        <v>27.8</v>
      </c>
      <c r="AB22" s="281">
        <v>34.6</v>
      </c>
      <c r="AC22" s="323">
        <v>16.8</v>
      </c>
      <c r="AD22" s="324">
        <v>8.1999999999999993</v>
      </c>
      <c r="AF22" s="3"/>
      <c r="AG22" s="3"/>
      <c r="AH22" s="3"/>
    </row>
    <row r="23" spans="1:34" ht="21" hidden="1" customHeight="1">
      <c r="A23" s="28" t="s">
        <v>199</v>
      </c>
      <c r="B23" s="322">
        <v>22.1</v>
      </c>
      <c r="C23" s="323">
        <v>33.299999999999997</v>
      </c>
      <c r="D23" s="281">
        <v>37.6</v>
      </c>
      <c r="E23" s="323">
        <v>16.399999999999999</v>
      </c>
      <c r="F23" s="324">
        <v>10</v>
      </c>
      <c r="M23" s="28" t="s">
        <v>199</v>
      </c>
      <c r="N23" s="322">
        <v>14.2</v>
      </c>
      <c r="O23" s="323">
        <v>39</v>
      </c>
      <c r="P23" s="281">
        <v>40.1</v>
      </c>
      <c r="Q23" s="323">
        <v>16.7</v>
      </c>
      <c r="R23" s="324">
        <v>12</v>
      </c>
      <c r="S23" s="46"/>
      <c r="T23" s="46"/>
      <c r="U23" s="46"/>
      <c r="V23" s="46"/>
      <c r="W23" s="46"/>
      <c r="Y23" s="28" t="s">
        <v>199</v>
      </c>
      <c r="Z23" s="322">
        <v>8</v>
      </c>
      <c r="AA23" s="323">
        <v>26.4</v>
      </c>
      <c r="AB23" s="281">
        <v>32.799999999999997</v>
      </c>
      <c r="AC23" s="323">
        <v>16.399999999999999</v>
      </c>
      <c r="AD23" s="324">
        <v>7.5</v>
      </c>
      <c r="AF23" s="3"/>
      <c r="AG23" s="3"/>
      <c r="AH23" s="3"/>
    </row>
    <row r="24" spans="1:34" ht="21" hidden="1" customHeight="1">
      <c r="A24" s="28" t="s">
        <v>200</v>
      </c>
      <c r="B24" s="322">
        <v>22.1</v>
      </c>
      <c r="C24" s="323">
        <v>33.4</v>
      </c>
      <c r="D24" s="281">
        <v>37.700000000000003</v>
      </c>
      <c r="E24" s="323">
        <v>16.100000000000001</v>
      </c>
      <c r="F24" s="324">
        <v>10.1</v>
      </c>
      <c r="M24" s="28" t="s">
        <v>200</v>
      </c>
      <c r="N24" s="322">
        <v>14.1</v>
      </c>
      <c r="O24" s="323">
        <v>39.200000000000003</v>
      </c>
      <c r="P24" s="281">
        <v>40.4</v>
      </c>
      <c r="Q24" s="323">
        <v>16.2</v>
      </c>
      <c r="R24" s="324">
        <v>11.6</v>
      </c>
      <c r="S24" s="46"/>
      <c r="T24" s="46"/>
      <c r="U24" s="46"/>
      <c r="V24" s="46"/>
      <c r="W24" s="46"/>
      <c r="Y24" s="28" t="s">
        <v>200</v>
      </c>
      <c r="Z24" s="322">
        <v>7.9</v>
      </c>
      <c r="AA24" s="323">
        <v>26.4</v>
      </c>
      <c r="AB24" s="281">
        <v>32.700000000000003</v>
      </c>
      <c r="AC24" s="323">
        <v>16</v>
      </c>
      <c r="AD24" s="324">
        <v>8.1</v>
      </c>
      <c r="AF24" s="3"/>
      <c r="AG24" s="3"/>
      <c r="AH24" s="3"/>
    </row>
    <row r="25" spans="1:34" ht="21" hidden="1" customHeight="1">
      <c r="A25" s="28" t="s">
        <v>60</v>
      </c>
      <c r="B25" s="322">
        <v>22.6</v>
      </c>
      <c r="C25" s="323">
        <v>34.1</v>
      </c>
      <c r="D25" s="281">
        <v>38.6</v>
      </c>
      <c r="E25" s="323">
        <v>15.9</v>
      </c>
      <c r="F25" s="324">
        <v>9.1999999999999993</v>
      </c>
      <c r="M25" s="28" t="s">
        <v>60</v>
      </c>
      <c r="N25" s="322">
        <v>14.5</v>
      </c>
      <c r="O25" s="323">
        <v>39.799999999999997</v>
      </c>
      <c r="P25" s="281">
        <v>41.2</v>
      </c>
      <c r="Q25" s="323">
        <v>16</v>
      </c>
      <c r="R25" s="324">
        <v>9.5</v>
      </c>
      <c r="S25" s="46"/>
      <c r="T25" s="46"/>
      <c r="U25" s="46"/>
      <c r="V25" s="46"/>
      <c r="W25" s="46"/>
      <c r="Y25" s="28" t="s">
        <v>60</v>
      </c>
      <c r="Z25" s="322">
        <v>8</v>
      </c>
      <c r="AA25" s="323">
        <v>27.1</v>
      </c>
      <c r="AB25" s="281">
        <v>33.700000000000003</v>
      </c>
      <c r="AC25" s="323">
        <v>15.9</v>
      </c>
      <c r="AD25" s="324">
        <v>8.9</v>
      </c>
      <c r="AF25" s="3"/>
      <c r="AG25" s="3"/>
      <c r="AH25" s="3"/>
    </row>
    <row r="26" spans="1:34" ht="21" hidden="1" customHeight="1">
      <c r="A26" s="28" t="s">
        <v>61</v>
      </c>
      <c r="B26" s="322">
        <v>22.8</v>
      </c>
      <c r="C26" s="323">
        <v>34.799999999999997</v>
      </c>
      <c r="D26" s="281">
        <v>39.5</v>
      </c>
      <c r="E26" s="323">
        <v>16.2</v>
      </c>
      <c r="F26" s="324">
        <v>9.5</v>
      </c>
      <c r="M26" s="28" t="s">
        <v>61</v>
      </c>
      <c r="N26" s="322">
        <v>14.7</v>
      </c>
      <c r="O26" s="323">
        <v>40.6</v>
      </c>
      <c r="P26" s="323">
        <v>42</v>
      </c>
      <c r="Q26" s="323">
        <v>16.7</v>
      </c>
      <c r="R26" s="324">
        <v>9.6999999999999993</v>
      </c>
      <c r="S26" s="46"/>
      <c r="T26" s="46"/>
      <c r="U26" s="46"/>
      <c r="V26" s="46"/>
      <c r="W26" s="46"/>
      <c r="Y26" s="28" t="s">
        <v>61</v>
      </c>
      <c r="Z26" s="322">
        <v>8.1</v>
      </c>
      <c r="AA26" s="323">
        <v>27.7</v>
      </c>
      <c r="AB26" s="281">
        <v>34.799999999999997</v>
      </c>
      <c r="AC26" s="323">
        <v>16.100000000000001</v>
      </c>
      <c r="AD26" s="324">
        <v>9.4</v>
      </c>
      <c r="AF26" s="3"/>
      <c r="AG26" s="3"/>
      <c r="AH26" s="3"/>
    </row>
    <row r="27" spans="1:34" ht="21" hidden="1" customHeight="1">
      <c r="A27" s="28" t="s">
        <v>62</v>
      </c>
      <c r="B27" s="322">
        <v>22.7</v>
      </c>
      <c r="C27" s="323">
        <v>34.9</v>
      </c>
      <c r="D27" s="281">
        <v>39.4</v>
      </c>
      <c r="E27" s="323">
        <v>16.8</v>
      </c>
      <c r="F27" s="324">
        <v>9.1</v>
      </c>
      <c r="M27" s="28" t="s">
        <v>62</v>
      </c>
      <c r="N27" s="322">
        <v>14.7</v>
      </c>
      <c r="O27" s="323">
        <v>40.700000000000003</v>
      </c>
      <c r="P27" s="281">
        <v>41.8</v>
      </c>
      <c r="Q27" s="323">
        <v>18.2</v>
      </c>
      <c r="R27" s="324">
        <v>7.9</v>
      </c>
      <c r="S27" s="46"/>
      <c r="T27" s="46"/>
      <c r="U27" s="46"/>
      <c r="V27" s="46"/>
      <c r="W27" s="46"/>
      <c r="Y27" s="28" t="s">
        <v>62</v>
      </c>
      <c r="Z27" s="322">
        <v>8.1</v>
      </c>
      <c r="AA27" s="323">
        <v>27.9</v>
      </c>
      <c r="AB27" s="281">
        <v>34.9</v>
      </c>
      <c r="AC27" s="323">
        <v>16.5</v>
      </c>
      <c r="AD27" s="324">
        <v>9.9</v>
      </c>
      <c r="AF27" s="3"/>
      <c r="AG27" s="3"/>
      <c r="AH27" s="3"/>
    </row>
    <row r="28" spans="1:34" ht="21" hidden="1" customHeight="1">
      <c r="A28" s="28" t="s">
        <v>63</v>
      </c>
      <c r="B28" s="322">
        <v>22.3</v>
      </c>
      <c r="C28" s="323">
        <v>34.700000000000003</v>
      </c>
      <c r="D28" s="281">
        <v>39.1</v>
      </c>
      <c r="E28" s="323">
        <v>17</v>
      </c>
      <c r="F28" s="324">
        <v>8.9</v>
      </c>
      <c r="M28" s="28" t="s">
        <v>63</v>
      </c>
      <c r="N28" s="322">
        <v>14.4</v>
      </c>
      <c r="O28" s="323">
        <v>40.6</v>
      </c>
      <c r="P28" s="281">
        <v>41.7</v>
      </c>
      <c r="Q28" s="323">
        <v>18.7</v>
      </c>
      <c r="R28" s="324">
        <v>7.7</v>
      </c>
      <c r="S28" s="46"/>
      <c r="T28" s="46"/>
      <c r="U28" s="46"/>
      <c r="V28" s="46"/>
      <c r="W28" s="46"/>
      <c r="Y28" s="28" t="s">
        <v>63</v>
      </c>
      <c r="Z28" s="322">
        <v>7.9</v>
      </c>
      <c r="AA28" s="323">
        <v>27.5</v>
      </c>
      <c r="AB28" s="281">
        <v>34.200000000000003</v>
      </c>
      <c r="AC28" s="323">
        <v>16.7</v>
      </c>
      <c r="AD28" s="324">
        <v>9.6999999999999993</v>
      </c>
      <c r="AF28" s="3"/>
      <c r="AG28" s="3"/>
      <c r="AH28" s="3"/>
    </row>
    <row r="29" spans="1:34" ht="21" hidden="1" customHeight="1">
      <c r="A29" s="28" t="s">
        <v>64</v>
      </c>
      <c r="B29" s="322">
        <v>21.7</v>
      </c>
      <c r="C29" s="323">
        <v>33.4</v>
      </c>
      <c r="D29" s="281">
        <v>37.5</v>
      </c>
      <c r="E29" s="323">
        <v>16.5</v>
      </c>
      <c r="F29" s="324">
        <v>9.9</v>
      </c>
      <c r="M29" s="28" t="s">
        <v>64</v>
      </c>
      <c r="N29" s="322">
        <v>14.2</v>
      </c>
      <c r="O29" s="323">
        <v>39.299999999999997</v>
      </c>
      <c r="P29" s="281">
        <v>40.4</v>
      </c>
      <c r="Q29" s="323">
        <v>17.899999999999999</v>
      </c>
      <c r="R29" s="324">
        <v>10</v>
      </c>
      <c r="S29" s="46"/>
      <c r="T29" s="46"/>
      <c r="U29" s="46"/>
      <c r="V29" s="46"/>
      <c r="W29" s="46"/>
      <c r="Y29" s="28" t="s">
        <v>64</v>
      </c>
      <c r="Z29" s="322">
        <v>7.6</v>
      </c>
      <c r="AA29" s="323">
        <v>26.1</v>
      </c>
      <c r="AB29" s="323">
        <v>32</v>
      </c>
      <c r="AC29" s="323">
        <v>16.3</v>
      </c>
      <c r="AD29" s="324">
        <v>9.9</v>
      </c>
      <c r="AF29" s="3"/>
      <c r="AG29" s="3"/>
      <c r="AH29" s="3"/>
    </row>
    <row r="30" spans="1:34" ht="21" hidden="1" customHeight="1">
      <c r="A30" s="28" t="s">
        <v>65</v>
      </c>
      <c r="B30" s="322">
        <v>20.9</v>
      </c>
      <c r="C30" s="323">
        <v>31.8</v>
      </c>
      <c r="D30" s="281">
        <v>35.799999999999997</v>
      </c>
      <c r="E30" s="323">
        <v>15.6</v>
      </c>
      <c r="F30" s="324">
        <v>10.8</v>
      </c>
      <c r="M30" s="28" t="s">
        <v>65</v>
      </c>
      <c r="N30" s="322">
        <v>13.8</v>
      </c>
      <c r="O30" s="323">
        <v>37.799999999999997</v>
      </c>
      <c r="P30" s="281">
        <v>38.9</v>
      </c>
      <c r="Q30" s="323">
        <v>16</v>
      </c>
      <c r="R30" s="324">
        <v>13.6</v>
      </c>
      <c r="S30" s="46"/>
      <c r="T30" s="46"/>
      <c r="U30" s="46"/>
      <c r="V30" s="46"/>
      <c r="W30" s="46"/>
      <c r="Y30" s="28" t="s">
        <v>65</v>
      </c>
      <c r="Z30" s="322">
        <v>7.1</v>
      </c>
      <c r="AA30" s="323">
        <v>24.4</v>
      </c>
      <c r="AB30" s="281">
        <v>29.7</v>
      </c>
      <c r="AC30" s="323">
        <v>15.5</v>
      </c>
      <c r="AD30" s="324">
        <v>8.6</v>
      </c>
      <c r="AF30" s="3"/>
      <c r="AG30" s="3"/>
      <c r="AH30" s="3"/>
    </row>
    <row r="31" spans="1:34" ht="21" hidden="1" customHeight="1">
      <c r="A31" s="28" t="s">
        <v>66</v>
      </c>
      <c r="B31" s="322">
        <v>20.7</v>
      </c>
      <c r="C31" s="323">
        <v>31.5</v>
      </c>
      <c r="D31" s="281">
        <v>35.6</v>
      </c>
      <c r="E31" s="323">
        <v>15.3</v>
      </c>
      <c r="F31" s="324">
        <v>11.1</v>
      </c>
      <c r="M31" s="28" t="s">
        <v>66</v>
      </c>
      <c r="N31" s="322">
        <v>13.6</v>
      </c>
      <c r="O31" s="323">
        <v>37.200000000000003</v>
      </c>
      <c r="P31" s="281">
        <v>38.299999999999997</v>
      </c>
      <c r="Q31" s="323">
        <v>14.1</v>
      </c>
      <c r="R31" s="324">
        <v>13.7</v>
      </c>
      <c r="S31" s="46"/>
      <c r="T31" s="46"/>
      <c r="U31" s="46"/>
      <c r="V31" s="46"/>
      <c r="W31" s="46"/>
      <c r="Y31" s="28" t="s">
        <v>66</v>
      </c>
      <c r="Z31" s="322">
        <v>7.2</v>
      </c>
      <c r="AA31" s="323">
        <v>24.5</v>
      </c>
      <c r="AB31" s="281">
        <v>30.3</v>
      </c>
      <c r="AC31" s="323">
        <v>15.5</v>
      </c>
      <c r="AD31" s="324">
        <v>8.5</v>
      </c>
      <c r="AF31" s="3"/>
      <c r="AG31" s="3"/>
      <c r="AH31" s="3"/>
    </row>
    <row r="32" spans="1:34" ht="21" hidden="1" customHeight="1">
      <c r="A32" s="28" t="s">
        <v>67</v>
      </c>
      <c r="B32" s="322">
        <v>22.4</v>
      </c>
      <c r="C32" s="323">
        <v>34</v>
      </c>
      <c r="D32" s="281">
        <v>38.5</v>
      </c>
      <c r="E32" s="323">
        <v>15.9</v>
      </c>
      <c r="F32" s="324">
        <v>11.8</v>
      </c>
      <c r="M32" s="28" t="s">
        <v>67</v>
      </c>
      <c r="N32" s="322">
        <v>14.6</v>
      </c>
      <c r="O32" s="323">
        <v>39.799999999999997</v>
      </c>
      <c r="P32" s="281">
        <v>41.1</v>
      </c>
      <c r="Q32" s="323">
        <v>15</v>
      </c>
      <c r="R32" s="324">
        <v>13.1</v>
      </c>
      <c r="S32" s="46"/>
      <c r="T32" s="46"/>
      <c r="U32" s="46"/>
      <c r="V32" s="46"/>
      <c r="W32" s="46"/>
      <c r="Y32" s="28" t="s">
        <v>67</v>
      </c>
      <c r="Z32" s="322">
        <v>7.9</v>
      </c>
      <c r="AA32" s="323">
        <v>26.9</v>
      </c>
      <c r="AB32" s="281">
        <v>33.5</v>
      </c>
      <c r="AC32" s="323">
        <v>16</v>
      </c>
      <c r="AD32" s="324">
        <v>10.5</v>
      </c>
      <c r="AF32" s="3"/>
      <c r="AG32" s="3"/>
      <c r="AH32" s="3"/>
    </row>
    <row r="33" spans="1:34" ht="21" hidden="1" customHeight="1">
      <c r="A33" s="28" t="s">
        <v>68</v>
      </c>
      <c r="B33" s="322">
        <v>23.5</v>
      </c>
      <c r="C33" s="323">
        <v>35.799999999999997</v>
      </c>
      <c r="D33" s="281">
        <v>40.799999999999997</v>
      </c>
      <c r="E33" s="323">
        <v>16.5</v>
      </c>
      <c r="F33" s="324">
        <v>11.7</v>
      </c>
      <c r="M33" s="28" t="s">
        <v>68</v>
      </c>
      <c r="N33" s="322">
        <v>15.4</v>
      </c>
      <c r="O33" s="323">
        <v>41.8</v>
      </c>
      <c r="P33" s="281">
        <v>43.5</v>
      </c>
      <c r="Q33" s="323">
        <v>16.5</v>
      </c>
      <c r="R33" s="324">
        <v>12.5</v>
      </c>
      <c r="S33" s="46"/>
      <c r="T33" s="46"/>
      <c r="U33" s="46"/>
      <c r="V33" s="46"/>
      <c r="W33" s="46"/>
      <c r="Y33" s="28" t="s">
        <v>68</v>
      </c>
      <c r="Z33" s="322">
        <v>8.1999999999999993</v>
      </c>
      <c r="AA33" s="323">
        <v>28.1</v>
      </c>
      <c r="AB33" s="281">
        <v>35.4</v>
      </c>
      <c r="AC33" s="323">
        <v>16.600000000000001</v>
      </c>
      <c r="AD33" s="324">
        <v>11</v>
      </c>
      <c r="AF33" s="3"/>
      <c r="AG33" s="3"/>
      <c r="AH33" s="3"/>
    </row>
    <row r="34" spans="1:34" ht="21" hidden="1" customHeight="1">
      <c r="A34" s="28" t="s">
        <v>69</v>
      </c>
      <c r="B34" s="322">
        <v>23.9</v>
      </c>
      <c r="C34" s="323">
        <v>36.1</v>
      </c>
      <c r="D34" s="281">
        <v>41.2</v>
      </c>
      <c r="E34" s="323">
        <v>16.600000000000001</v>
      </c>
      <c r="F34" s="324">
        <v>11.3</v>
      </c>
      <c r="M34" s="28" t="s">
        <v>69</v>
      </c>
      <c r="N34" s="322">
        <v>15.7</v>
      </c>
      <c r="O34" s="323">
        <v>42.3</v>
      </c>
      <c r="P34" s="281">
        <v>43.9</v>
      </c>
      <c r="Q34" s="323">
        <v>16.600000000000001</v>
      </c>
      <c r="R34" s="324">
        <v>12.2</v>
      </c>
      <c r="S34" s="46"/>
      <c r="T34" s="46"/>
      <c r="U34" s="46"/>
      <c r="V34" s="46"/>
      <c r="W34" s="46"/>
      <c r="Y34" s="28" t="s">
        <v>69</v>
      </c>
      <c r="Z34" s="322">
        <v>8.1999999999999993</v>
      </c>
      <c r="AA34" s="323">
        <v>28.3</v>
      </c>
      <c r="AB34" s="281">
        <v>35.799999999999997</v>
      </c>
      <c r="AC34" s="323">
        <v>16.600000000000001</v>
      </c>
      <c r="AD34" s="324">
        <v>10.1</v>
      </c>
      <c r="AF34" s="3"/>
      <c r="AG34" s="3"/>
      <c r="AH34" s="3"/>
    </row>
    <row r="35" spans="1:34" ht="21" hidden="1" customHeight="1">
      <c r="A35" s="28" t="s">
        <v>201</v>
      </c>
      <c r="B35" s="322">
        <v>22.5</v>
      </c>
      <c r="C35" s="323">
        <v>33.700000000000003</v>
      </c>
      <c r="D35" s="281">
        <v>38.299999999999997</v>
      </c>
      <c r="E35" s="323">
        <v>16.100000000000001</v>
      </c>
      <c r="F35" s="324">
        <v>10.9</v>
      </c>
      <c r="M35" s="28" t="s">
        <v>201</v>
      </c>
      <c r="N35" s="322">
        <v>14.7</v>
      </c>
      <c r="O35" s="323">
        <v>39.5</v>
      </c>
      <c r="P35" s="281">
        <v>41.1</v>
      </c>
      <c r="Q35" s="323">
        <v>15.6</v>
      </c>
      <c r="R35" s="324">
        <v>12.3</v>
      </c>
      <c r="S35" s="46"/>
      <c r="T35" s="46"/>
      <c r="U35" s="46"/>
      <c r="V35" s="46"/>
      <c r="W35" s="46"/>
      <c r="Y35" s="28" t="s">
        <v>201</v>
      </c>
      <c r="Z35" s="322">
        <v>7.8</v>
      </c>
      <c r="AA35" s="323">
        <v>26.4</v>
      </c>
      <c r="AB35" s="281">
        <v>32.700000000000003</v>
      </c>
      <c r="AC35" s="323">
        <v>16.3</v>
      </c>
      <c r="AD35" s="324">
        <v>9.1999999999999993</v>
      </c>
      <c r="AF35" s="3"/>
      <c r="AG35" s="3"/>
      <c r="AH35" s="3"/>
    </row>
    <row r="36" spans="1:34" ht="21" hidden="1" customHeight="1">
      <c r="A36" s="28" t="s">
        <v>202</v>
      </c>
      <c r="B36" s="322">
        <v>22.4</v>
      </c>
      <c r="C36" s="323">
        <v>33.6</v>
      </c>
      <c r="D36" s="281">
        <v>37.9</v>
      </c>
      <c r="E36" s="323">
        <v>15.8</v>
      </c>
      <c r="F36" s="324">
        <v>10.8</v>
      </c>
      <c r="M36" s="28" t="s">
        <v>202</v>
      </c>
      <c r="N36" s="322">
        <v>14.3</v>
      </c>
      <c r="O36" s="323">
        <v>39</v>
      </c>
      <c r="P36" s="281">
        <v>40.4</v>
      </c>
      <c r="Q36" s="323">
        <v>14.3</v>
      </c>
      <c r="R36" s="324">
        <v>11.8</v>
      </c>
      <c r="S36" s="46"/>
      <c r="T36" s="46"/>
      <c r="U36" s="46"/>
      <c r="V36" s="46"/>
      <c r="W36" s="46"/>
      <c r="Y36" s="28" t="s">
        <v>202</v>
      </c>
      <c r="Z36" s="322">
        <v>8.1</v>
      </c>
      <c r="AA36" s="323">
        <v>27</v>
      </c>
      <c r="AB36" s="281">
        <v>33.4</v>
      </c>
      <c r="AC36" s="323">
        <v>16.2</v>
      </c>
      <c r="AD36" s="324">
        <v>9.6</v>
      </c>
      <c r="AF36" s="3"/>
      <c r="AG36" s="3"/>
      <c r="AH36" s="3"/>
    </row>
    <row r="37" spans="1:34" ht="21" hidden="1" customHeight="1">
      <c r="A37" s="28" t="s">
        <v>70</v>
      </c>
      <c r="B37" s="322">
        <v>22.3</v>
      </c>
      <c r="C37" s="323">
        <v>33.299999999999997</v>
      </c>
      <c r="D37" s="281">
        <v>37.5</v>
      </c>
      <c r="E37" s="323">
        <v>15.5</v>
      </c>
      <c r="F37" s="324">
        <v>10.4</v>
      </c>
      <c r="M37" s="28" t="s">
        <v>70</v>
      </c>
      <c r="N37" s="322">
        <v>14.4</v>
      </c>
      <c r="O37" s="323">
        <v>39</v>
      </c>
      <c r="P37" s="281">
        <v>40.1</v>
      </c>
      <c r="Q37" s="323">
        <v>15.2</v>
      </c>
      <c r="R37" s="324">
        <v>11.3</v>
      </c>
      <c r="S37" s="46"/>
      <c r="T37" s="46"/>
      <c r="U37" s="46"/>
      <c r="V37" s="46"/>
      <c r="W37" s="46"/>
      <c r="Y37" s="28" t="s">
        <v>70</v>
      </c>
      <c r="Z37" s="322">
        <v>8</v>
      </c>
      <c r="AA37" s="323">
        <v>26.4</v>
      </c>
      <c r="AB37" s="281">
        <v>32.700000000000003</v>
      </c>
      <c r="AC37" s="323">
        <v>15.6</v>
      </c>
      <c r="AD37" s="324">
        <v>9.3000000000000007</v>
      </c>
      <c r="AF37" s="3"/>
      <c r="AG37" s="3"/>
      <c r="AH37" s="3"/>
    </row>
    <row r="38" spans="1:34" ht="21" hidden="1" customHeight="1">
      <c r="A38" s="28" t="s">
        <v>71</v>
      </c>
      <c r="B38" s="322">
        <v>23.5</v>
      </c>
      <c r="C38" s="323">
        <v>34.9</v>
      </c>
      <c r="D38" s="281">
        <v>39.4</v>
      </c>
      <c r="E38" s="323">
        <v>15.9</v>
      </c>
      <c r="F38" s="324">
        <v>10.199999999999999</v>
      </c>
      <c r="M38" s="28" t="s">
        <v>71</v>
      </c>
      <c r="N38" s="322">
        <v>15</v>
      </c>
      <c r="O38" s="323">
        <v>40.6</v>
      </c>
      <c r="P38" s="281">
        <v>41.9</v>
      </c>
      <c r="Q38" s="323">
        <v>15.8</v>
      </c>
      <c r="R38" s="324">
        <v>10.6</v>
      </c>
      <c r="S38" s="46"/>
      <c r="T38" s="46"/>
      <c r="U38" s="46"/>
      <c r="V38" s="46"/>
      <c r="W38" s="46"/>
      <c r="Y38" s="28" t="s">
        <v>71</v>
      </c>
      <c r="Z38" s="322">
        <v>8.4</v>
      </c>
      <c r="AA38" s="323">
        <v>27.9</v>
      </c>
      <c r="AB38" s="281">
        <v>34.700000000000003</v>
      </c>
      <c r="AC38" s="323">
        <v>16</v>
      </c>
      <c r="AD38" s="324">
        <v>9.6999999999999993</v>
      </c>
      <c r="AF38" s="3"/>
      <c r="AG38" s="3"/>
      <c r="AH38" s="3"/>
    </row>
    <row r="39" spans="1:34" ht="21" hidden="1" customHeight="1">
      <c r="A39" s="28" t="s">
        <v>72</v>
      </c>
      <c r="B39" s="322">
        <v>23.7</v>
      </c>
      <c r="C39" s="323">
        <v>35</v>
      </c>
      <c r="D39" s="281">
        <v>39.5</v>
      </c>
      <c r="E39" s="323">
        <v>16.2</v>
      </c>
      <c r="F39" s="324">
        <v>10.4</v>
      </c>
      <c r="M39" s="28" t="s">
        <v>72</v>
      </c>
      <c r="N39" s="322">
        <v>15.3</v>
      </c>
      <c r="O39" s="323">
        <v>40.9</v>
      </c>
      <c r="P39" s="281">
        <v>42.1</v>
      </c>
      <c r="Q39" s="323">
        <v>17.399999999999999</v>
      </c>
      <c r="R39" s="324">
        <v>10.7</v>
      </c>
      <c r="S39" s="46"/>
      <c r="T39" s="46"/>
      <c r="U39" s="46"/>
      <c r="V39" s="46"/>
      <c r="W39" s="46"/>
      <c r="Y39" s="28" t="s">
        <v>72</v>
      </c>
      <c r="Z39" s="322">
        <v>8.4</v>
      </c>
      <c r="AA39" s="323">
        <v>27.8</v>
      </c>
      <c r="AB39" s="281">
        <v>34.6</v>
      </c>
      <c r="AC39" s="323">
        <v>15.9</v>
      </c>
      <c r="AD39" s="324">
        <v>10.1</v>
      </c>
      <c r="AF39" s="3"/>
      <c r="AG39" s="3"/>
      <c r="AH39" s="3"/>
    </row>
    <row r="40" spans="1:34" ht="21" hidden="1" customHeight="1">
      <c r="A40" s="28" t="s">
        <v>73</v>
      </c>
      <c r="B40" s="322">
        <v>23.8</v>
      </c>
      <c r="C40" s="323">
        <v>35</v>
      </c>
      <c r="D40" s="281">
        <v>39.299999999999997</v>
      </c>
      <c r="E40" s="323">
        <v>16.600000000000001</v>
      </c>
      <c r="F40" s="324">
        <v>11.1</v>
      </c>
      <c r="M40" s="28" t="s">
        <v>73</v>
      </c>
      <c r="N40" s="322">
        <v>15.3</v>
      </c>
      <c r="O40" s="323">
        <v>40.6</v>
      </c>
      <c r="P40" s="323">
        <v>42</v>
      </c>
      <c r="Q40" s="323">
        <v>17.5</v>
      </c>
      <c r="R40" s="324">
        <v>11.6</v>
      </c>
      <c r="S40" s="46"/>
      <c r="T40" s="46"/>
      <c r="U40" s="46"/>
      <c r="V40" s="46"/>
      <c r="W40" s="46"/>
      <c r="Y40" s="28" t="s">
        <v>73</v>
      </c>
      <c r="Z40" s="322">
        <v>8.6</v>
      </c>
      <c r="AA40" s="323">
        <v>28.1</v>
      </c>
      <c r="AB40" s="281">
        <v>34.5</v>
      </c>
      <c r="AC40" s="323">
        <v>16.399999999999999</v>
      </c>
      <c r="AD40" s="324">
        <v>10.5</v>
      </c>
      <c r="AF40" s="3"/>
      <c r="AG40" s="3"/>
      <c r="AH40" s="3"/>
    </row>
    <row r="41" spans="1:34" ht="21" hidden="1" customHeight="1">
      <c r="A41" s="28" t="s">
        <v>74</v>
      </c>
      <c r="B41" s="322">
        <v>23</v>
      </c>
      <c r="C41" s="323">
        <v>33.700000000000003</v>
      </c>
      <c r="D41" s="281">
        <v>37.9</v>
      </c>
      <c r="E41" s="323">
        <v>16.3</v>
      </c>
      <c r="F41" s="324">
        <v>11.8</v>
      </c>
      <c r="M41" s="28" t="s">
        <v>74</v>
      </c>
      <c r="N41" s="322">
        <v>14.8</v>
      </c>
      <c r="O41" s="323">
        <v>39.299999999999997</v>
      </c>
      <c r="P41" s="281">
        <v>40.6</v>
      </c>
      <c r="Q41" s="323">
        <v>18.100000000000001</v>
      </c>
      <c r="R41" s="324">
        <v>13.4</v>
      </c>
      <c r="S41" s="46"/>
      <c r="T41" s="46"/>
      <c r="U41" s="46"/>
      <c r="V41" s="46"/>
      <c r="W41" s="46"/>
      <c r="Y41" s="28" t="s">
        <v>74</v>
      </c>
      <c r="Z41" s="322">
        <v>8.1999999999999993</v>
      </c>
      <c r="AA41" s="323">
        <v>26.9</v>
      </c>
      <c r="AB41" s="323">
        <v>33</v>
      </c>
      <c r="AC41" s="323">
        <v>15.9</v>
      </c>
      <c r="AD41" s="324">
        <v>10</v>
      </c>
      <c r="AF41" s="3"/>
      <c r="AG41" s="3"/>
      <c r="AH41" s="3"/>
    </row>
    <row r="42" spans="1:34" ht="21" hidden="1" customHeight="1">
      <c r="A42" s="28" t="s">
        <v>75</v>
      </c>
      <c r="B42" s="322">
        <v>22.1</v>
      </c>
      <c r="C42" s="323">
        <v>32.1</v>
      </c>
      <c r="D42" s="281">
        <v>35.9</v>
      </c>
      <c r="E42" s="323">
        <v>15.4</v>
      </c>
      <c r="F42" s="324">
        <v>12.5</v>
      </c>
      <c r="M42" s="28" t="s">
        <v>75</v>
      </c>
      <c r="N42" s="322">
        <v>14.5</v>
      </c>
      <c r="O42" s="323">
        <v>37.799999999999997</v>
      </c>
      <c r="P42" s="281">
        <v>39.1</v>
      </c>
      <c r="Q42" s="323">
        <v>17.600000000000001</v>
      </c>
      <c r="R42" s="324">
        <v>15</v>
      </c>
      <c r="S42" s="46"/>
      <c r="T42" s="46"/>
      <c r="U42" s="46"/>
      <c r="V42" s="46"/>
      <c r="W42" s="46"/>
      <c r="Y42" s="28" t="s">
        <v>75</v>
      </c>
      <c r="Z42" s="322">
        <v>7.7</v>
      </c>
      <c r="AA42" s="323">
        <v>25</v>
      </c>
      <c r="AB42" s="281">
        <v>30.4</v>
      </c>
      <c r="AC42" s="323">
        <v>14.9</v>
      </c>
      <c r="AD42" s="324">
        <v>9.9</v>
      </c>
      <c r="AF42" s="3"/>
      <c r="AG42" s="3"/>
      <c r="AH42" s="3"/>
    </row>
    <row r="43" spans="1:34" ht="21" hidden="1" customHeight="1">
      <c r="A43" s="28" t="s">
        <v>76</v>
      </c>
      <c r="B43" s="322">
        <v>21.8</v>
      </c>
      <c r="C43" s="323">
        <v>31.7</v>
      </c>
      <c r="D43" s="281">
        <v>35.5</v>
      </c>
      <c r="E43" s="323">
        <v>15</v>
      </c>
      <c r="F43" s="324">
        <v>12.7</v>
      </c>
      <c r="M43" s="28" t="s">
        <v>76</v>
      </c>
      <c r="N43" s="322">
        <v>14.3</v>
      </c>
      <c r="O43" s="323">
        <v>37.299999999999997</v>
      </c>
      <c r="P43" s="281">
        <v>38.5</v>
      </c>
      <c r="Q43" s="323">
        <v>16.5</v>
      </c>
      <c r="R43" s="324">
        <v>15</v>
      </c>
      <c r="S43" s="46"/>
      <c r="T43" s="46"/>
      <c r="U43" s="46"/>
      <c r="V43" s="46"/>
      <c r="W43" s="46"/>
      <c r="Y43" s="28" t="s">
        <v>76</v>
      </c>
      <c r="Z43" s="322">
        <v>7.6</v>
      </c>
      <c r="AA43" s="323">
        <v>24.8</v>
      </c>
      <c r="AB43" s="281">
        <v>30.1</v>
      </c>
      <c r="AC43" s="323">
        <v>14.6</v>
      </c>
      <c r="AD43" s="324">
        <v>10.3</v>
      </c>
      <c r="AF43" s="3"/>
      <c r="AG43" s="3"/>
      <c r="AH43" s="3"/>
    </row>
    <row r="44" spans="1:34" ht="21" hidden="1" customHeight="1">
      <c r="A44" s="28" t="s">
        <v>77</v>
      </c>
      <c r="B44" s="322">
        <v>23.2</v>
      </c>
      <c r="C44" s="323">
        <v>33.700000000000003</v>
      </c>
      <c r="D44" s="281">
        <v>37.799999999999997</v>
      </c>
      <c r="E44" s="323">
        <v>15.8</v>
      </c>
      <c r="F44" s="324">
        <v>12.8</v>
      </c>
      <c r="M44" s="28" t="s">
        <v>77</v>
      </c>
      <c r="N44" s="322">
        <v>15.2</v>
      </c>
      <c r="O44" s="323">
        <v>39.299999999999997</v>
      </c>
      <c r="P44" s="281">
        <v>40.6</v>
      </c>
      <c r="Q44" s="323">
        <v>17.100000000000001</v>
      </c>
      <c r="R44" s="324">
        <v>15.3</v>
      </c>
      <c r="S44" s="46"/>
      <c r="T44" s="46"/>
      <c r="U44" s="46"/>
      <c r="V44" s="46"/>
      <c r="W44" s="46"/>
      <c r="Y44" s="28" t="s">
        <v>77</v>
      </c>
      <c r="Z44" s="322">
        <v>8.1</v>
      </c>
      <c r="AA44" s="323">
        <v>26.6</v>
      </c>
      <c r="AB44" s="281">
        <v>32.5</v>
      </c>
      <c r="AC44" s="323">
        <v>15.5</v>
      </c>
      <c r="AD44" s="324">
        <v>10.1</v>
      </c>
      <c r="AF44" s="3"/>
      <c r="AG44" s="3"/>
      <c r="AH44" s="3"/>
    </row>
    <row r="45" spans="1:34" ht="21" hidden="1" customHeight="1">
      <c r="A45" s="28" t="s">
        <v>78</v>
      </c>
      <c r="B45" s="322">
        <v>24.6</v>
      </c>
      <c r="C45" s="323">
        <v>35.5</v>
      </c>
      <c r="D45" s="281">
        <v>39.6</v>
      </c>
      <c r="E45" s="323">
        <v>17.2</v>
      </c>
      <c r="F45" s="324">
        <v>12.8</v>
      </c>
      <c r="M45" s="28" t="s">
        <v>78</v>
      </c>
      <c r="N45" s="322">
        <v>15.8</v>
      </c>
      <c r="O45" s="323">
        <v>40.700000000000003</v>
      </c>
      <c r="P45" s="323">
        <v>42</v>
      </c>
      <c r="Q45" s="323">
        <v>17.8</v>
      </c>
      <c r="R45" s="324">
        <v>14.8</v>
      </c>
      <c r="S45" s="46"/>
      <c r="T45" s="46"/>
      <c r="U45" s="46"/>
      <c r="V45" s="46"/>
      <c r="W45" s="46"/>
      <c r="Y45" s="28" t="s">
        <v>78</v>
      </c>
      <c r="Z45" s="322">
        <v>8.8000000000000007</v>
      </c>
      <c r="AA45" s="323">
        <v>29</v>
      </c>
      <c r="AB45" s="281">
        <v>35.299999999999997</v>
      </c>
      <c r="AC45" s="323">
        <v>17.100000000000001</v>
      </c>
      <c r="AD45" s="324">
        <v>10.6</v>
      </c>
      <c r="AF45" s="3"/>
      <c r="AG45" s="3"/>
      <c r="AH45" s="3"/>
    </row>
    <row r="46" spans="1:34" ht="21" hidden="1" customHeight="1">
      <c r="A46" s="28" t="s">
        <v>79</v>
      </c>
      <c r="B46" s="322">
        <v>23.8</v>
      </c>
      <c r="C46" s="323">
        <v>34.5</v>
      </c>
      <c r="D46" s="281">
        <v>38.200000000000003</v>
      </c>
      <c r="E46" s="323">
        <v>17</v>
      </c>
      <c r="F46" s="324">
        <v>13.3</v>
      </c>
      <c r="M46" s="28" t="s">
        <v>79</v>
      </c>
      <c r="N46" s="322">
        <v>15.3</v>
      </c>
      <c r="O46" s="323">
        <v>39.5</v>
      </c>
      <c r="P46" s="281">
        <v>40.700000000000003</v>
      </c>
      <c r="Q46" s="323">
        <v>18</v>
      </c>
      <c r="R46" s="324">
        <v>15.1</v>
      </c>
      <c r="S46" s="46"/>
      <c r="T46" s="46"/>
      <c r="U46" s="46"/>
      <c r="V46" s="46"/>
      <c r="W46" s="46"/>
      <c r="Y46" s="28" t="s">
        <v>79</v>
      </c>
      <c r="Z46" s="322">
        <v>8.6</v>
      </c>
      <c r="AA46" s="323">
        <v>28.2</v>
      </c>
      <c r="AB46" s="281">
        <v>33.700000000000003</v>
      </c>
      <c r="AC46" s="323">
        <v>16.7</v>
      </c>
      <c r="AD46" s="324">
        <v>11.3</v>
      </c>
      <c r="AF46" s="3"/>
      <c r="AG46" s="3"/>
      <c r="AH46" s="3"/>
    </row>
    <row r="47" spans="1:34" ht="21" hidden="1" customHeight="1">
      <c r="A47" s="28" t="s">
        <v>203</v>
      </c>
      <c r="B47" s="322">
        <v>22.8</v>
      </c>
      <c r="C47" s="323">
        <v>33</v>
      </c>
      <c r="D47" s="281">
        <v>36.5</v>
      </c>
      <c r="E47" s="323">
        <v>16.5</v>
      </c>
      <c r="F47" s="324">
        <v>12.4</v>
      </c>
      <c r="M47" s="28" t="s">
        <v>203</v>
      </c>
      <c r="N47" s="322">
        <v>14.7</v>
      </c>
      <c r="O47" s="323">
        <v>37.799999999999997</v>
      </c>
      <c r="P47" s="281">
        <v>39.1</v>
      </c>
      <c r="Q47" s="323">
        <v>18.100000000000001</v>
      </c>
      <c r="R47" s="324">
        <v>13.3</v>
      </c>
      <c r="S47" s="46"/>
      <c r="T47" s="46"/>
      <c r="U47" s="46"/>
      <c r="V47" s="46"/>
      <c r="W47" s="46"/>
      <c r="Y47" s="28" t="s">
        <v>203</v>
      </c>
      <c r="Z47" s="322">
        <v>8.1999999999999993</v>
      </c>
      <c r="AA47" s="323">
        <v>27</v>
      </c>
      <c r="AB47" s="281">
        <v>32.1</v>
      </c>
      <c r="AC47" s="323">
        <v>16</v>
      </c>
      <c r="AD47" s="324">
        <v>11.4</v>
      </c>
      <c r="AF47" s="3"/>
      <c r="AG47" s="3"/>
      <c r="AH47" s="3"/>
    </row>
    <row r="48" spans="1:34" ht="21" hidden="1" customHeight="1">
      <c r="A48" s="28" t="s">
        <v>204</v>
      </c>
      <c r="B48" s="322">
        <v>22.8</v>
      </c>
      <c r="C48" s="323">
        <v>33.200000000000003</v>
      </c>
      <c r="D48" s="323">
        <v>37</v>
      </c>
      <c r="E48" s="323">
        <v>16</v>
      </c>
      <c r="F48" s="324">
        <v>12.2</v>
      </c>
      <c r="M48" s="28" t="s">
        <v>204</v>
      </c>
      <c r="N48" s="322">
        <v>14.6</v>
      </c>
      <c r="O48" s="323">
        <v>38</v>
      </c>
      <c r="P48" s="281">
        <v>39.4</v>
      </c>
      <c r="Q48" s="323">
        <v>16.8</v>
      </c>
      <c r="R48" s="324">
        <v>13.1</v>
      </c>
      <c r="S48" s="46"/>
      <c r="T48" s="46"/>
      <c r="U48" s="46"/>
      <c r="V48" s="46"/>
      <c r="W48" s="46"/>
      <c r="Y48" s="28" t="s">
        <v>204</v>
      </c>
      <c r="Z48" s="322">
        <v>8.1999999999999993</v>
      </c>
      <c r="AA48" s="323">
        <v>27.1</v>
      </c>
      <c r="AB48" s="281">
        <v>32.6</v>
      </c>
      <c r="AC48" s="323">
        <v>15.8</v>
      </c>
      <c r="AD48" s="324">
        <v>11.3</v>
      </c>
      <c r="AF48" s="3"/>
      <c r="AG48" s="3"/>
      <c r="AH48" s="3"/>
    </row>
    <row r="49" spans="1:34" ht="21" hidden="1" customHeight="1">
      <c r="A49" s="28" t="s">
        <v>80</v>
      </c>
      <c r="B49" s="322">
        <v>23.5</v>
      </c>
      <c r="C49" s="323">
        <v>34.6</v>
      </c>
      <c r="D49" s="281">
        <v>38.700000000000003</v>
      </c>
      <c r="E49" s="323">
        <v>16.600000000000001</v>
      </c>
      <c r="F49" s="324">
        <v>12</v>
      </c>
      <c r="M49" s="28" t="s">
        <v>80</v>
      </c>
      <c r="N49" s="322">
        <v>15.1</v>
      </c>
      <c r="O49" s="323">
        <v>39.6</v>
      </c>
      <c r="P49" s="281">
        <v>41.1</v>
      </c>
      <c r="Q49" s="323">
        <v>18</v>
      </c>
      <c r="R49" s="324">
        <v>14.3</v>
      </c>
      <c r="S49" s="46"/>
      <c r="T49" s="46"/>
      <c r="U49" s="46"/>
      <c r="V49" s="46"/>
      <c r="W49" s="46"/>
      <c r="Y49" s="28" t="s">
        <v>80</v>
      </c>
      <c r="Z49" s="322">
        <v>8.5</v>
      </c>
      <c r="AA49" s="323">
        <v>28.3</v>
      </c>
      <c r="AB49" s="281">
        <v>34.4</v>
      </c>
      <c r="AC49" s="323">
        <v>16.2</v>
      </c>
      <c r="AD49" s="324">
        <v>10.199999999999999</v>
      </c>
      <c r="AF49" s="3"/>
      <c r="AG49" s="3"/>
      <c r="AH49" s="3"/>
    </row>
    <row r="50" spans="1:34" ht="21" hidden="1" customHeight="1">
      <c r="A50" s="28" t="s">
        <v>81</v>
      </c>
      <c r="B50" s="322">
        <v>23.7</v>
      </c>
      <c r="C50" s="323">
        <v>35.1</v>
      </c>
      <c r="D50" s="281">
        <v>39.4</v>
      </c>
      <c r="E50" s="323">
        <v>16.100000000000001</v>
      </c>
      <c r="F50" s="324">
        <v>11.2</v>
      </c>
      <c r="M50" s="28" t="s">
        <v>81</v>
      </c>
      <c r="N50" s="322">
        <v>15.2</v>
      </c>
      <c r="O50" s="323">
        <v>40.299999999999997</v>
      </c>
      <c r="P50" s="281">
        <v>41.7</v>
      </c>
      <c r="Q50" s="323">
        <v>17.2</v>
      </c>
      <c r="R50" s="324">
        <v>13.5</v>
      </c>
      <c r="S50" s="46"/>
      <c r="T50" s="46"/>
      <c r="U50" s="46"/>
      <c r="V50" s="46"/>
      <c r="W50" s="46"/>
      <c r="Y50" s="28" t="s">
        <v>81</v>
      </c>
      <c r="Z50" s="322">
        <v>8.5</v>
      </c>
      <c r="AA50" s="323">
        <v>28.5</v>
      </c>
      <c r="AB50" s="281">
        <v>35.299999999999997</v>
      </c>
      <c r="AC50" s="323">
        <v>15.8</v>
      </c>
      <c r="AD50" s="324">
        <v>9.5</v>
      </c>
      <c r="AF50" s="3"/>
      <c r="AG50" s="3"/>
      <c r="AH50" s="3"/>
    </row>
    <row r="51" spans="1:34" ht="21" hidden="1" customHeight="1">
      <c r="A51" s="28" t="s">
        <v>82</v>
      </c>
      <c r="B51" s="322">
        <v>23.9</v>
      </c>
      <c r="C51" s="323">
        <v>35.1</v>
      </c>
      <c r="D51" s="281">
        <v>39.5</v>
      </c>
      <c r="E51" s="323">
        <v>16.100000000000001</v>
      </c>
      <c r="F51" s="324">
        <v>10.9</v>
      </c>
      <c r="M51" s="28" t="s">
        <v>82</v>
      </c>
      <c r="N51" s="322">
        <v>15.4</v>
      </c>
      <c r="O51" s="323">
        <v>40.4</v>
      </c>
      <c r="P51" s="281">
        <v>41.6</v>
      </c>
      <c r="Q51" s="323">
        <v>16.600000000000001</v>
      </c>
      <c r="R51" s="324">
        <v>12.9</v>
      </c>
      <c r="S51" s="46"/>
      <c r="T51" s="46"/>
      <c r="U51" s="46"/>
      <c r="V51" s="46"/>
      <c r="W51" s="46"/>
      <c r="Y51" s="28" t="s">
        <v>82</v>
      </c>
      <c r="Z51" s="322">
        <v>8.6</v>
      </c>
      <c r="AA51" s="323">
        <v>28.5</v>
      </c>
      <c r="AB51" s="281">
        <v>35.5</v>
      </c>
      <c r="AC51" s="323">
        <v>15.9</v>
      </c>
      <c r="AD51" s="324">
        <v>8.6999999999999993</v>
      </c>
      <c r="AF51" s="3"/>
      <c r="AG51" s="3"/>
      <c r="AH51" s="3"/>
    </row>
    <row r="52" spans="1:34" ht="21" hidden="1" customHeight="1">
      <c r="A52" s="28" t="s">
        <v>83</v>
      </c>
      <c r="B52" s="322">
        <v>24</v>
      </c>
      <c r="C52" s="323">
        <v>35.1</v>
      </c>
      <c r="D52" s="281">
        <v>39.5</v>
      </c>
      <c r="E52" s="323">
        <v>16</v>
      </c>
      <c r="F52" s="324">
        <v>10.6</v>
      </c>
      <c r="M52" s="28" t="s">
        <v>83</v>
      </c>
      <c r="N52" s="322">
        <v>15.5</v>
      </c>
      <c r="O52" s="323">
        <v>40.299999999999997</v>
      </c>
      <c r="P52" s="281">
        <v>41.8</v>
      </c>
      <c r="Q52" s="323">
        <v>16</v>
      </c>
      <c r="R52" s="324">
        <v>12.3</v>
      </c>
      <c r="S52" s="46"/>
      <c r="T52" s="46"/>
      <c r="U52" s="46"/>
      <c r="V52" s="46"/>
      <c r="W52" s="46"/>
      <c r="Y52" s="28" t="s">
        <v>83</v>
      </c>
      <c r="Z52" s="322">
        <v>8.5</v>
      </c>
      <c r="AA52" s="323">
        <v>28.5</v>
      </c>
      <c r="AB52" s="281">
        <v>35.299999999999997</v>
      </c>
      <c r="AC52" s="323">
        <v>16</v>
      </c>
      <c r="AD52" s="324">
        <v>8.8000000000000007</v>
      </c>
      <c r="AF52" s="3"/>
      <c r="AG52" s="3"/>
      <c r="AH52" s="3"/>
    </row>
    <row r="53" spans="1:34" ht="21" hidden="1" customHeight="1">
      <c r="A53" s="28" t="s">
        <v>84</v>
      </c>
      <c r="B53" s="322">
        <v>23</v>
      </c>
      <c r="C53" s="323">
        <v>33.6</v>
      </c>
      <c r="D53" s="281">
        <v>37.799999999999997</v>
      </c>
      <c r="E53" s="323">
        <v>15.5</v>
      </c>
      <c r="F53" s="324">
        <v>9.4</v>
      </c>
      <c r="M53" s="28" t="s">
        <v>84</v>
      </c>
      <c r="N53" s="322">
        <v>14.9</v>
      </c>
      <c r="O53" s="323">
        <v>38.700000000000003</v>
      </c>
      <c r="P53" s="281">
        <v>40.4</v>
      </c>
      <c r="Q53" s="323">
        <v>14.7</v>
      </c>
      <c r="R53" s="324">
        <v>10.4</v>
      </c>
      <c r="S53" s="46"/>
      <c r="T53" s="46"/>
      <c r="U53" s="46"/>
      <c r="V53" s="46"/>
      <c r="W53" s="46"/>
      <c r="Y53" s="28" t="s">
        <v>84</v>
      </c>
      <c r="Z53" s="322">
        <v>8.1</v>
      </c>
      <c r="AA53" s="323">
        <v>27</v>
      </c>
      <c r="AB53" s="323">
        <v>33</v>
      </c>
      <c r="AC53" s="323">
        <v>15.7</v>
      </c>
      <c r="AD53" s="324">
        <v>8.1999999999999993</v>
      </c>
      <c r="AF53" s="3"/>
      <c r="AG53" s="3"/>
      <c r="AH53" s="3"/>
    </row>
    <row r="54" spans="1:34" ht="21" hidden="1" customHeight="1">
      <c r="A54" s="28" t="s">
        <v>85</v>
      </c>
      <c r="B54" s="322">
        <v>21.9</v>
      </c>
      <c r="C54" s="323">
        <v>32.200000000000003</v>
      </c>
      <c r="D54" s="281">
        <v>36.299999999999997</v>
      </c>
      <c r="E54" s="323">
        <v>14.6</v>
      </c>
      <c r="F54" s="324">
        <v>10.4</v>
      </c>
      <c r="M54" s="28" t="s">
        <v>85</v>
      </c>
      <c r="N54" s="322">
        <v>14.3</v>
      </c>
      <c r="O54" s="323">
        <v>37.799999999999997</v>
      </c>
      <c r="P54" s="281">
        <v>39.299999999999997</v>
      </c>
      <c r="Q54" s="323">
        <v>14.4</v>
      </c>
      <c r="R54" s="324">
        <v>12.5</v>
      </c>
      <c r="S54" s="46"/>
      <c r="T54" s="46"/>
      <c r="U54" s="46"/>
      <c r="V54" s="46"/>
      <c r="W54" s="46"/>
      <c r="Y54" s="28" t="s">
        <v>85</v>
      </c>
      <c r="Z54" s="322">
        <v>7.6</v>
      </c>
      <c r="AA54" s="323">
        <v>25.1</v>
      </c>
      <c r="AB54" s="281">
        <v>30.7</v>
      </c>
      <c r="AC54" s="323">
        <v>14.6</v>
      </c>
      <c r="AD54" s="324">
        <v>8.1999999999999993</v>
      </c>
      <c r="AF54" s="3"/>
      <c r="AG54" s="3"/>
      <c r="AH54" s="3"/>
    </row>
    <row r="55" spans="1:34" ht="21" hidden="1" customHeight="1">
      <c r="A55" s="28" t="s">
        <v>86</v>
      </c>
      <c r="B55" s="322">
        <v>21.9</v>
      </c>
      <c r="C55" s="323">
        <v>32.200000000000003</v>
      </c>
      <c r="D55" s="281">
        <v>36.299999999999997</v>
      </c>
      <c r="E55" s="323">
        <v>14.5</v>
      </c>
      <c r="F55" s="324">
        <v>9.1</v>
      </c>
      <c r="M55" s="28" t="s">
        <v>86</v>
      </c>
      <c r="N55" s="322">
        <v>14.4</v>
      </c>
      <c r="O55" s="323">
        <v>37.799999999999997</v>
      </c>
      <c r="P55" s="281">
        <v>39.200000000000003</v>
      </c>
      <c r="Q55" s="323">
        <v>14.6</v>
      </c>
      <c r="R55" s="324">
        <v>10.6</v>
      </c>
      <c r="S55" s="46"/>
      <c r="T55" s="46"/>
      <c r="U55" s="46"/>
      <c r="V55" s="46"/>
      <c r="W55" s="46"/>
      <c r="Y55" s="28" t="s">
        <v>86</v>
      </c>
      <c r="Z55" s="322">
        <v>7.6</v>
      </c>
      <c r="AA55" s="323">
        <v>25.2</v>
      </c>
      <c r="AB55" s="281">
        <v>30.8</v>
      </c>
      <c r="AC55" s="323">
        <v>14.5</v>
      </c>
      <c r="AD55" s="324">
        <v>7.5</v>
      </c>
      <c r="AF55" s="3"/>
      <c r="AG55" s="3"/>
      <c r="AH55" s="3"/>
    </row>
    <row r="56" spans="1:34" ht="21" hidden="1" customHeight="1">
      <c r="A56" s="28" t="s">
        <v>87</v>
      </c>
      <c r="B56" s="322">
        <v>23.8</v>
      </c>
      <c r="C56" s="323">
        <v>35</v>
      </c>
      <c r="D56" s="281">
        <v>39.200000000000003</v>
      </c>
      <c r="E56" s="323">
        <v>15.7</v>
      </c>
      <c r="F56" s="324">
        <v>10.5</v>
      </c>
      <c r="M56" s="28" t="s">
        <v>87</v>
      </c>
      <c r="N56" s="322">
        <v>15.4</v>
      </c>
      <c r="O56" s="323">
        <v>40.5</v>
      </c>
      <c r="P56" s="323">
        <v>42</v>
      </c>
      <c r="Q56" s="323">
        <v>15</v>
      </c>
      <c r="R56" s="324">
        <v>12.3</v>
      </c>
      <c r="S56" s="46"/>
      <c r="T56" s="46"/>
      <c r="U56" s="46"/>
      <c r="V56" s="46"/>
      <c r="W56" s="46"/>
      <c r="Y56" s="28" t="s">
        <v>87</v>
      </c>
      <c r="Z56" s="322">
        <v>8.5</v>
      </c>
      <c r="AA56" s="323">
        <v>28.1</v>
      </c>
      <c r="AB56" s="281">
        <v>34.1</v>
      </c>
      <c r="AC56" s="323">
        <v>15.8</v>
      </c>
      <c r="AD56" s="324">
        <v>8.6</v>
      </c>
      <c r="AF56" s="3"/>
      <c r="AG56" s="3"/>
      <c r="AH56" s="3"/>
    </row>
    <row r="57" spans="1:34" ht="21" hidden="1" customHeight="1">
      <c r="A57" s="28" t="s">
        <v>88</v>
      </c>
      <c r="B57" s="322">
        <v>24.7</v>
      </c>
      <c r="C57" s="323">
        <v>36.1</v>
      </c>
      <c r="D57" s="281">
        <v>40.299999999999997</v>
      </c>
      <c r="E57" s="323">
        <v>16.399999999999999</v>
      </c>
      <c r="F57" s="324">
        <v>10.4</v>
      </c>
      <c r="M57" s="28" t="s">
        <v>88</v>
      </c>
      <c r="N57" s="322">
        <v>16</v>
      </c>
      <c r="O57" s="323">
        <v>41.7</v>
      </c>
      <c r="P57" s="323">
        <v>43</v>
      </c>
      <c r="Q57" s="323">
        <v>16.100000000000001</v>
      </c>
      <c r="R57" s="324">
        <v>12</v>
      </c>
      <c r="S57" s="46"/>
      <c r="T57" s="46"/>
      <c r="U57" s="46"/>
      <c r="V57" s="46"/>
      <c r="W57" s="46"/>
      <c r="Y57" s="28" t="s">
        <v>88</v>
      </c>
      <c r="Z57" s="322">
        <v>8.8000000000000007</v>
      </c>
      <c r="AA57" s="323">
        <v>29</v>
      </c>
      <c r="AB57" s="281">
        <v>35.5</v>
      </c>
      <c r="AC57" s="323">
        <v>16.399999999999999</v>
      </c>
      <c r="AD57" s="324">
        <v>8.5</v>
      </c>
      <c r="AF57" s="3"/>
      <c r="AG57" s="3"/>
      <c r="AH57" s="3"/>
    </row>
    <row r="58" spans="1:34" ht="21" hidden="1" customHeight="1">
      <c r="A58" s="28" t="s">
        <v>89</v>
      </c>
      <c r="B58" s="322">
        <v>24.5</v>
      </c>
      <c r="C58" s="323">
        <v>35.4</v>
      </c>
      <c r="D58" s="281">
        <v>39.700000000000003</v>
      </c>
      <c r="E58" s="323">
        <v>16.100000000000001</v>
      </c>
      <c r="F58" s="324">
        <v>11.4</v>
      </c>
      <c r="M58" s="28" t="s">
        <v>89</v>
      </c>
      <c r="N58" s="322">
        <v>15.8</v>
      </c>
      <c r="O58" s="323">
        <v>41</v>
      </c>
      <c r="P58" s="281">
        <v>42.3</v>
      </c>
      <c r="Q58" s="323">
        <v>15.2</v>
      </c>
      <c r="R58" s="324">
        <v>13.4</v>
      </c>
      <c r="S58" s="46"/>
      <c r="T58" s="46"/>
      <c r="U58" s="46"/>
      <c r="V58" s="46"/>
      <c r="W58" s="46"/>
      <c r="Y58" s="28" t="s">
        <v>89</v>
      </c>
      <c r="Z58" s="322">
        <v>8.8000000000000007</v>
      </c>
      <c r="AA58" s="323">
        <v>28.5</v>
      </c>
      <c r="AB58" s="281">
        <v>34.9</v>
      </c>
      <c r="AC58" s="323">
        <v>16.3</v>
      </c>
      <c r="AD58" s="324">
        <v>8.6999999999999993</v>
      </c>
      <c r="AF58" s="3"/>
      <c r="AG58" s="3"/>
      <c r="AH58" s="3"/>
    </row>
    <row r="59" spans="1:34" ht="21" hidden="1" customHeight="1">
      <c r="A59" s="28" t="s">
        <v>205</v>
      </c>
      <c r="B59" s="322">
        <v>23.7</v>
      </c>
      <c r="C59" s="323">
        <v>34</v>
      </c>
      <c r="D59" s="323">
        <v>38</v>
      </c>
      <c r="E59" s="323">
        <v>16.100000000000001</v>
      </c>
      <c r="F59" s="324">
        <v>10.9</v>
      </c>
      <c r="M59" s="28" t="s">
        <v>205</v>
      </c>
      <c r="N59" s="322">
        <v>15.2</v>
      </c>
      <c r="O59" s="323">
        <v>39.6</v>
      </c>
      <c r="P59" s="281">
        <v>40.700000000000003</v>
      </c>
      <c r="Q59" s="323">
        <v>17</v>
      </c>
      <c r="R59" s="324">
        <v>12.7</v>
      </c>
      <c r="S59" s="46"/>
      <c r="T59" s="46"/>
      <c r="U59" s="46"/>
      <c r="V59" s="46"/>
      <c r="W59" s="46"/>
      <c r="Y59" s="28" t="s">
        <v>205</v>
      </c>
      <c r="Z59" s="322">
        <v>8.5</v>
      </c>
      <c r="AA59" s="323">
        <v>27.2</v>
      </c>
      <c r="AB59" s="281">
        <v>33.1</v>
      </c>
      <c r="AC59" s="323">
        <v>15.9</v>
      </c>
      <c r="AD59" s="324">
        <v>8.4</v>
      </c>
      <c r="AF59" s="3"/>
      <c r="AG59" s="3"/>
      <c r="AH59" s="3"/>
    </row>
    <row r="60" spans="1:34" ht="21" hidden="1" customHeight="1">
      <c r="A60" s="28" t="s">
        <v>206</v>
      </c>
      <c r="B60" s="322">
        <v>23.6</v>
      </c>
      <c r="C60" s="323">
        <v>33.799999999999997</v>
      </c>
      <c r="D60" s="281">
        <v>37.799999999999997</v>
      </c>
      <c r="E60" s="323">
        <v>16.2</v>
      </c>
      <c r="F60" s="324">
        <v>10.4</v>
      </c>
      <c r="M60" s="28" t="s">
        <v>206</v>
      </c>
      <c r="N60" s="322">
        <v>15.1</v>
      </c>
      <c r="O60" s="323">
        <v>39.4</v>
      </c>
      <c r="P60" s="281">
        <v>40.6</v>
      </c>
      <c r="Q60" s="323">
        <v>16.600000000000001</v>
      </c>
      <c r="R60" s="324">
        <v>12.2</v>
      </c>
      <c r="S60" s="46"/>
      <c r="T60" s="46"/>
      <c r="U60" s="46"/>
      <c r="V60" s="46"/>
      <c r="W60" s="46"/>
      <c r="Y60" s="28" t="s">
        <v>206</v>
      </c>
      <c r="Z60" s="322">
        <v>8.5</v>
      </c>
      <c r="AA60" s="323">
        <v>27</v>
      </c>
      <c r="AB60" s="281">
        <v>32.9</v>
      </c>
      <c r="AC60" s="323">
        <v>16.100000000000001</v>
      </c>
      <c r="AD60" s="324">
        <v>7.7</v>
      </c>
      <c r="AF60" s="3"/>
      <c r="AG60" s="3"/>
      <c r="AH60" s="3"/>
    </row>
    <row r="61" spans="1:34" ht="21" hidden="1" customHeight="1">
      <c r="A61" s="28" t="s">
        <v>90</v>
      </c>
      <c r="B61" s="322">
        <v>23.7</v>
      </c>
      <c r="C61" s="323">
        <v>34.4</v>
      </c>
      <c r="D61" s="281">
        <v>38.5</v>
      </c>
      <c r="E61" s="323">
        <v>16.5</v>
      </c>
      <c r="F61" s="324">
        <v>10.6</v>
      </c>
      <c r="M61" s="28" t="s">
        <v>90</v>
      </c>
      <c r="N61" s="322">
        <v>15.1</v>
      </c>
      <c r="O61" s="323">
        <v>40.1</v>
      </c>
      <c r="P61" s="281">
        <v>41.2</v>
      </c>
      <c r="Q61" s="323">
        <v>16.7</v>
      </c>
      <c r="R61" s="324">
        <v>12.3</v>
      </c>
      <c r="S61" s="46"/>
      <c r="T61" s="46"/>
      <c r="U61" s="46"/>
      <c r="V61" s="46"/>
      <c r="W61" s="46"/>
      <c r="Y61" s="28" t="s">
        <v>90</v>
      </c>
      <c r="Z61" s="322">
        <v>8.6</v>
      </c>
      <c r="AA61" s="323">
        <v>27.6</v>
      </c>
      <c r="AB61" s="281">
        <v>33.700000000000003</v>
      </c>
      <c r="AC61" s="323">
        <v>16.399999999999999</v>
      </c>
      <c r="AD61" s="324">
        <v>7.9</v>
      </c>
      <c r="AF61" s="3"/>
      <c r="AG61" s="3"/>
      <c r="AH61" s="3"/>
    </row>
    <row r="62" spans="1:34" ht="21" hidden="1" customHeight="1">
      <c r="A62" s="28" t="s">
        <v>91</v>
      </c>
      <c r="B62" s="322">
        <v>24.1</v>
      </c>
      <c r="C62" s="323">
        <v>35</v>
      </c>
      <c r="D62" s="281">
        <v>39.299999999999997</v>
      </c>
      <c r="E62" s="323">
        <v>16.2</v>
      </c>
      <c r="F62" s="324">
        <v>10.4</v>
      </c>
      <c r="M62" s="28" t="s">
        <v>91</v>
      </c>
      <c r="N62" s="322">
        <v>15.4</v>
      </c>
      <c r="O62" s="323">
        <v>40.9</v>
      </c>
      <c r="P62" s="281">
        <v>42.1</v>
      </c>
      <c r="Q62" s="323">
        <v>14.7</v>
      </c>
      <c r="R62" s="324">
        <v>12.5</v>
      </c>
      <c r="S62" s="46"/>
      <c r="T62" s="46"/>
      <c r="U62" s="46"/>
      <c r="V62" s="46"/>
      <c r="W62" s="46"/>
      <c r="Y62" s="28" t="s">
        <v>91</v>
      </c>
      <c r="Z62" s="322">
        <v>8.6999999999999993</v>
      </c>
      <c r="AA62" s="323">
        <v>27.9</v>
      </c>
      <c r="AB62" s="281">
        <v>34.200000000000003</v>
      </c>
      <c r="AC62" s="323">
        <v>16.600000000000001</v>
      </c>
      <c r="AD62" s="324">
        <v>7.6</v>
      </c>
      <c r="AF62" s="3"/>
      <c r="AG62" s="3"/>
      <c r="AH62" s="3"/>
    </row>
    <row r="63" spans="1:34" ht="21" hidden="1" customHeight="1">
      <c r="A63" s="28" t="s">
        <v>92</v>
      </c>
      <c r="B63" s="322">
        <v>24.2</v>
      </c>
      <c r="C63" s="323">
        <v>35.299999999999997</v>
      </c>
      <c r="D63" s="281">
        <v>39.5</v>
      </c>
      <c r="E63" s="323">
        <v>16.5</v>
      </c>
      <c r="F63" s="324">
        <v>10.4</v>
      </c>
      <c r="M63" s="28" t="s">
        <v>92</v>
      </c>
      <c r="N63" s="322">
        <v>15.5</v>
      </c>
      <c r="O63" s="323">
        <v>41.1</v>
      </c>
      <c r="P63" s="281">
        <v>42.4</v>
      </c>
      <c r="Q63" s="323">
        <v>14.9</v>
      </c>
      <c r="R63" s="324">
        <v>12.4</v>
      </c>
      <c r="S63" s="46"/>
      <c r="T63" s="46"/>
      <c r="U63" s="46"/>
      <c r="V63" s="46"/>
      <c r="W63" s="46"/>
      <c r="Y63" s="28" t="s">
        <v>92</v>
      </c>
      <c r="Z63" s="322">
        <v>8.8000000000000007</v>
      </c>
      <c r="AA63" s="323">
        <v>28.2</v>
      </c>
      <c r="AB63" s="281">
        <v>34.299999999999997</v>
      </c>
      <c r="AC63" s="323">
        <v>16.8</v>
      </c>
      <c r="AD63" s="324">
        <v>7.6</v>
      </c>
      <c r="AF63" s="3"/>
      <c r="AG63" s="3"/>
      <c r="AH63" s="3"/>
    </row>
    <row r="64" spans="1:34" ht="21" hidden="1" customHeight="1">
      <c r="A64" s="28" t="s">
        <v>93</v>
      </c>
      <c r="B64" s="322">
        <v>24.4</v>
      </c>
      <c r="C64" s="323">
        <v>35.5</v>
      </c>
      <c r="D64" s="281">
        <v>39.700000000000003</v>
      </c>
      <c r="E64" s="323">
        <v>16.7</v>
      </c>
      <c r="F64" s="324">
        <v>10.9</v>
      </c>
      <c r="M64" s="28" t="s">
        <v>93</v>
      </c>
      <c r="N64" s="322">
        <v>15.7</v>
      </c>
      <c r="O64" s="323">
        <v>41.3</v>
      </c>
      <c r="P64" s="281">
        <v>42.7</v>
      </c>
      <c r="Q64" s="323">
        <v>15.3</v>
      </c>
      <c r="R64" s="324">
        <v>12.1</v>
      </c>
      <c r="S64" s="46"/>
      <c r="T64" s="46"/>
      <c r="U64" s="46"/>
      <c r="V64" s="46"/>
      <c r="W64" s="46"/>
      <c r="Y64" s="28" t="s">
        <v>93</v>
      </c>
      <c r="Z64" s="322">
        <v>8.6999999999999993</v>
      </c>
      <c r="AA64" s="323">
        <v>28.3</v>
      </c>
      <c r="AB64" s="281">
        <v>34.200000000000003</v>
      </c>
      <c r="AC64" s="323">
        <v>17</v>
      </c>
      <c r="AD64" s="324">
        <v>9.1</v>
      </c>
      <c r="AF64" s="3"/>
      <c r="AG64" s="3"/>
      <c r="AH64" s="3"/>
    </row>
    <row r="65" spans="1:34" ht="21" hidden="1" customHeight="1">
      <c r="A65" s="28" t="s">
        <v>94</v>
      </c>
      <c r="B65" s="322">
        <v>23.4</v>
      </c>
      <c r="C65" s="323">
        <v>33.9</v>
      </c>
      <c r="D65" s="281">
        <v>37.9</v>
      </c>
      <c r="E65" s="323">
        <v>16</v>
      </c>
      <c r="F65" s="324">
        <v>11.2</v>
      </c>
      <c r="M65" s="28" t="s">
        <v>94</v>
      </c>
      <c r="N65" s="322">
        <v>15.2</v>
      </c>
      <c r="O65" s="323">
        <v>39.9</v>
      </c>
      <c r="P65" s="281">
        <v>41.2</v>
      </c>
      <c r="Q65" s="323">
        <v>15.2</v>
      </c>
      <c r="R65" s="324">
        <v>12.9</v>
      </c>
      <c r="S65" s="46"/>
      <c r="T65" s="46"/>
      <c r="U65" s="46"/>
      <c r="V65" s="46"/>
      <c r="W65" s="46"/>
      <c r="Y65" s="28" t="s">
        <v>94</v>
      </c>
      <c r="Z65" s="322">
        <v>8.3000000000000007</v>
      </c>
      <c r="AA65" s="323">
        <v>26.6</v>
      </c>
      <c r="AB65" s="281">
        <v>32.200000000000003</v>
      </c>
      <c r="AC65" s="323">
        <v>16.2</v>
      </c>
      <c r="AD65" s="324">
        <v>8.6999999999999993</v>
      </c>
      <c r="AF65" s="3"/>
      <c r="AG65" s="3"/>
      <c r="AH65" s="3"/>
    </row>
    <row r="66" spans="1:34" ht="21" hidden="1" customHeight="1">
      <c r="A66" s="28" t="s">
        <v>95</v>
      </c>
      <c r="B66" s="322">
        <v>22.8</v>
      </c>
      <c r="C66" s="323">
        <v>32.9</v>
      </c>
      <c r="D66" s="281">
        <v>36.799999999999997</v>
      </c>
      <c r="E66" s="323">
        <v>15.1</v>
      </c>
      <c r="F66" s="324">
        <v>10.4</v>
      </c>
      <c r="M66" s="28" t="s">
        <v>95</v>
      </c>
      <c r="N66" s="322">
        <v>15.1</v>
      </c>
      <c r="O66" s="323">
        <v>38.9</v>
      </c>
      <c r="P66" s="281">
        <v>40.299999999999997</v>
      </c>
      <c r="Q66" s="323">
        <v>14.5</v>
      </c>
      <c r="R66" s="324">
        <v>12.1</v>
      </c>
      <c r="S66" s="46"/>
      <c r="T66" s="46"/>
      <c r="U66" s="46"/>
      <c r="V66" s="46"/>
      <c r="W66" s="46"/>
      <c r="Y66" s="28" t="s">
        <v>95</v>
      </c>
      <c r="Z66" s="322">
        <v>7.8</v>
      </c>
      <c r="AA66" s="323">
        <v>25.5</v>
      </c>
      <c r="AB66" s="281">
        <v>30.6</v>
      </c>
      <c r="AC66" s="323">
        <v>15.3</v>
      </c>
      <c r="AD66" s="324">
        <v>8.1999999999999993</v>
      </c>
      <c r="AF66" s="3"/>
      <c r="AG66" s="3"/>
      <c r="AH66" s="3"/>
    </row>
    <row r="67" spans="1:34" ht="21" hidden="1" customHeight="1">
      <c r="A67" s="28" t="s">
        <v>96</v>
      </c>
      <c r="B67" s="322">
        <v>22.9</v>
      </c>
      <c r="C67" s="323">
        <v>32.9</v>
      </c>
      <c r="D67" s="281">
        <v>36.700000000000003</v>
      </c>
      <c r="E67" s="323">
        <v>15.2</v>
      </c>
      <c r="F67" s="324">
        <v>9.6</v>
      </c>
      <c r="M67" s="28" t="s">
        <v>96</v>
      </c>
      <c r="N67" s="322">
        <v>15.2</v>
      </c>
      <c r="O67" s="323">
        <v>38.9</v>
      </c>
      <c r="P67" s="281">
        <v>40.1</v>
      </c>
      <c r="Q67" s="323">
        <v>14.3</v>
      </c>
      <c r="R67" s="324">
        <v>11.7</v>
      </c>
      <c r="S67" s="46"/>
      <c r="T67" s="46"/>
      <c r="U67" s="46"/>
      <c r="V67" s="46"/>
      <c r="W67" s="46"/>
      <c r="Y67" s="28" t="s">
        <v>96</v>
      </c>
      <c r="Z67" s="322">
        <v>7.8</v>
      </c>
      <c r="AA67" s="323">
        <v>25.4</v>
      </c>
      <c r="AB67" s="281">
        <v>30.5</v>
      </c>
      <c r="AC67" s="323">
        <v>15.4</v>
      </c>
      <c r="AD67" s="324">
        <v>6.5</v>
      </c>
      <c r="AF67" s="3"/>
      <c r="AG67" s="3"/>
      <c r="AH67" s="3"/>
    </row>
    <row r="68" spans="1:34" ht="21" hidden="1" customHeight="1">
      <c r="A68" s="28" t="s">
        <v>97</v>
      </c>
      <c r="B68" s="322">
        <v>24.2</v>
      </c>
      <c r="C68" s="323">
        <v>34.9</v>
      </c>
      <c r="D68" s="323">
        <v>39</v>
      </c>
      <c r="E68" s="323">
        <v>15.9</v>
      </c>
      <c r="F68" s="324">
        <v>10</v>
      </c>
      <c r="M68" s="28" t="s">
        <v>97</v>
      </c>
      <c r="N68" s="322">
        <v>15.9</v>
      </c>
      <c r="O68" s="323">
        <v>40.9</v>
      </c>
      <c r="P68" s="281">
        <v>42.2</v>
      </c>
      <c r="Q68" s="323">
        <v>14.7</v>
      </c>
      <c r="R68" s="324">
        <v>11.6</v>
      </c>
      <c r="S68" s="46"/>
      <c r="T68" s="46"/>
      <c r="U68" s="46"/>
      <c r="V68" s="46"/>
      <c r="W68" s="46"/>
      <c r="Y68" s="28" t="s">
        <v>97</v>
      </c>
      <c r="Z68" s="322">
        <v>8.3000000000000007</v>
      </c>
      <c r="AA68" s="323">
        <v>27.3</v>
      </c>
      <c r="AB68" s="281">
        <v>33.299999999999997</v>
      </c>
      <c r="AC68" s="323">
        <v>16.2</v>
      </c>
      <c r="AD68" s="324">
        <v>7.6</v>
      </c>
      <c r="AF68" s="3"/>
      <c r="AG68" s="3"/>
      <c r="AH68" s="3"/>
    </row>
    <row r="69" spans="1:34" ht="21" hidden="1" customHeight="1">
      <c r="A69" s="28" t="s">
        <v>98</v>
      </c>
      <c r="B69" s="322">
        <v>25.1</v>
      </c>
      <c r="C69" s="323">
        <v>36.200000000000003</v>
      </c>
      <c r="D69" s="281">
        <v>40.4</v>
      </c>
      <c r="E69" s="323">
        <v>17.3</v>
      </c>
      <c r="F69" s="324">
        <v>10.7</v>
      </c>
      <c r="M69" s="28" t="s">
        <v>98</v>
      </c>
      <c r="N69" s="322">
        <v>16.3</v>
      </c>
      <c r="O69" s="323">
        <v>42.3</v>
      </c>
      <c r="P69" s="281">
        <v>43.4</v>
      </c>
      <c r="Q69" s="323">
        <v>16.3</v>
      </c>
      <c r="R69" s="324">
        <v>11.8</v>
      </c>
      <c r="S69" s="46"/>
      <c r="T69" s="46"/>
      <c r="U69" s="46"/>
      <c r="V69" s="46"/>
      <c r="W69" s="46"/>
      <c r="Y69" s="28" t="s">
        <v>98</v>
      </c>
      <c r="Z69" s="322">
        <v>8.9</v>
      </c>
      <c r="AA69" s="323">
        <v>28.7</v>
      </c>
      <c r="AB69" s="281">
        <v>34.9</v>
      </c>
      <c r="AC69" s="323">
        <v>17.5</v>
      </c>
      <c r="AD69" s="324">
        <v>8.6999999999999993</v>
      </c>
      <c r="AF69" s="3"/>
      <c r="AG69" s="3"/>
      <c r="AH69" s="3"/>
    </row>
    <row r="70" spans="1:34" ht="21" hidden="1" customHeight="1">
      <c r="A70" s="28" t="s">
        <v>99</v>
      </c>
      <c r="B70" s="322">
        <v>25</v>
      </c>
      <c r="C70" s="323">
        <v>36</v>
      </c>
      <c r="D70" s="281">
        <v>40.1</v>
      </c>
      <c r="E70" s="323">
        <v>17.2</v>
      </c>
      <c r="F70" s="324">
        <v>11</v>
      </c>
      <c r="M70" s="28" t="s">
        <v>99</v>
      </c>
      <c r="N70" s="322">
        <v>16.2</v>
      </c>
      <c r="O70" s="323">
        <v>42</v>
      </c>
      <c r="P70" s="323">
        <v>43</v>
      </c>
      <c r="Q70" s="323">
        <v>16.2</v>
      </c>
      <c r="R70" s="324">
        <v>12.2</v>
      </c>
      <c r="S70" s="46"/>
      <c r="T70" s="46"/>
      <c r="U70" s="46"/>
      <c r="V70" s="46"/>
      <c r="W70" s="46"/>
      <c r="Y70" s="28" t="s">
        <v>99</v>
      </c>
      <c r="Z70" s="322">
        <v>8.9</v>
      </c>
      <c r="AA70" s="323">
        <v>28.7</v>
      </c>
      <c r="AB70" s="281">
        <v>34.9</v>
      </c>
      <c r="AC70" s="323">
        <v>17.399999999999999</v>
      </c>
      <c r="AD70" s="324">
        <v>8.9</v>
      </c>
      <c r="AF70" s="3"/>
      <c r="AG70" s="3"/>
      <c r="AH70" s="3"/>
    </row>
    <row r="71" spans="1:34" ht="21" hidden="1" customHeight="1">
      <c r="A71" s="28" t="s">
        <v>207</v>
      </c>
      <c r="B71" s="322">
        <v>24.1</v>
      </c>
      <c r="C71" s="323">
        <v>34.6</v>
      </c>
      <c r="D71" s="281">
        <v>38.700000000000003</v>
      </c>
      <c r="E71" s="323">
        <v>16.5</v>
      </c>
      <c r="F71" s="324">
        <v>11</v>
      </c>
      <c r="M71" s="28" t="s">
        <v>207</v>
      </c>
      <c r="N71" s="322">
        <v>15.4</v>
      </c>
      <c r="O71" s="323">
        <v>40</v>
      </c>
      <c r="P71" s="281">
        <v>41.1</v>
      </c>
      <c r="Q71" s="323">
        <v>15.6</v>
      </c>
      <c r="R71" s="324">
        <v>11.7</v>
      </c>
      <c r="S71" s="46"/>
      <c r="T71" s="46"/>
      <c r="U71" s="46"/>
      <c r="V71" s="46"/>
      <c r="W71" s="46"/>
      <c r="Y71" s="28" t="s">
        <v>207</v>
      </c>
      <c r="Z71" s="322">
        <v>8.6999999999999993</v>
      </c>
      <c r="AA71" s="323">
        <v>28</v>
      </c>
      <c r="AB71" s="281">
        <v>34.299999999999997</v>
      </c>
      <c r="AC71" s="323">
        <v>16.7</v>
      </c>
      <c r="AD71" s="324">
        <v>10</v>
      </c>
      <c r="AF71" s="3"/>
      <c r="AG71" s="3"/>
      <c r="AH71" s="3"/>
    </row>
    <row r="72" spans="1:34" ht="21" hidden="1" customHeight="1">
      <c r="A72" s="28" t="s">
        <v>208</v>
      </c>
      <c r="B72" s="322">
        <v>23.7</v>
      </c>
      <c r="C72" s="323">
        <v>34.299999999999997</v>
      </c>
      <c r="D72" s="281">
        <v>38.700000000000003</v>
      </c>
      <c r="E72" s="323">
        <v>16.5</v>
      </c>
      <c r="F72" s="324">
        <v>10.4</v>
      </c>
      <c r="M72" s="28" t="s">
        <v>208</v>
      </c>
      <c r="N72" s="322">
        <v>15.3</v>
      </c>
      <c r="O72" s="323">
        <v>39.9</v>
      </c>
      <c r="P72" s="323">
        <v>41</v>
      </c>
      <c r="Q72" s="323">
        <v>16.100000000000001</v>
      </c>
      <c r="R72" s="324">
        <v>11.2</v>
      </c>
      <c r="S72" s="46"/>
      <c r="T72" s="46"/>
      <c r="U72" s="46"/>
      <c r="V72" s="46"/>
      <c r="W72" s="46"/>
      <c r="Y72" s="28" t="s">
        <v>208</v>
      </c>
      <c r="Z72" s="322">
        <v>8.4</v>
      </c>
      <c r="AA72" s="323">
        <v>27.4</v>
      </c>
      <c r="AB72" s="281">
        <v>34.299999999999997</v>
      </c>
      <c r="AC72" s="323">
        <v>16.600000000000001</v>
      </c>
      <c r="AD72" s="324">
        <v>9</v>
      </c>
      <c r="AF72" s="3"/>
      <c r="AG72" s="3"/>
      <c r="AH72" s="3"/>
    </row>
    <row r="73" spans="1:34" ht="21" hidden="1" customHeight="1">
      <c r="A73" s="28" t="s">
        <v>100</v>
      </c>
      <c r="B73" s="322">
        <v>23.8</v>
      </c>
      <c r="C73" s="323">
        <v>34.6</v>
      </c>
      <c r="D73" s="281">
        <v>38.9</v>
      </c>
      <c r="E73" s="323">
        <v>16.399999999999999</v>
      </c>
      <c r="F73" s="324">
        <v>10.3</v>
      </c>
      <c r="M73" s="28" t="s">
        <v>100</v>
      </c>
      <c r="N73" s="322">
        <v>15.4</v>
      </c>
      <c r="O73" s="323">
        <v>40.200000000000003</v>
      </c>
      <c r="P73" s="281">
        <v>41.1</v>
      </c>
      <c r="Q73" s="323">
        <v>16.7</v>
      </c>
      <c r="R73" s="324">
        <v>11.5</v>
      </c>
      <c r="S73" s="46"/>
      <c r="T73" s="46"/>
      <c r="U73" s="46"/>
      <c r="V73" s="46"/>
      <c r="W73" s="46"/>
      <c r="Y73" s="28" t="s">
        <v>100</v>
      </c>
      <c r="Z73" s="322">
        <v>8.5</v>
      </c>
      <c r="AA73" s="323">
        <v>27.6</v>
      </c>
      <c r="AB73" s="281">
        <v>34.700000000000003</v>
      </c>
      <c r="AC73" s="323">
        <v>16.3</v>
      </c>
      <c r="AD73" s="324">
        <v>8.1</v>
      </c>
      <c r="AF73" s="3"/>
      <c r="AG73" s="3"/>
      <c r="AH73" s="3"/>
    </row>
    <row r="74" spans="1:34" ht="21" hidden="1" customHeight="1">
      <c r="A74" s="28" t="s">
        <v>101</v>
      </c>
      <c r="B74" s="322">
        <v>24.2</v>
      </c>
      <c r="C74" s="323">
        <v>36</v>
      </c>
      <c r="D74" s="281">
        <v>40.799999999999997</v>
      </c>
      <c r="E74" s="323">
        <v>17.100000000000001</v>
      </c>
      <c r="F74" s="324">
        <v>10.7</v>
      </c>
      <c r="M74" s="28" t="s">
        <v>101</v>
      </c>
      <c r="N74" s="322">
        <v>15.9</v>
      </c>
      <c r="O74" s="323">
        <v>42.1</v>
      </c>
      <c r="P74" s="281">
        <v>43.1</v>
      </c>
      <c r="Q74" s="323">
        <v>17.399999999999999</v>
      </c>
      <c r="R74" s="324">
        <v>12.1</v>
      </c>
      <c r="S74" s="46"/>
      <c r="T74" s="46"/>
      <c r="U74" s="46"/>
      <c r="V74" s="46"/>
      <c r="W74" s="46"/>
      <c r="Y74" s="28" t="s">
        <v>101</v>
      </c>
      <c r="Z74" s="322">
        <v>8.4</v>
      </c>
      <c r="AA74" s="323">
        <v>28.3</v>
      </c>
      <c r="AB74" s="281">
        <v>35.9</v>
      </c>
      <c r="AC74" s="323">
        <v>17</v>
      </c>
      <c r="AD74" s="324">
        <v>8</v>
      </c>
      <c r="AF74" s="3"/>
      <c r="AG74" s="3"/>
      <c r="AH74" s="3"/>
    </row>
    <row r="75" spans="1:34" ht="21" hidden="1" customHeight="1">
      <c r="A75" s="28" t="s">
        <v>102</v>
      </c>
      <c r="B75" s="322">
        <v>23.8</v>
      </c>
      <c r="C75" s="323">
        <v>35.299999999999997</v>
      </c>
      <c r="D75" s="281">
        <v>40.1</v>
      </c>
      <c r="E75" s="323">
        <v>16.600000000000001</v>
      </c>
      <c r="F75" s="324">
        <v>10.6</v>
      </c>
      <c r="M75" s="28" t="s">
        <v>102</v>
      </c>
      <c r="N75" s="322">
        <v>15.6</v>
      </c>
      <c r="O75" s="323">
        <v>41.4</v>
      </c>
      <c r="P75" s="281">
        <v>42.6</v>
      </c>
      <c r="Q75" s="323">
        <v>16.899999999999999</v>
      </c>
      <c r="R75" s="324">
        <v>12.1</v>
      </c>
      <c r="S75" s="46"/>
      <c r="T75" s="46"/>
      <c r="U75" s="46"/>
      <c r="V75" s="46"/>
      <c r="W75" s="46"/>
      <c r="Y75" s="28" t="s">
        <v>102</v>
      </c>
      <c r="Z75" s="322">
        <v>8.1999999999999993</v>
      </c>
      <c r="AA75" s="323">
        <v>27.7</v>
      </c>
      <c r="AB75" s="323">
        <v>35</v>
      </c>
      <c r="AC75" s="323">
        <v>16.600000000000001</v>
      </c>
      <c r="AD75" s="324">
        <v>8</v>
      </c>
      <c r="AF75" s="3"/>
      <c r="AG75" s="3"/>
      <c r="AH75" s="3"/>
    </row>
    <row r="76" spans="1:34" ht="21" hidden="1" customHeight="1">
      <c r="A76" s="28" t="s">
        <v>103</v>
      </c>
      <c r="B76" s="322">
        <v>23.8</v>
      </c>
      <c r="C76" s="323">
        <v>35.299999999999997</v>
      </c>
      <c r="D76" s="323">
        <v>40</v>
      </c>
      <c r="E76" s="323">
        <v>16.899999999999999</v>
      </c>
      <c r="F76" s="324">
        <v>11.2</v>
      </c>
      <c r="M76" s="28" t="s">
        <v>103</v>
      </c>
      <c r="N76" s="322">
        <v>15.6</v>
      </c>
      <c r="O76" s="323">
        <v>41.6</v>
      </c>
      <c r="P76" s="281">
        <v>42.6</v>
      </c>
      <c r="Q76" s="323">
        <v>17.2</v>
      </c>
      <c r="R76" s="324">
        <v>12.2</v>
      </c>
      <c r="S76" s="46"/>
      <c r="T76" s="46"/>
      <c r="U76" s="46"/>
      <c r="V76" s="46"/>
      <c r="W76" s="46"/>
      <c r="Y76" s="28" t="s">
        <v>103</v>
      </c>
      <c r="Z76" s="322">
        <v>8.1999999999999993</v>
      </c>
      <c r="AA76" s="323">
        <v>27.5</v>
      </c>
      <c r="AB76" s="281">
        <v>34.799999999999997</v>
      </c>
      <c r="AC76" s="323">
        <v>16.899999999999999</v>
      </c>
      <c r="AD76" s="324">
        <v>9</v>
      </c>
      <c r="AF76" s="3"/>
      <c r="AG76" s="3"/>
      <c r="AH76" s="3"/>
    </row>
    <row r="77" spans="1:34" ht="21" hidden="1" customHeight="1">
      <c r="A77" s="28" t="s">
        <v>104</v>
      </c>
      <c r="B77" s="322">
        <v>22.7</v>
      </c>
      <c r="C77" s="323">
        <v>33.5</v>
      </c>
      <c r="D77" s="281">
        <v>37.9</v>
      </c>
      <c r="E77" s="323">
        <v>16.2</v>
      </c>
      <c r="F77" s="324">
        <v>10.9</v>
      </c>
      <c r="M77" s="28" t="s">
        <v>104</v>
      </c>
      <c r="N77" s="322">
        <v>14.9</v>
      </c>
      <c r="O77" s="323">
        <v>39.4</v>
      </c>
      <c r="P77" s="281">
        <v>40.200000000000003</v>
      </c>
      <c r="Q77" s="323">
        <v>18.100000000000001</v>
      </c>
      <c r="R77" s="324">
        <v>12.2</v>
      </c>
      <c r="S77" s="46"/>
      <c r="T77" s="46"/>
      <c r="U77" s="46"/>
      <c r="V77" s="46"/>
      <c r="W77" s="46"/>
      <c r="Y77" s="28" t="s">
        <v>104</v>
      </c>
      <c r="Z77" s="322">
        <v>7.9</v>
      </c>
      <c r="AA77" s="323">
        <v>26.2</v>
      </c>
      <c r="AB77" s="281">
        <v>33.1</v>
      </c>
      <c r="AC77" s="323">
        <v>15.8</v>
      </c>
      <c r="AD77" s="324">
        <v>8.1</v>
      </c>
      <c r="AF77" s="3"/>
      <c r="AG77" s="3"/>
      <c r="AH77" s="3"/>
    </row>
    <row r="78" spans="1:34" ht="21" hidden="1" customHeight="1">
      <c r="A78" s="28" t="s">
        <v>105</v>
      </c>
      <c r="B78" s="322">
        <v>22.9</v>
      </c>
      <c r="C78" s="323">
        <v>33.299999999999997</v>
      </c>
      <c r="D78" s="281">
        <v>37.6</v>
      </c>
      <c r="E78" s="323">
        <v>15.7</v>
      </c>
      <c r="F78" s="324">
        <v>10.8</v>
      </c>
      <c r="M78" s="28" t="s">
        <v>105</v>
      </c>
      <c r="N78" s="322">
        <v>15.2</v>
      </c>
      <c r="O78" s="323">
        <v>39.5</v>
      </c>
      <c r="P78" s="281">
        <v>40.200000000000003</v>
      </c>
      <c r="Q78" s="323">
        <v>18.8</v>
      </c>
      <c r="R78" s="324">
        <v>12.7</v>
      </c>
      <c r="S78" s="46"/>
      <c r="T78" s="46"/>
      <c r="U78" s="46"/>
      <c r="V78" s="46"/>
      <c r="W78" s="46"/>
      <c r="Y78" s="28" t="s">
        <v>105</v>
      </c>
      <c r="Z78" s="322">
        <v>7.8</v>
      </c>
      <c r="AA78" s="323">
        <v>25.6</v>
      </c>
      <c r="AB78" s="281">
        <v>32.5</v>
      </c>
      <c r="AC78" s="323">
        <v>15.1</v>
      </c>
      <c r="AD78" s="324">
        <v>7.1</v>
      </c>
      <c r="AF78" s="3"/>
      <c r="AG78" s="3"/>
      <c r="AH78" s="3"/>
    </row>
    <row r="79" spans="1:34" ht="21" hidden="1" customHeight="1">
      <c r="A79" s="28" t="s">
        <v>106</v>
      </c>
      <c r="B79" s="322">
        <v>23</v>
      </c>
      <c r="C79" s="323">
        <v>33.1</v>
      </c>
      <c r="D79" s="281">
        <v>37.4</v>
      </c>
      <c r="E79" s="323">
        <v>15.5</v>
      </c>
      <c r="F79" s="324">
        <v>10.8</v>
      </c>
      <c r="M79" s="28" t="s">
        <v>106</v>
      </c>
      <c r="N79" s="322">
        <v>15.2</v>
      </c>
      <c r="O79" s="323">
        <v>39.299999999999997</v>
      </c>
      <c r="P79" s="281">
        <v>39.9</v>
      </c>
      <c r="Q79" s="323">
        <v>18.8</v>
      </c>
      <c r="R79" s="324">
        <v>12.6</v>
      </c>
      <c r="S79" s="46"/>
      <c r="T79" s="46"/>
      <c r="U79" s="46"/>
      <c r="V79" s="46"/>
      <c r="W79" s="46"/>
      <c r="Y79" s="28" t="s">
        <v>106</v>
      </c>
      <c r="Z79" s="322">
        <v>7.8</v>
      </c>
      <c r="AA79" s="323">
        <v>25.4</v>
      </c>
      <c r="AB79" s="281">
        <v>32.299999999999997</v>
      </c>
      <c r="AC79" s="323">
        <v>14.9</v>
      </c>
      <c r="AD79" s="324">
        <v>7.2</v>
      </c>
      <c r="AF79" s="3"/>
      <c r="AG79" s="3"/>
      <c r="AH79" s="3"/>
    </row>
    <row r="80" spans="1:34" ht="21" hidden="1" customHeight="1">
      <c r="A80" s="28" t="s">
        <v>107</v>
      </c>
      <c r="B80" s="322">
        <v>24.3</v>
      </c>
      <c r="C80" s="323">
        <v>35</v>
      </c>
      <c r="D80" s="281">
        <v>39.5</v>
      </c>
      <c r="E80" s="323">
        <v>16.399999999999999</v>
      </c>
      <c r="F80" s="324">
        <v>11.2</v>
      </c>
      <c r="M80" s="28" t="s">
        <v>107</v>
      </c>
      <c r="N80" s="322">
        <v>16</v>
      </c>
      <c r="O80" s="323">
        <v>41.4</v>
      </c>
      <c r="P80" s="281">
        <v>42.1</v>
      </c>
      <c r="Q80" s="323">
        <v>19.2</v>
      </c>
      <c r="R80" s="324">
        <v>12.7</v>
      </c>
      <c r="S80" s="46"/>
      <c r="T80" s="46"/>
      <c r="U80" s="46"/>
      <c r="V80" s="46"/>
      <c r="W80" s="46"/>
      <c r="Y80" s="28" t="s">
        <v>107</v>
      </c>
      <c r="Z80" s="322">
        <v>8.4</v>
      </c>
      <c r="AA80" s="323">
        <v>27.1</v>
      </c>
      <c r="AB80" s="281">
        <v>34.299999999999997</v>
      </c>
      <c r="AC80" s="323">
        <v>15.9</v>
      </c>
      <c r="AD80" s="324">
        <v>8.3000000000000007</v>
      </c>
      <c r="AF80" s="3"/>
      <c r="AG80" s="3"/>
      <c r="AH80" s="3"/>
    </row>
    <row r="81" spans="1:34" ht="21" hidden="1" customHeight="1">
      <c r="A81" s="28" t="s">
        <v>108</v>
      </c>
      <c r="B81" s="322">
        <v>25.2</v>
      </c>
      <c r="C81" s="323">
        <v>36</v>
      </c>
      <c r="D81" s="281">
        <v>40.4</v>
      </c>
      <c r="E81" s="323">
        <v>17.3</v>
      </c>
      <c r="F81" s="324">
        <v>11</v>
      </c>
      <c r="M81" s="28" t="s">
        <v>108</v>
      </c>
      <c r="N81" s="322">
        <v>16.3</v>
      </c>
      <c r="O81" s="323">
        <v>41.8</v>
      </c>
      <c r="P81" s="281">
        <v>42.5</v>
      </c>
      <c r="Q81" s="323">
        <v>19.899999999999999</v>
      </c>
      <c r="R81" s="324">
        <v>12.2</v>
      </c>
      <c r="S81" s="46"/>
      <c r="T81" s="46"/>
      <c r="U81" s="46"/>
      <c r="V81" s="46"/>
      <c r="W81" s="46"/>
      <c r="Y81" s="28" t="s">
        <v>108</v>
      </c>
      <c r="Z81" s="322">
        <v>8.9</v>
      </c>
      <c r="AA81" s="323">
        <v>28.7</v>
      </c>
      <c r="AB81" s="281">
        <v>36.200000000000003</v>
      </c>
      <c r="AC81" s="323">
        <v>16.899999999999999</v>
      </c>
      <c r="AD81" s="324">
        <v>8.9</v>
      </c>
      <c r="AF81" s="3"/>
      <c r="AG81" s="3"/>
      <c r="AH81" s="3"/>
    </row>
    <row r="82" spans="1:34" ht="21" hidden="1" customHeight="1">
      <c r="A82" s="28" t="s">
        <v>109</v>
      </c>
      <c r="B82" s="322">
        <v>25.2</v>
      </c>
      <c r="C82" s="323">
        <v>35.9</v>
      </c>
      <c r="D82" s="281">
        <v>40.299999999999997</v>
      </c>
      <c r="E82" s="323">
        <v>17.2</v>
      </c>
      <c r="F82" s="324">
        <v>10.8</v>
      </c>
      <c r="M82" s="28" t="s">
        <v>109</v>
      </c>
      <c r="N82" s="322">
        <v>16.3</v>
      </c>
      <c r="O82" s="323">
        <v>41.8</v>
      </c>
      <c r="P82" s="281">
        <v>42.3</v>
      </c>
      <c r="Q82" s="323">
        <v>20.100000000000001</v>
      </c>
      <c r="R82" s="324">
        <v>12.1</v>
      </c>
      <c r="S82" s="46"/>
      <c r="T82" s="46"/>
      <c r="U82" s="46"/>
      <c r="V82" s="46"/>
      <c r="W82" s="46"/>
      <c r="Y82" s="28" t="s">
        <v>109</v>
      </c>
      <c r="Z82" s="322">
        <v>9</v>
      </c>
      <c r="AA82" s="323">
        <v>28.6</v>
      </c>
      <c r="AB82" s="281">
        <v>36.299999999999997</v>
      </c>
      <c r="AC82" s="323">
        <v>16.8</v>
      </c>
      <c r="AD82" s="324">
        <v>8.8000000000000007</v>
      </c>
      <c r="AF82" s="3"/>
      <c r="AG82" s="3"/>
      <c r="AH82" s="3"/>
    </row>
    <row r="83" spans="1:34" ht="21" hidden="1" customHeight="1">
      <c r="A83" s="28" t="s">
        <v>209</v>
      </c>
      <c r="B83" s="322">
        <v>23.7</v>
      </c>
      <c r="C83" s="323">
        <v>33.6</v>
      </c>
      <c r="D83" s="281">
        <v>37.5</v>
      </c>
      <c r="E83" s="323">
        <v>16.2</v>
      </c>
      <c r="F83" s="324">
        <v>10.9</v>
      </c>
      <c r="M83" s="28" t="s">
        <v>209</v>
      </c>
      <c r="N83" s="322">
        <v>15.4</v>
      </c>
      <c r="O83" s="323">
        <v>39.200000000000003</v>
      </c>
      <c r="P83" s="281">
        <v>39.700000000000003</v>
      </c>
      <c r="Q83" s="323">
        <v>19.100000000000001</v>
      </c>
      <c r="R83" s="324">
        <v>11.8</v>
      </c>
      <c r="S83" s="46"/>
      <c r="T83" s="46"/>
      <c r="U83" s="46"/>
      <c r="V83" s="46"/>
      <c r="W83" s="46"/>
      <c r="Y83" s="28" t="s">
        <v>209</v>
      </c>
      <c r="Z83" s="322">
        <v>8.3000000000000007</v>
      </c>
      <c r="AA83" s="323">
        <v>26.6</v>
      </c>
      <c r="AB83" s="281">
        <v>33.200000000000003</v>
      </c>
      <c r="AC83" s="323">
        <v>15.8</v>
      </c>
      <c r="AD83" s="324">
        <v>9.5</v>
      </c>
      <c r="AF83" s="3"/>
      <c r="AG83" s="3"/>
      <c r="AH83" s="3"/>
    </row>
    <row r="84" spans="1:34" ht="21" hidden="1" customHeight="1">
      <c r="A84" s="28" t="s">
        <v>210</v>
      </c>
      <c r="B84" s="322">
        <v>23.2</v>
      </c>
      <c r="C84" s="323">
        <v>33.200000000000003</v>
      </c>
      <c r="D84" s="281">
        <v>37.200000000000003</v>
      </c>
      <c r="E84" s="323">
        <v>16.2</v>
      </c>
      <c r="F84" s="324">
        <v>11.1</v>
      </c>
      <c r="M84" s="28" t="s">
        <v>210</v>
      </c>
      <c r="N84" s="322">
        <v>15.3</v>
      </c>
      <c r="O84" s="323">
        <v>39</v>
      </c>
      <c r="P84" s="281">
        <v>39.700000000000003</v>
      </c>
      <c r="Q84" s="323">
        <v>17.399999999999999</v>
      </c>
      <c r="R84" s="324">
        <v>11.1</v>
      </c>
      <c r="S84" s="46"/>
      <c r="T84" s="46"/>
      <c r="U84" s="46"/>
      <c r="V84" s="46"/>
      <c r="W84" s="46"/>
      <c r="Y84" s="28" t="s">
        <v>210</v>
      </c>
      <c r="Z84" s="322">
        <v>8</v>
      </c>
      <c r="AA84" s="323">
        <v>25.9</v>
      </c>
      <c r="AB84" s="323">
        <v>32</v>
      </c>
      <c r="AC84" s="323">
        <v>15.9</v>
      </c>
      <c r="AD84" s="324">
        <v>11.2</v>
      </c>
      <c r="AF84" s="3"/>
      <c r="AG84" s="3"/>
      <c r="AH84" s="3"/>
    </row>
    <row r="85" spans="1:34" ht="21" hidden="1" customHeight="1">
      <c r="A85" s="28" t="s">
        <v>110</v>
      </c>
      <c r="B85" s="322">
        <v>23.1</v>
      </c>
      <c r="C85" s="323">
        <v>33.299999999999997</v>
      </c>
      <c r="D85" s="281">
        <v>37.1</v>
      </c>
      <c r="E85" s="323">
        <v>16.3</v>
      </c>
      <c r="F85" s="324">
        <v>10.7</v>
      </c>
      <c r="M85" s="28" t="s">
        <v>110</v>
      </c>
      <c r="N85" s="322">
        <v>15.1</v>
      </c>
      <c r="O85" s="323">
        <v>38.700000000000003</v>
      </c>
      <c r="P85" s="281">
        <v>39.6</v>
      </c>
      <c r="Q85" s="323">
        <v>17.5</v>
      </c>
      <c r="R85" s="324">
        <v>10.8</v>
      </c>
      <c r="S85" s="46"/>
      <c r="T85" s="46"/>
      <c r="U85" s="46"/>
      <c r="V85" s="46"/>
      <c r="W85" s="46"/>
      <c r="Y85" s="28" t="s">
        <v>110</v>
      </c>
      <c r="Z85" s="322">
        <v>8</v>
      </c>
      <c r="AA85" s="323">
        <v>26.4</v>
      </c>
      <c r="AB85" s="281">
        <v>32.299999999999997</v>
      </c>
      <c r="AC85" s="323">
        <v>16.100000000000001</v>
      </c>
      <c r="AD85" s="324">
        <v>10.6</v>
      </c>
      <c r="AF85" s="3"/>
      <c r="AG85" s="3"/>
      <c r="AH85" s="3"/>
    </row>
    <row r="86" spans="1:34" ht="21" hidden="1" customHeight="1">
      <c r="A86" s="28" t="s">
        <v>111</v>
      </c>
      <c r="B86" s="322">
        <v>24.1</v>
      </c>
      <c r="C86" s="323">
        <v>34.6</v>
      </c>
      <c r="D86" s="281">
        <v>38.4</v>
      </c>
      <c r="E86" s="323">
        <v>16.899999999999999</v>
      </c>
      <c r="F86" s="324">
        <v>10.9</v>
      </c>
      <c r="M86" s="28" t="s">
        <v>111</v>
      </c>
      <c r="N86" s="322">
        <v>15.6</v>
      </c>
      <c r="O86" s="323">
        <v>39.799999999999997</v>
      </c>
      <c r="P86" s="281">
        <v>40.799999999999997</v>
      </c>
      <c r="Q86" s="323">
        <v>16.8</v>
      </c>
      <c r="R86" s="324">
        <v>12</v>
      </c>
      <c r="S86" s="46"/>
      <c r="T86" s="46"/>
      <c r="U86" s="46"/>
      <c r="V86" s="46"/>
      <c r="W86" s="46"/>
      <c r="Y86" s="28" t="s">
        <v>111</v>
      </c>
      <c r="Z86" s="322">
        <v>8.5</v>
      </c>
      <c r="AA86" s="323">
        <v>28</v>
      </c>
      <c r="AB86" s="323">
        <v>34</v>
      </c>
      <c r="AC86" s="323">
        <v>16.899999999999999</v>
      </c>
      <c r="AD86" s="324">
        <v>9.6999999999999993</v>
      </c>
      <c r="AF86" s="3"/>
      <c r="AG86" s="3"/>
      <c r="AH86" s="3"/>
    </row>
    <row r="87" spans="1:34" ht="21" hidden="1" customHeight="1">
      <c r="A87" s="28" t="s">
        <v>112</v>
      </c>
      <c r="B87" s="322">
        <v>24.2</v>
      </c>
      <c r="C87" s="323">
        <v>34.5</v>
      </c>
      <c r="D87" s="281">
        <v>38.5</v>
      </c>
      <c r="E87" s="323">
        <v>16.7</v>
      </c>
      <c r="F87" s="324">
        <v>11.1</v>
      </c>
      <c r="M87" s="28" t="s">
        <v>112</v>
      </c>
      <c r="N87" s="322">
        <v>15.5</v>
      </c>
      <c r="O87" s="323">
        <v>39.6</v>
      </c>
      <c r="P87" s="281">
        <v>40.700000000000003</v>
      </c>
      <c r="Q87" s="323">
        <v>17</v>
      </c>
      <c r="R87" s="324">
        <v>12.5</v>
      </c>
      <c r="S87" s="46"/>
      <c r="T87" s="46"/>
      <c r="U87" s="46"/>
      <c r="V87" s="46"/>
      <c r="W87" s="46"/>
      <c r="Y87" s="28" t="s">
        <v>112</v>
      </c>
      <c r="Z87" s="322">
        <v>8.6999999999999993</v>
      </c>
      <c r="AA87" s="323">
        <v>28.1</v>
      </c>
      <c r="AB87" s="281">
        <v>34.299999999999997</v>
      </c>
      <c r="AC87" s="323">
        <v>16.7</v>
      </c>
      <c r="AD87" s="324">
        <v>9.8000000000000007</v>
      </c>
      <c r="AF87" s="3"/>
      <c r="AG87" s="3"/>
      <c r="AH87" s="3"/>
    </row>
    <row r="88" spans="1:34" ht="21" hidden="1" customHeight="1">
      <c r="A88" s="28" t="s">
        <v>113</v>
      </c>
      <c r="B88" s="322">
        <v>24.4</v>
      </c>
      <c r="C88" s="323">
        <v>34.799999999999997</v>
      </c>
      <c r="D88" s="281">
        <v>38.799999999999997</v>
      </c>
      <c r="E88" s="323">
        <v>16.8</v>
      </c>
      <c r="F88" s="324">
        <v>12.3</v>
      </c>
      <c r="M88" s="28" t="s">
        <v>113</v>
      </c>
      <c r="N88" s="322">
        <v>15.7</v>
      </c>
      <c r="O88" s="323">
        <v>40.1</v>
      </c>
      <c r="P88" s="281">
        <v>41.1</v>
      </c>
      <c r="Q88" s="323">
        <v>16.399999999999999</v>
      </c>
      <c r="R88" s="324">
        <v>14.7</v>
      </c>
      <c r="S88" s="46"/>
      <c r="T88" s="46"/>
      <c r="U88" s="46"/>
      <c r="V88" s="46"/>
      <c r="W88" s="46"/>
      <c r="Y88" s="28" t="s">
        <v>113</v>
      </c>
      <c r="Z88" s="322">
        <v>8.6999999999999993</v>
      </c>
      <c r="AA88" s="323">
        <v>28.1</v>
      </c>
      <c r="AB88" s="281">
        <v>34.5</v>
      </c>
      <c r="AC88" s="323">
        <v>16.899999999999999</v>
      </c>
      <c r="AD88" s="324">
        <v>9.6999999999999993</v>
      </c>
      <c r="AF88" s="3"/>
      <c r="AG88" s="3"/>
      <c r="AH88" s="3"/>
    </row>
    <row r="89" spans="1:34" ht="21" hidden="1" customHeight="1">
      <c r="A89" s="28" t="s">
        <v>114</v>
      </c>
      <c r="B89" s="322">
        <v>24.1</v>
      </c>
      <c r="C89" s="323">
        <v>33.799999999999997</v>
      </c>
      <c r="D89" s="281">
        <v>37.799999999999997</v>
      </c>
      <c r="E89" s="323">
        <v>16.8</v>
      </c>
      <c r="F89" s="324">
        <v>12.2</v>
      </c>
      <c r="M89" s="28" t="s">
        <v>114</v>
      </c>
      <c r="N89" s="322">
        <v>15.5</v>
      </c>
      <c r="O89" s="323">
        <v>39.200000000000003</v>
      </c>
      <c r="P89" s="281">
        <v>40.200000000000003</v>
      </c>
      <c r="Q89" s="323">
        <v>16.899999999999999</v>
      </c>
      <c r="R89" s="324">
        <v>14.8</v>
      </c>
      <c r="S89" s="46"/>
      <c r="T89" s="46"/>
      <c r="U89" s="46"/>
      <c r="V89" s="46"/>
      <c r="W89" s="46"/>
      <c r="Y89" s="28" t="s">
        <v>114</v>
      </c>
      <c r="Z89" s="322">
        <v>8.6</v>
      </c>
      <c r="AA89" s="323">
        <v>27.1</v>
      </c>
      <c r="AB89" s="281">
        <v>33.4</v>
      </c>
      <c r="AC89" s="323">
        <v>16.8</v>
      </c>
      <c r="AD89" s="324">
        <v>9.3000000000000007</v>
      </c>
      <c r="AF89" s="3"/>
      <c r="AG89" s="3"/>
      <c r="AH89" s="3"/>
    </row>
    <row r="90" spans="1:34" ht="21" hidden="1" customHeight="1">
      <c r="A90" s="28" t="s">
        <v>115</v>
      </c>
      <c r="B90" s="322">
        <v>23.3</v>
      </c>
      <c r="C90" s="323">
        <v>32.4</v>
      </c>
      <c r="D90" s="323">
        <v>36</v>
      </c>
      <c r="E90" s="323">
        <v>16.600000000000001</v>
      </c>
      <c r="F90" s="324">
        <v>10.5</v>
      </c>
      <c r="M90" s="28" t="s">
        <v>115</v>
      </c>
      <c r="N90" s="322">
        <v>15</v>
      </c>
      <c r="O90" s="323">
        <v>37.700000000000003</v>
      </c>
      <c r="P90" s="281">
        <v>38.4</v>
      </c>
      <c r="Q90" s="323">
        <v>17.600000000000001</v>
      </c>
      <c r="R90" s="324">
        <v>13.6</v>
      </c>
      <c r="S90" s="46"/>
      <c r="T90" s="46"/>
      <c r="U90" s="46"/>
      <c r="V90" s="46"/>
      <c r="W90" s="46"/>
      <c r="Y90" s="28" t="s">
        <v>115</v>
      </c>
      <c r="Z90" s="322">
        <v>8.3000000000000007</v>
      </c>
      <c r="AA90" s="323">
        <v>25.9</v>
      </c>
      <c r="AB90" s="281">
        <v>31.5</v>
      </c>
      <c r="AC90" s="323">
        <v>16.399999999999999</v>
      </c>
      <c r="AD90" s="324">
        <v>6.5</v>
      </c>
      <c r="AF90" s="3"/>
      <c r="AG90" s="3"/>
      <c r="AH90" s="3"/>
    </row>
    <row r="91" spans="1:34" ht="21" hidden="1" customHeight="1">
      <c r="A91" s="28" t="s">
        <v>116</v>
      </c>
      <c r="B91" s="322">
        <v>23.2</v>
      </c>
      <c r="C91" s="323">
        <v>32.200000000000003</v>
      </c>
      <c r="D91" s="281">
        <v>35.799999999999997</v>
      </c>
      <c r="E91" s="323">
        <v>16.399999999999999</v>
      </c>
      <c r="F91" s="324">
        <v>9.9</v>
      </c>
      <c r="M91" s="28" t="s">
        <v>116</v>
      </c>
      <c r="N91" s="322">
        <v>15</v>
      </c>
      <c r="O91" s="323">
        <v>37.700000000000003</v>
      </c>
      <c r="P91" s="281">
        <v>38.5</v>
      </c>
      <c r="Q91" s="323">
        <v>17.100000000000001</v>
      </c>
      <c r="R91" s="324">
        <v>12.6</v>
      </c>
      <c r="S91" s="46"/>
      <c r="T91" s="46"/>
      <c r="U91" s="46"/>
      <c r="V91" s="46"/>
      <c r="W91" s="46"/>
      <c r="Y91" s="28" t="s">
        <v>116</v>
      </c>
      <c r="Z91" s="322">
        <v>8.1999999999999993</v>
      </c>
      <c r="AA91" s="323">
        <v>25.4</v>
      </c>
      <c r="AB91" s="281">
        <v>30.9</v>
      </c>
      <c r="AC91" s="323">
        <v>16.3</v>
      </c>
      <c r="AD91" s="324">
        <v>6.2</v>
      </c>
      <c r="AF91" s="3"/>
      <c r="AG91" s="3"/>
      <c r="AH91" s="3"/>
    </row>
    <row r="92" spans="1:34" ht="21" hidden="1" customHeight="1">
      <c r="A92" s="28" t="s">
        <v>117</v>
      </c>
      <c r="B92" s="322">
        <v>24.3</v>
      </c>
      <c r="C92" s="323">
        <v>34.1</v>
      </c>
      <c r="D92" s="281">
        <v>38.200000000000003</v>
      </c>
      <c r="E92" s="323">
        <v>16.899999999999999</v>
      </c>
      <c r="F92" s="324">
        <v>9.1</v>
      </c>
      <c r="M92" s="28" t="s">
        <v>117</v>
      </c>
      <c r="N92" s="322">
        <v>15.8</v>
      </c>
      <c r="O92" s="323">
        <v>39.9</v>
      </c>
      <c r="P92" s="323">
        <v>41</v>
      </c>
      <c r="Q92" s="323">
        <v>16.600000000000001</v>
      </c>
      <c r="R92" s="324">
        <v>11.8</v>
      </c>
      <c r="S92" s="46"/>
      <c r="T92" s="46"/>
      <c r="U92" s="46"/>
      <c r="V92" s="46"/>
      <c r="W92" s="46"/>
      <c r="Y92" s="28" t="s">
        <v>117</v>
      </c>
      <c r="Z92" s="322">
        <v>8.6</v>
      </c>
      <c r="AA92" s="323">
        <v>26.9</v>
      </c>
      <c r="AB92" s="323">
        <v>33</v>
      </c>
      <c r="AC92" s="323">
        <v>17</v>
      </c>
      <c r="AD92" s="324">
        <v>5.3</v>
      </c>
      <c r="AF92" s="3"/>
      <c r="AG92" s="3"/>
      <c r="AH92" s="3"/>
    </row>
    <row r="93" spans="1:34" ht="21" hidden="1" customHeight="1">
      <c r="A93" s="28" t="s">
        <v>118</v>
      </c>
      <c r="B93" s="322">
        <v>25.3</v>
      </c>
      <c r="C93" s="323">
        <v>35.700000000000003</v>
      </c>
      <c r="D93" s="281">
        <v>40.1</v>
      </c>
      <c r="E93" s="323">
        <v>17.5</v>
      </c>
      <c r="F93" s="324">
        <v>9.9</v>
      </c>
      <c r="M93" s="28" t="s">
        <v>118</v>
      </c>
      <c r="N93" s="322">
        <v>16.2</v>
      </c>
      <c r="O93" s="323">
        <v>41.4</v>
      </c>
      <c r="P93" s="281">
        <v>42.6</v>
      </c>
      <c r="Q93" s="323">
        <v>16.8</v>
      </c>
      <c r="R93" s="324">
        <v>12.9</v>
      </c>
      <c r="S93" s="46"/>
      <c r="T93" s="46"/>
      <c r="U93" s="46"/>
      <c r="V93" s="46"/>
      <c r="W93" s="46"/>
      <c r="Y93" s="28" t="s">
        <v>118</v>
      </c>
      <c r="Z93" s="322">
        <v>9</v>
      </c>
      <c r="AA93" s="323">
        <v>28.6</v>
      </c>
      <c r="AB93" s="281">
        <v>35.4</v>
      </c>
      <c r="AC93" s="323">
        <v>17.600000000000001</v>
      </c>
      <c r="AD93" s="324">
        <v>6.2</v>
      </c>
      <c r="AF93" s="3"/>
      <c r="AG93" s="3"/>
      <c r="AH93" s="3"/>
    </row>
    <row r="94" spans="1:34" ht="21" hidden="1" customHeight="1">
      <c r="A94" s="28" t="s">
        <v>119</v>
      </c>
      <c r="B94" s="322">
        <v>25.4</v>
      </c>
      <c r="C94" s="323">
        <v>35.9</v>
      </c>
      <c r="D94" s="281">
        <v>40.4</v>
      </c>
      <c r="E94" s="323">
        <v>17.399999999999999</v>
      </c>
      <c r="F94" s="324">
        <v>9.4</v>
      </c>
      <c r="M94" s="28" t="s">
        <v>119</v>
      </c>
      <c r="N94" s="322">
        <v>16.2</v>
      </c>
      <c r="O94" s="323">
        <v>41.7</v>
      </c>
      <c r="P94" s="281">
        <v>42.8</v>
      </c>
      <c r="Q94" s="323">
        <v>16.8</v>
      </c>
      <c r="R94" s="324">
        <v>12.1</v>
      </c>
      <c r="S94" s="46"/>
      <c r="T94" s="46"/>
      <c r="U94" s="46"/>
      <c r="V94" s="46"/>
      <c r="W94" s="46"/>
      <c r="Y94" s="28" t="s">
        <v>119</v>
      </c>
      <c r="Z94" s="322">
        <v>9.1</v>
      </c>
      <c r="AA94" s="323">
        <v>28.8</v>
      </c>
      <c r="AB94" s="281">
        <v>35.9</v>
      </c>
      <c r="AC94" s="323">
        <v>17.5</v>
      </c>
      <c r="AD94" s="324">
        <v>6.2</v>
      </c>
      <c r="AF94" s="3"/>
      <c r="AG94" s="3"/>
      <c r="AH94" s="3"/>
    </row>
    <row r="95" spans="1:34" ht="21" hidden="1" customHeight="1">
      <c r="A95" s="28" t="s">
        <v>211</v>
      </c>
      <c r="B95" s="322">
        <v>24</v>
      </c>
      <c r="C95" s="323">
        <v>34.200000000000003</v>
      </c>
      <c r="D95" s="281">
        <v>38.5</v>
      </c>
      <c r="E95" s="323">
        <v>16.3</v>
      </c>
      <c r="F95" s="324">
        <v>9</v>
      </c>
      <c r="M95" s="28" t="s">
        <v>211</v>
      </c>
      <c r="N95" s="322">
        <v>15.4</v>
      </c>
      <c r="O95" s="323">
        <v>39.700000000000003</v>
      </c>
      <c r="P95" s="281">
        <v>40.700000000000003</v>
      </c>
      <c r="Q95" s="323">
        <v>16</v>
      </c>
      <c r="R95" s="324">
        <v>11.9</v>
      </c>
      <c r="S95" s="46"/>
      <c r="T95" s="46"/>
      <c r="U95" s="46"/>
      <c r="V95" s="46"/>
      <c r="W95" s="46"/>
      <c r="Y95" s="28" t="s">
        <v>211</v>
      </c>
      <c r="Z95" s="322">
        <v>8.5</v>
      </c>
      <c r="AA95" s="323">
        <v>27.4</v>
      </c>
      <c r="AB95" s="281">
        <v>34.299999999999997</v>
      </c>
      <c r="AC95" s="323">
        <v>16.3</v>
      </c>
      <c r="AD95" s="324">
        <v>5.6</v>
      </c>
      <c r="AF95" s="3"/>
      <c r="AG95" s="3"/>
      <c r="AH95" s="3"/>
    </row>
    <row r="96" spans="1:34" ht="21" hidden="1" customHeight="1">
      <c r="A96" s="28" t="s">
        <v>212</v>
      </c>
      <c r="B96" s="322">
        <v>23.8</v>
      </c>
      <c r="C96" s="323">
        <v>33.799999999999997</v>
      </c>
      <c r="D96" s="281">
        <v>38.299999999999997</v>
      </c>
      <c r="E96" s="323">
        <v>16.2</v>
      </c>
      <c r="F96" s="324">
        <v>8.4</v>
      </c>
      <c r="M96" s="28" t="s">
        <v>212</v>
      </c>
      <c r="N96" s="322">
        <v>15.2</v>
      </c>
      <c r="O96" s="323">
        <v>39.200000000000003</v>
      </c>
      <c r="P96" s="281">
        <v>40.299999999999997</v>
      </c>
      <c r="Q96" s="323">
        <v>16</v>
      </c>
      <c r="R96" s="324">
        <v>10.7</v>
      </c>
      <c r="S96" s="46"/>
      <c r="T96" s="46"/>
      <c r="U96" s="46"/>
      <c r="V96" s="46"/>
      <c r="W96" s="46"/>
      <c r="Y96" s="28" t="s">
        <v>212</v>
      </c>
      <c r="Z96" s="322">
        <v>8.6</v>
      </c>
      <c r="AA96" s="323">
        <v>27.3</v>
      </c>
      <c r="AB96" s="281">
        <v>34.4</v>
      </c>
      <c r="AC96" s="323">
        <v>16.2</v>
      </c>
      <c r="AD96" s="324">
        <v>5.7</v>
      </c>
      <c r="AF96" s="3"/>
      <c r="AG96" s="3"/>
      <c r="AH96" s="3"/>
    </row>
    <row r="97" spans="1:34" ht="21" hidden="1" customHeight="1">
      <c r="A97" s="28" t="s">
        <v>120</v>
      </c>
      <c r="B97" s="322">
        <v>24.1</v>
      </c>
      <c r="C97" s="323">
        <v>34.200000000000003</v>
      </c>
      <c r="D97" s="281">
        <v>38.700000000000003</v>
      </c>
      <c r="E97" s="323">
        <v>16.3</v>
      </c>
      <c r="F97" s="324">
        <v>7.8</v>
      </c>
      <c r="M97" s="28" t="s">
        <v>120</v>
      </c>
      <c r="N97" s="322">
        <v>15.4</v>
      </c>
      <c r="O97" s="323">
        <v>39.6</v>
      </c>
      <c r="P97" s="281">
        <v>40.9</v>
      </c>
      <c r="Q97" s="323">
        <v>15.3</v>
      </c>
      <c r="R97" s="324">
        <v>9.6</v>
      </c>
      <c r="S97" s="46"/>
      <c r="T97" s="46"/>
      <c r="U97" s="46"/>
      <c r="V97" s="46"/>
      <c r="W97" s="46"/>
      <c r="Y97" s="28" t="s">
        <v>120</v>
      </c>
      <c r="Z97" s="322">
        <v>8.6999999999999993</v>
      </c>
      <c r="AA97" s="323">
        <v>27.5</v>
      </c>
      <c r="AB97" s="281">
        <v>34.5</v>
      </c>
      <c r="AC97" s="323">
        <v>16.5</v>
      </c>
      <c r="AD97" s="324">
        <v>5.9</v>
      </c>
      <c r="AF97" s="3"/>
      <c r="AG97" s="3"/>
      <c r="AH97" s="3"/>
    </row>
    <row r="98" spans="1:34" ht="21" hidden="1" customHeight="1">
      <c r="A98" s="28" t="s">
        <v>121</v>
      </c>
      <c r="B98" s="322">
        <v>25.1</v>
      </c>
      <c r="C98" s="323">
        <v>35.200000000000003</v>
      </c>
      <c r="D98" s="281">
        <v>39.9</v>
      </c>
      <c r="E98" s="323">
        <v>16.8</v>
      </c>
      <c r="F98" s="324">
        <v>9.8000000000000007</v>
      </c>
      <c r="M98" s="28" t="s">
        <v>121</v>
      </c>
      <c r="N98" s="322">
        <v>16</v>
      </c>
      <c r="O98" s="323">
        <v>40.799999999999997</v>
      </c>
      <c r="P98" s="281">
        <v>42.1</v>
      </c>
      <c r="Q98" s="323">
        <v>15.6</v>
      </c>
      <c r="R98" s="324">
        <v>10.4</v>
      </c>
      <c r="S98" s="46"/>
      <c r="T98" s="46"/>
      <c r="U98" s="46"/>
      <c r="V98" s="46"/>
      <c r="W98" s="46"/>
      <c r="Y98" s="28" t="s">
        <v>121</v>
      </c>
      <c r="Z98" s="322">
        <v>9.1</v>
      </c>
      <c r="AA98" s="323">
        <v>28.4</v>
      </c>
      <c r="AB98" s="281">
        <v>35.700000000000003</v>
      </c>
      <c r="AC98" s="323">
        <v>17</v>
      </c>
      <c r="AD98" s="324">
        <v>9</v>
      </c>
      <c r="AF98" s="3"/>
      <c r="AG98" s="3"/>
      <c r="AH98" s="3"/>
    </row>
    <row r="99" spans="1:34" ht="21" hidden="1" customHeight="1">
      <c r="A99" s="28" t="s">
        <v>122</v>
      </c>
      <c r="B99" s="322">
        <v>25.1</v>
      </c>
      <c r="C99" s="323">
        <v>35.1</v>
      </c>
      <c r="D99" s="281">
        <v>39.9</v>
      </c>
      <c r="E99" s="323">
        <v>16.600000000000001</v>
      </c>
      <c r="F99" s="324">
        <v>9.6999999999999993</v>
      </c>
      <c r="M99" s="28" t="s">
        <v>122</v>
      </c>
      <c r="N99" s="322">
        <v>16</v>
      </c>
      <c r="O99" s="323">
        <v>40.799999999999997</v>
      </c>
      <c r="P99" s="281">
        <v>42.2</v>
      </c>
      <c r="Q99" s="323">
        <v>15.3</v>
      </c>
      <c r="R99" s="324">
        <v>9.8000000000000007</v>
      </c>
      <c r="S99" s="46"/>
      <c r="T99" s="46"/>
      <c r="U99" s="46"/>
      <c r="V99" s="46"/>
      <c r="W99" s="46"/>
      <c r="Y99" s="28" t="s">
        <v>122</v>
      </c>
      <c r="Z99" s="322">
        <v>9.1</v>
      </c>
      <c r="AA99" s="323">
        <v>28.1</v>
      </c>
      <c r="AB99" s="281">
        <v>35.5</v>
      </c>
      <c r="AC99" s="323">
        <v>16.8</v>
      </c>
      <c r="AD99" s="324">
        <v>9.5</v>
      </c>
      <c r="AF99" s="3"/>
      <c r="AG99" s="3"/>
      <c r="AH99" s="3"/>
    </row>
    <row r="100" spans="1:34" ht="21" hidden="1" customHeight="1">
      <c r="A100" s="28" t="s">
        <v>123</v>
      </c>
      <c r="B100" s="322">
        <v>24.8</v>
      </c>
      <c r="C100" s="323">
        <v>34.6</v>
      </c>
      <c r="D100" s="281">
        <v>39.5</v>
      </c>
      <c r="E100" s="323">
        <v>16.2</v>
      </c>
      <c r="F100" s="324">
        <v>10.1</v>
      </c>
      <c r="M100" s="28" t="s">
        <v>123</v>
      </c>
      <c r="N100" s="322">
        <v>15.9</v>
      </c>
      <c r="O100" s="323">
        <v>40.1</v>
      </c>
      <c r="P100" s="281">
        <v>41.6</v>
      </c>
      <c r="Q100" s="323">
        <v>14.8</v>
      </c>
      <c r="R100" s="324">
        <v>10.199999999999999</v>
      </c>
      <c r="S100" s="46"/>
      <c r="T100" s="46"/>
      <c r="U100" s="46"/>
      <c r="V100" s="46"/>
      <c r="W100" s="46"/>
      <c r="Y100" s="28" t="s">
        <v>123</v>
      </c>
      <c r="Z100" s="322">
        <v>8.9</v>
      </c>
      <c r="AA100" s="323">
        <v>27.8</v>
      </c>
      <c r="AB100" s="281">
        <v>35.4</v>
      </c>
      <c r="AC100" s="323">
        <v>16.5</v>
      </c>
      <c r="AD100" s="324">
        <v>9.9</v>
      </c>
      <c r="AF100" s="3"/>
      <c r="AG100" s="3"/>
      <c r="AH100" s="3"/>
    </row>
    <row r="101" spans="1:34" ht="21" hidden="1" customHeight="1">
      <c r="A101" s="28" t="s">
        <v>124</v>
      </c>
      <c r="B101" s="322">
        <v>24.6</v>
      </c>
      <c r="C101" s="323">
        <v>34.200000000000003</v>
      </c>
      <c r="D101" s="281">
        <v>39.1</v>
      </c>
      <c r="E101" s="323">
        <v>16.399999999999999</v>
      </c>
      <c r="F101" s="324">
        <v>10.9</v>
      </c>
      <c r="M101" s="28" t="s">
        <v>124</v>
      </c>
      <c r="N101" s="322">
        <v>15.7</v>
      </c>
      <c r="O101" s="323">
        <v>39.9</v>
      </c>
      <c r="P101" s="281">
        <v>41.1</v>
      </c>
      <c r="Q101" s="323">
        <v>15</v>
      </c>
      <c r="R101" s="324">
        <v>12.3</v>
      </c>
      <c r="S101" s="46"/>
      <c r="T101" s="46"/>
      <c r="U101" s="46"/>
      <c r="V101" s="46"/>
      <c r="W101" s="46"/>
      <c r="Y101" s="28" t="s">
        <v>124</v>
      </c>
      <c r="Z101" s="322">
        <v>8.9</v>
      </c>
      <c r="AA101" s="323">
        <v>27.4</v>
      </c>
      <c r="AB101" s="323">
        <v>35</v>
      </c>
      <c r="AC101" s="323">
        <v>16.600000000000001</v>
      </c>
      <c r="AD101" s="324">
        <v>9.1999999999999993</v>
      </c>
      <c r="AF101" s="3"/>
      <c r="AG101" s="3"/>
      <c r="AH101" s="3"/>
    </row>
    <row r="102" spans="1:34" ht="21" hidden="1" customHeight="1">
      <c r="A102" s="28" t="s">
        <v>125</v>
      </c>
      <c r="B102" s="322">
        <v>23.6</v>
      </c>
      <c r="C102" s="323">
        <v>32.6</v>
      </c>
      <c r="D102" s="323">
        <v>37</v>
      </c>
      <c r="E102" s="323">
        <v>16.2</v>
      </c>
      <c r="F102" s="324">
        <v>11.1</v>
      </c>
      <c r="M102" s="28" t="s">
        <v>125</v>
      </c>
      <c r="N102" s="322">
        <v>15.3</v>
      </c>
      <c r="O102" s="323">
        <v>38</v>
      </c>
      <c r="P102" s="281">
        <v>39.200000000000003</v>
      </c>
      <c r="Q102" s="323">
        <v>15.3</v>
      </c>
      <c r="R102" s="324">
        <v>12.2</v>
      </c>
      <c r="S102" s="46"/>
      <c r="T102" s="46"/>
      <c r="U102" s="46"/>
      <c r="V102" s="46"/>
      <c r="W102" s="46"/>
      <c r="Y102" s="28" t="s">
        <v>125</v>
      </c>
      <c r="Z102" s="322">
        <v>8.4</v>
      </c>
      <c r="AA102" s="323">
        <v>26.1</v>
      </c>
      <c r="AB102" s="281">
        <v>32.6</v>
      </c>
      <c r="AC102" s="323">
        <v>16.399999999999999</v>
      </c>
      <c r="AD102" s="324">
        <v>9.9</v>
      </c>
      <c r="AF102" s="3"/>
      <c r="AG102" s="3"/>
      <c r="AH102" s="3"/>
    </row>
    <row r="103" spans="1:34" ht="21" hidden="1" customHeight="1">
      <c r="A103" s="28" t="s">
        <v>126</v>
      </c>
      <c r="B103" s="322">
        <v>23.8</v>
      </c>
      <c r="C103" s="323">
        <v>32.799999999999997</v>
      </c>
      <c r="D103" s="281">
        <v>36.799999999999997</v>
      </c>
      <c r="E103" s="323">
        <v>16.600000000000001</v>
      </c>
      <c r="F103" s="324">
        <v>11.9</v>
      </c>
      <c r="M103" s="28" t="s">
        <v>126</v>
      </c>
      <c r="N103" s="322">
        <v>15.4</v>
      </c>
      <c r="O103" s="323">
        <v>38</v>
      </c>
      <c r="P103" s="323">
        <v>39</v>
      </c>
      <c r="Q103" s="323">
        <v>16.5</v>
      </c>
      <c r="R103" s="324">
        <v>13.6</v>
      </c>
      <c r="S103" s="46"/>
      <c r="T103" s="46"/>
      <c r="U103" s="46"/>
      <c r="V103" s="46"/>
      <c r="W103" s="46"/>
      <c r="Y103" s="28" t="s">
        <v>126</v>
      </c>
      <c r="Z103" s="322">
        <v>8.4</v>
      </c>
      <c r="AA103" s="323">
        <v>26.3</v>
      </c>
      <c r="AB103" s="281">
        <v>32.4</v>
      </c>
      <c r="AC103" s="323">
        <v>16.600000000000001</v>
      </c>
      <c r="AD103" s="324">
        <v>9.8000000000000007</v>
      </c>
      <c r="AF103" s="3"/>
      <c r="AG103" s="3"/>
      <c r="AH103" s="3"/>
    </row>
    <row r="104" spans="1:34" ht="21" hidden="1" customHeight="1">
      <c r="A104" s="28" t="s">
        <v>127</v>
      </c>
      <c r="B104" s="322">
        <v>24.6</v>
      </c>
      <c r="C104" s="323">
        <v>33.799999999999997</v>
      </c>
      <c r="D104" s="281">
        <v>38.1</v>
      </c>
      <c r="E104" s="323">
        <v>16.7</v>
      </c>
      <c r="F104" s="324">
        <v>10.7</v>
      </c>
      <c r="M104" s="28" t="s">
        <v>127</v>
      </c>
      <c r="N104" s="322">
        <v>15.9</v>
      </c>
      <c r="O104" s="323">
        <v>39.1</v>
      </c>
      <c r="P104" s="281">
        <v>40.299999999999997</v>
      </c>
      <c r="Q104" s="323">
        <v>16.100000000000001</v>
      </c>
      <c r="R104" s="324">
        <v>11.6</v>
      </c>
      <c r="S104" s="46"/>
      <c r="T104" s="46"/>
      <c r="U104" s="46"/>
      <c r="V104" s="46"/>
      <c r="W104" s="46"/>
      <c r="Y104" s="28" t="s">
        <v>127</v>
      </c>
      <c r="Z104" s="322">
        <v>8.6999999999999993</v>
      </c>
      <c r="AA104" s="323">
        <v>27.2</v>
      </c>
      <c r="AB104" s="281">
        <v>33.9</v>
      </c>
      <c r="AC104" s="323">
        <v>16.899999999999999</v>
      </c>
      <c r="AD104" s="324">
        <v>9.3000000000000007</v>
      </c>
      <c r="AF104" s="3"/>
      <c r="AG104" s="3"/>
      <c r="AH104" s="3"/>
    </row>
    <row r="105" spans="1:34" ht="21" hidden="1" customHeight="1">
      <c r="A105" s="28" t="s">
        <v>128</v>
      </c>
      <c r="B105" s="322">
        <v>25.8</v>
      </c>
      <c r="C105" s="323">
        <v>35.1</v>
      </c>
      <c r="D105" s="281">
        <v>39.799999999999997</v>
      </c>
      <c r="E105" s="323">
        <v>17.100000000000001</v>
      </c>
      <c r="F105" s="324">
        <v>11.1</v>
      </c>
      <c r="M105" s="28" t="s">
        <v>128</v>
      </c>
      <c r="N105" s="322">
        <v>16.600000000000001</v>
      </c>
      <c r="O105" s="323">
        <v>40.5</v>
      </c>
      <c r="P105" s="281">
        <v>41.8</v>
      </c>
      <c r="Q105" s="323">
        <v>16.100000000000001</v>
      </c>
      <c r="R105" s="324">
        <v>11.9</v>
      </c>
      <c r="S105" s="46"/>
      <c r="T105" s="46"/>
      <c r="U105" s="46"/>
      <c r="V105" s="46"/>
      <c r="W105" s="46"/>
      <c r="Y105" s="28" t="s">
        <v>128</v>
      </c>
      <c r="Z105" s="322">
        <v>9.1</v>
      </c>
      <c r="AA105" s="323">
        <v>28.3</v>
      </c>
      <c r="AB105" s="281">
        <v>35.6</v>
      </c>
      <c r="AC105" s="323">
        <v>17.3</v>
      </c>
      <c r="AD105" s="324">
        <v>10</v>
      </c>
      <c r="AF105" s="3"/>
      <c r="AG105" s="3"/>
      <c r="AH105" s="3"/>
    </row>
    <row r="106" spans="1:34" ht="21" hidden="1" customHeight="1">
      <c r="A106" s="28" t="s">
        <v>129</v>
      </c>
      <c r="B106" s="322">
        <v>25.9</v>
      </c>
      <c r="C106" s="323">
        <v>35.1</v>
      </c>
      <c r="D106" s="281">
        <v>39.9</v>
      </c>
      <c r="E106" s="323">
        <v>17</v>
      </c>
      <c r="F106" s="324">
        <v>11.4</v>
      </c>
      <c r="M106" s="28" t="s">
        <v>129</v>
      </c>
      <c r="N106" s="322">
        <v>16.600000000000001</v>
      </c>
      <c r="O106" s="323">
        <v>40.200000000000003</v>
      </c>
      <c r="P106" s="281">
        <v>41.7</v>
      </c>
      <c r="Q106" s="323">
        <v>15.8</v>
      </c>
      <c r="R106" s="324">
        <v>12.9</v>
      </c>
      <c r="S106" s="46"/>
      <c r="T106" s="46"/>
      <c r="U106" s="46"/>
      <c r="V106" s="46"/>
      <c r="W106" s="46"/>
      <c r="Y106" s="28" t="s">
        <v>129</v>
      </c>
      <c r="Z106" s="322">
        <v>9.1999999999999993</v>
      </c>
      <c r="AA106" s="323">
        <v>28.5</v>
      </c>
      <c r="AB106" s="323">
        <v>36</v>
      </c>
      <c r="AC106" s="323">
        <v>17.2</v>
      </c>
      <c r="AD106" s="324">
        <v>9.6999999999999993</v>
      </c>
      <c r="AF106" s="3"/>
      <c r="AG106" s="3"/>
      <c r="AH106" s="3"/>
    </row>
    <row r="107" spans="1:34" ht="21" hidden="1" customHeight="1">
      <c r="A107" s="28" t="s">
        <v>213</v>
      </c>
      <c r="B107" s="322">
        <v>24.9</v>
      </c>
      <c r="C107" s="323">
        <v>33.6</v>
      </c>
      <c r="D107" s="281">
        <v>38.1</v>
      </c>
      <c r="E107" s="323">
        <v>16.399999999999999</v>
      </c>
      <c r="F107" s="324">
        <v>11.2</v>
      </c>
      <c r="M107" s="28" t="s">
        <v>213</v>
      </c>
      <c r="N107" s="322">
        <v>16.100000000000001</v>
      </c>
      <c r="O107" s="323">
        <v>38.5</v>
      </c>
      <c r="P107" s="281">
        <v>39.799999999999997</v>
      </c>
      <c r="Q107" s="323">
        <v>15.6</v>
      </c>
      <c r="R107" s="324">
        <v>13.9</v>
      </c>
      <c r="S107" s="46"/>
      <c r="T107" s="46"/>
      <c r="U107" s="46"/>
      <c r="V107" s="46"/>
      <c r="W107" s="46"/>
      <c r="Y107" s="28" t="s">
        <v>213</v>
      </c>
      <c r="Z107" s="322">
        <v>8.8000000000000007</v>
      </c>
      <c r="AA107" s="323">
        <v>27.3</v>
      </c>
      <c r="AB107" s="281">
        <v>34.6</v>
      </c>
      <c r="AC107" s="323">
        <v>16.600000000000001</v>
      </c>
      <c r="AD107" s="324">
        <v>8.8000000000000007</v>
      </c>
      <c r="AF107" s="3"/>
      <c r="AG107" s="3"/>
      <c r="AH107" s="3"/>
    </row>
    <row r="108" spans="1:34" ht="21" hidden="1" customHeight="1">
      <c r="A108" s="28" t="s">
        <v>214</v>
      </c>
      <c r="B108" s="322">
        <v>25.3</v>
      </c>
      <c r="C108" s="323">
        <v>34</v>
      </c>
      <c r="D108" s="281">
        <v>38.6</v>
      </c>
      <c r="E108" s="323">
        <v>16.100000000000001</v>
      </c>
      <c r="F108" s="324">
        <v>11.7</v>
      </c>
      <c r="M108" s="28" t="s">
        <v>214</v>
      </c>
      <c r="N108" s="322">
        <v>16.3</v>
      </c>
      <c r="O108" s="323">
        <v>38.799999999999997</v>
      </c>
      <c r="P108" s="281">
        <v>40.299999999999997</v>
      </c>
      <c r="Q108" s="323">
        <v>15.6</v>
      </c>
      <c r="R108" s="324">
        <v>14.7</v>
      </c>
      <c r="S108" s="46"/>
      <c r="T108" s="46"/>
      <c r="U108" s="46"/>
      <c r="V108" s="46"/>
      <c r="W108" s="46"/>
      <c r="Y108" s="28" t="s">
        <v>214</v>
      </c>
      <c r="Z108" s="322">
        <v>9</v>
      </c>
      <c r="AA108" s="323">
        <v>27.7</v>
      </c>
      <c r="AB108" s="281">
        <v>35.1</v>
      </c>
      <c r="AC108" s="323">
        <v>16.2</v>
      </c>
      <c r="AD108" s="324">
        <v>9.1999999999999993</v>
      </c>
      <c r="AF108" s="3"/>
      <c r="AG108" s="3"/>
      <c r="AH108" s="3"/>
    </row>
    <row r="109" spans="1:34" ht="21" hidden="1" customHeight="1">
      <c r="A109" s="28" t="s">
        <v>130</v>
      </c>
      <c r="B109" s="322">
        <v>25.8</v>
      </c>
      <c r="C109" s="323">
        <v>34.200000000000003</v>
      </c>
      <c r="D109" s="281">
        <v>38.9</v>
      </c>
      <c r="E109" s="323">
        <v>16.600000000000001</v>
      </c>
      <c r="F109" s="324">
        <v>13.5</v>
      </c>
      <c r="M109" s="28" t="s">
        <v>130</v>
      </c>
      <c r="N109" s="322">
        <v>16.5</v>
      </c>
      <c r="O109" s="323">
        <v>39.1</v>
      </c>
      <c r="P109" s="281">
        <v>40.6</v>
      </c>
      <c r="Q109" s="323">
        <v>16.5</v>
      </c>
      <c r="R109" s="324">
        <v>17.5</v>
      </c>
      <c r="S109" s="46"/>
      <c r="T109" s="46"/>
      <c r="U109" s="46"/>
      <c r="V109" s="46"/>
      <c r="W109" s="46"/>
      <c r="Y109" s="28" t="s">
        <v>130</v>
      </c>
      <c r="Z109" s="322">
        <v>9.4</v>
      </c>
      <c r="AA109" s="323">
        <v>28.1</v>
      </c>
      <c r="AB109" s="281">
        <v>35.5</v>
      </c>
      <c r="AC109" s="323">
        <v>16.600000000000001</v>
      </c>
      <c r="AD109" s="324">
        <v>10.6</v>
      </c>
      <c r="AF109" s="3"/>
      <c r="AG109" s="3"/>
      <c r="AH109" s="3"/>
    </row>
    <row r="110" spans="1:34" ht="21" hidden="1" customHeight="1">
      <c r="A110" s="28" t="s">
        <v>131</v>
      </c>
      <c r="B110" s="322">
        <v>26.6</v>
      </c>
      <c r="C110" s="323">
        <v>35.4</v>
      </c>
      <c r="D110" s="281">
        <v>40.1</v>
      </c>
      <c r="E110" s="323">
        <v>16.899999999999999</v>
      </c>
      <c r="F110" s="324">
        <v>14.5</v>
      </c>
      <c r="M110" s="28" t="s">
        <v>131</v>
      </c>
      <c r="N110" s="322">
        <v>17.100000000000001</v>
      </c>
      <c r="O110" s="323">
        <v>40.700000000000003</v>
      </c>
      <c r="P110" s="281">
        <v>42.1</v>
      </c>
      <c r="Q110" s="323">
        <v>17.100000000000001</v>
      </c>
      <c r="R110" s="324">
        <v>19</v>
      </c>
      <c r="S110" s="46"/>
      <c r="T110" s="46"/>
      <c r="U110" s="46"/>
      <c r="V110" s="46"/>
      <c r="W110" s="46"/>
      <c r="Y110" s="28" t="s">
        <v>131</v>
      </c>
      <c r="Z110" s="322">
        <v>9.6</v>
      </c>
      <c r="AA110" s="323">
        <v>28.7</v>
      </c>
      <c r="AB110" s="323">
        <v>36</v>
      </c>
      <c r="AC110" s="323">
        <v>16.8</v>
      </c>
      <c r="AD110" s="324">
        <v>11.2</v>
      </c>
      <c r="AF110" s="3"/>
      <c r="AG110" s="3"/>
      <c r="AH110" s="3"/>
    </row>
    <row r="111" spans="1:34" ht="21" hidden="1" customHeight="1">
      <c r="A111" s="28" t="s">
        <v>132</v>
      </c>
      <c r="B111" s="322">
        <v>26.1</v>
      </c>
      <c r="C111" s="323">
        <v>35</v>
      </c>
      <c r="D111" s="281">
        <v>39.5</v>
      </c>
      <c r="E111" s="323">
        <v>17.3</v>
      </c>
      <c r="F111" s="324">
        <v>13.6</v>
      </c>
      <c r="M111" s="28" t="s">
        <v>132</v>
      </c>
      <c r="N111" s="322">
        <v>16.7</v>
      </c>
      <c r="O111" s="323">
        <v>40</v>
      </c>
      <c r="P111" s="281">
        <v>41.4</v>
      </c>
      <c r="Q111" s="323">
        <v>17.7</v>
      </c>
      <c r="R111" s="324">
        <v>17.600000000000001</v>
      </c>
      <c r="S111" s="46"/>
      <c r="T111" s="46"/>
      <c r="U111" s="46"/>
      <c r="V111" s="46"/>
      <c r="W111" s="46"/>
      <c r="Y111" s="28" t="s">
        <v>132</v>
      </c>
      <c r="Z111" s="322">
        <v>9.4</v>
      </c>
      <c r="AA111" s="323">
        <v>28.6</v>
      </c>
      <c r="AB111" s="281">
        <v>35.6</v>
      </c>
      <c r="AC111" s="323">
        <v>17.100000000000001</v>
      </c>
      <c r="AD111" s="324">
        <v>10.5</v>
      </c>
      <c r="AF111" s="3"/>
      <c r="AG111" s="3"/>
      <c r="AH111" s="3"/>
    </row>
    <row r="112" spans="1:34" ht="21" hidden="1" customHeight="1">
      <c r="A112" s="28" t="s">
        <v>133</v>
      </c>
      <c r="B112" s="322">
        <v>25.8</v>
      </c>
      <c r="C112" s="323">
        <v>34.9</v>
      </c>
      <c r="D112" s="281">
        <v>39.299999999999997</v>
      </c>
      <c r="E112" s="323">
        <v>17.399999999999999</v>
      </c>
      <c r="F112" s="324">
        <v>11.6</v>
      </c>
      <c r="M112" s="28" t="s">
        <v>133</v>
      </c>
      <c r="N112" s="322">
        <v>16.399999999999999</v>
      </c>
      <c r="O112" s="323">
        <v>39.9</v>
      </c>
      <c r="P112" s="281">
        <v>41.2</v>
      </c>
      <c r="Q112" s="323">
        <v>17.8</v>
      </c>
      <c r="R112" s="324">
        <v>13.3</v>
      </c>
      <c r="S112" s="46"/>
      <c r="T112" s="46"/>
      <c r="U112" s="46"/>
      <c r="V112" s="46"/>
      <c r="W112" s="46"/>
      <c r="Y112" s="28" t="s">
        <v>133</v>
      </c>
      <c r="Z112" s="322">
        <v>9.4</v>
      </c>
      <c r="AA112" s="323">
        <v>28.5</v>
      </c>
      <c r="AB112" s="281">
        <v>35.5</v>
      </c>
      <c r="AC112" s="323">
        <v>17.3</v>
      </c>
      <c r="AD112" s="324">
        <v>10.3</v>
      </c>
      <c r="AF112" s="3"/>
      <c r="AG112" s="3"/>
      <c r="AH112" s="3"/>
    </row>
    <row r="113" spans="1:34" ht="21" hidden="1" customHeight="1">
      <c r="A113" s="28" t="s">
        <v>134</v>
      </c>
      <c r="B113" s="322">
        <v>25.1</v>
      </c>
      <c r="C113" s="323">
        <v>34.1</v>
      </c>
      <c r="D113" s="281">
        <v>38.299999999999997</v>
      </c>
      <c r="E113" s="323">
        <v>17.100000000000001</v>
      </c>
      <c r="F113" s="324">
        <v>10.8</v>
      </c>
      <c r="M113" s="28" t="s">
        <v>134</v>
      </c>
      <c r="N113" s="322">
        <v>15.9</v>
      </c>
      <c r="O113" s="323">
        <v>38.799999999999997</v>
      </c>
      <c r="P113" s="323">
        <v>40</v>
      </c>
      <c r="Q113" s="323">
        <v>17.7</v>
      </c>
      <c r="R113" s="324">
        <v>12.2</v>
      </c>
      <c r="S113" s="46"/>
      <c r="T113" s="46"/>
      <c r="U113" s="46"/>
      <c r="V113" s="46"/>
      <c r="W113" s="46"/>
      <c r="Y113" s="28" t="s">
        <v>134</v>
      </c>
      <c r="Z113" s="322">
        <v>9.1999999999999993</v>
      </c>
      <c r="AA113" s="323">
        <v>28.1</v>
      </c>
      <c r="AB113" s="323">
        <v>35</v>
      </c>
      <c r="AC113" s="323">
        <v>16.899999999999999</v>
      </c>
      <c r="AD113" s="324">
        <v>9.9</v>
      </c>
      <c r="AF113" s="3"/>
      <c r="AG113" s="3"/>
      <c r="AH113" s="3"/>
    </row>
    <row r="114" spans="1:34" ht="21" hidden="1" customHeight="1">
      <c r="A114" s="28" t="s">
        <v>135</v>
      </c>
      <c r="B114" s="322">
        <v>24.4</v>
      </c>
      <c r="C114" s="323">
        <v>33.200000000000003</v>
      </c>
      <c r="D114" s="281">
        <v>37.200000000000003</v>
      </c>
      <c r="E114" s="323">
        <v>16.5</v>
      </c>
      <c r="F114" s="324">
        <v>10.6</v>
      </c>
      <c r="M114" s="28" t="s">
        <v>135</v>
      </c>
      <c r="N114" s="322">
        <v>15.6</v>
      </c>
      <c r="O114" s="323">
        <v>38.200000000000003</v>
      </c>
      <c r="P114" s="281">
        <v>39.299999999999997</v>
      </c>
      <c r="Q114" s="323">
        <v>17.100000000000001</v>
      </c>
      <c r="R114" s="324">
        <v>12.5</v>
      </c>
      <c r="S114" s="46"/>
      <c r="T114" s="46"/>
      <c r="U114" s="46"/>
      <c r="V114" s="46"/>
      <c r="W114" s="46"/>
      <c r="Y114" s="28" t="s">
        <v>135</v>
      </c>
      <c r="Z114" s="322">
        <v>8.8000000000000007</v>
      </c>
      <c r="AA114" s="323">
        <v>27</v>
      </c>
      <c r="AB114" s="281">
        <v>33.299999999999997</v>
      </c>
      <c r="AC114" s="323">
        <v>16.399999999999999</v>
      </c>
      <c r="AD114" s="324">
        <v>9.1999999999999993</v>
      </c>
      <c r="AF114" s="3"/>
      <c r="AG114" s="3"/>
      <c r="AH114" s="3"/>
    </row>
    <row r="115" spans="1:34" ht="21" hidden="1" customHeight="1">
      <c r="A115" s="28" t="s">
        <v>136</v>
      </c>
      <c r="B115" s="322">
        <v>24.5</v>
      </c>
      <c r="C115" s="323">
        <v>33.200000000000003</v>
      </c>
      <c r="D115" s="281">
        <v>37.200000000000003</v>
      </c>
      <c r="E115" s="323">
        <v>16.100000000000001</v>
      </c>
      <c r="F115" s="324">
        <v>11.2</v>
      </c>
      <c r="M115" s="28" t="s">
        <v>136</v>
      </c>
      <c r="N115" s="322">
        <v>15.8</v>
      </c>
      <c r="O115" s="323">
        <v>38.299999999999997</v>
      </c>
      <c r="P115" s="281">
        <v>39.4</v>
      </c>
      <c r="Q115" s="323">
        <v>17.100000000000001</v>
      </c>
      <c r="R115" s="324">
        <v>13.6</v>
      </c>
      <c r="S115" s="46"/>
      <c r="T115" s="46"/>
      <c r="U115" s="46"/>
      <c r="V115" s="46"/>
      <c r="W115" s="46"/>
      <c r="Y115" s="28" t="s">
        <v>136</v>
      </c>
      <c r="Z115" s="322">
        <v>8.6999999999999993</v>
      </c>
      <c r="AA115" s="323">
        <v>26.8</v>
      </c>
      <c r="AB115" s="323">
        <v>33</v>
      </c>
      <c r="AC115" s="323">
        <v>15.9</v>
      </c>
      <c r="AD115" s="324">
        <v>9.4</v>
      </c>
      <c r="AF115" s="3"/>
      <c r="AG115" s="3"/>
      <c r="AH115" s="3"/>
    </row>
    <row r="116" spans="1:34" ht="21" hidden="1" customHeight="1">
      <c r="A116" s="28" t="s">
        <v>137</v>
      </c>
      <c r="B116" s="322">
        <v>25.1</v>
      </c>
      <c r="C116" s="323">
        <v>34.4</v>
      </c>
      <c r="D116" s="281">
        <v>38.299999999999997</v>
      </c>
      <c r="E116" s="323">
        <v>16.899999999999999</v>
      </c>
      <c r="F116" s="324">
        <v>11.8</v>
      </c>
      <c r="M116" s="28" t="s">
        <v>137</v>
      </c>
      <c r="N116" s="322">
        <v>16.100000000000001</v>
      </c>
      <c r="O116" s="323">
        <v>39.5</v>
      </c>
      <c r="P116" s="281">
        <v>40.5</v>
      </c>
      <c r="Q116" s="323">
        <v>17.399999999999999</v>
      </c>
      <c r="R116" s="324">
        <v>14.2</v>
      </c>
      <c r="S116" s="46"/>
      <c r="T116" s="46"/>
      <c r="U116" s="46"/>
      <c r="V116" s="46"/>
      <c r="W116" s="46"/>
      <c r="Y116" s="28" t="s">
        <v>137</v>
      </c>
      <c r="Z116" s="322">
        <v>8.9</v>
      </c>
      <c r="AA116" s="323">
        <v>27.9</v>
      </c>
      <c r="AB116" s="323">
        <v>34</v>
      </c>
      <c r="AC116" s="323">
        <v>16.8</v>
      </c>
      <c r="AD116" s="324">
        <v>10</v>
      </c>
      <c r="AF116" s="3"/>
      <c r="AG116" s="3"/>
      <c r="AH116" s="3"/>
    </row>
    <row r="117" spans="1:34" ht="21" hidden="1" customHeight="1">
      <c r="A117" s="28" t="s">
        <v>138</v>
      </c>
      <c r="B117" s="322">
        <v>25.8</v>
      </c>
      <c r="C117" s="323">
        <v>35.6</v>
      </c>
      <c r="D117" s="281">
        <v>39.6</v>
      </c>
      <c r="E117" s="323">
        <v>17.3</v>
      </c>
      <c r="F117" s="324">
        <v>11.8</v>
      </c>
      <c r="M117" s="28" t="s">
        <v>138</v>
      </c>
      <c r="N117" s="322">
        <v>16.3</v>
      </c>
      <c r="O117" s="323">
        <v>40.6</v>
      </c>
      <c r="P117" s="281">
        <v>41.5</v>
      </c>
      <c r="Q117" s="323">
        <v>17.7</v>
      </c>
      <c r="R117" s="324">
        <v>14.9</v>
      </c>
      <c r="S117" s="46"/>
      <c r="T117" s="46"/>
      <c r="U117" s="46"/>
      <c r="V117" s="46"/>
      <c r="W117" s="46"/>
      <c r="Y117" s="28" t="s">
        <v>138</v>
      </c>
      <c r="Z117" s="322">
        <v>9.5</v>
      </c>
      <c r="AA117" s="323">
        <v>29.4</v>
      </c>
      <c r="AB117" s="281">
        <v>36.1</v>
      </c>
      <c r="AC117" s="323">
        <v>17.2</v>
      </c>
      <c r="AD117" s="324">
        <v>9.5</v>
      </c>
      <c r="AF117" s="3"/>
      <c r="AG117" s="3"/>
      <c r="AH117" s="3"/>
    </row>
    <row r="118" spans="1:34" ht="21" hidden="1" customHeight="1">
      <c r="A118" s="28" t="s">
        <v>139</v>
      </c>
      <c r="B118" s="322">
        <v>25.7</v>
      </c>
      <c r="C118" s="323">
        <v>35.700000000000003</v>
      </c>
      <c r="D118" s="281">
        <v>39.799999999999997</v>
      </c>
      <c r="E118" s="323">
        <v>17.399999999999999</v>
      </c>
      <c r="F118" s="324">
        <v>12.8</v>
      </c>
      <c r="M118" s="28" t="s">
        <v>139</v>
      </c>
      <c r="N118" s="322">
        <v>16.399999999999999</v>
      </c>
      <c r="O118" s="323">
        <v>40.9</v>
      </c>
      <c r="P118" s="281">
        <v>41.9</v>
      </c>
      <c r="Q118" s="323">
        <v>17.7</v>
      </c>
      <c r="R118" s="324">
        <v>17</v>
      </c>
      <c r="S118" s="46"/>
      <c r="T118" s="46"/>
      <c r="U118" s="46"/>
      <c r="V118" s="46"/>
      <c r="W118" s="46"/>
      <c r="Y118" s="28" t="s">
        <v>139</v>
      </c>
      <c r="Z118" s="322">
        <v>9.3000000000000007</v>
      </c>
      <c r="AA118" s="323">
        <v>29.2</v>
      </c>
      <c r="AB118" s="281">
        <v>35.9</v>
      </c>
      <c r="AC118" s="323">
        <v>17.399999999999999</v>
      </c>
      <c r="AD118" s="324">
        <v>9.1</v>
      </c>
      <c r="AF118" s="3"/>
      <c r="AG118" s="3"/>
      <c r="AH118" s="3"/>
    </row>
    <row r="119" spans="1:34" ht="21" hidden="1" customHeight="1">
      <c r="A119" s="28" t="s">
        <v>215</v>
      </c>
      <c r="B119" s="322">
        <v>24.7</v>
      </c>
      <c r="C119" s="323">
        <v>33.9</v>
      </c>
      <c r="D119" s="281">
        <v>37.9</v>
      </c>
      <c r="E119" s="323">
        <v>16.5</v>
      </c>
      <c r="F119" s="324">
        <v>13.6</v>
      </c>
      <c r="M119" s="28" t="s">
        <v>215</v>
      </c>
      <c r="N119" s="322">
        <v>15.8</v>
      </c>
      <c r="O119" s="323">
        <v>39.1</v>
      </c>
      <c r="P119" s="281">
        <v>40.1</v>
      </c>
      <c r="Q119" s="323">
        <v>17</v>
      </c>
      <c r="R119" s="324">
        <v>18.5</v>
      </c>
      <c r="S119" s="46"/>
      <c r="T119" s="46"/>
      <c r="U119" s="46"/>
      <c r="V119" s="46"/>
      <c r="W119" s="46"/>
      <c r="Y119" s="28" t="s">
        <v>215</v>
      </c>
      <c r="Z119" s="322">
        <v>8.9</v>
      </c>
      <c r="AA119" s="323">
        <v>27.6</v>
      </c>
      <c r="AB119" s="281">
        <v>33.799999999999997</v>
      </c>
      <c r="AC119" s="323">
        <v>16.399999999999999</v>
      </c>
      <c r="AD119" s="324">
        <v>8.9</v>
      </c>
      <c r="AF119" s="3"/>
      <c r="AG119" s="3"/>
      <c r="AH119" s="3"/>
    </row>
    <row r="120" spans="1:34" ht="21" hidden="1" customHeight="1">
      <c r="A120" s="28" t="s">
        <v>216</v>
      </c>
      <c r="B120" s="322">
        <v>24.7</v>
      </c>
      <c r="C120" s="323">
        <v>33.700000000000003</v>
      </c>
      <c r="D120" s="281">
        <v>37.799999999999997</v>
      </c>
      <c r="E120" s="323">
        <v>16.3</v>
      </c>
      <c r="F120" s="324">
        <v>14.4</v>
      </c>
      <c r="M120" s="28" t="s">
        <v>216</v>
      </c>
      <c r="N120" s="322">
        <v>15.8</v>
      </c>
      <c r="O120" s="323">
        <v>39.1</v>
      </c>
      <c r="P120" s="281">
        <v>40.299999999999997</v>
      </c>
      <c r="Q120" s="323">
        <v>15.7</v>
      </c>
      <c r="R120" s="324">
        <v>19.399999999999999</v>
      </c>
      <c r="S120" s="46"/>
      <c r="T120" s="46"/>
      <c r="U120" s="46"/>
      <c r="V120" s="46"/>
      <c r="W120" s="46"/>
      <c r="Y120" s="28" t="s">
        <v>216</v>
      </c>
      <c r="Z120" s="322">
        <v>9</v>
      </c>
      <c r="AA120" s="323">
        <v>27.2</v>
      </c>
      <c r="AB120" s="281">
        <v>33.299999999999997</v>
      </c>
      <c r="AC120" s="323">
        <v>16.399999999999999</v>
      </c>
      <c r="AD120" s="324">
        <v>9.8000000000000007</v>
      </c>
      <c r="AF120" s="3"/>
      <c r="AG120" s="3"/>
      <c r="AH120" s="3"/>
    </row>
    <row r="121" spans="1:34" ht="21" hidden="1" customHeight="1">
      <c r="A121" s="28" t="s">
        <v>140</v>
      </c>
      <c r="B121" s="322">
        <v>24.5</v>
      </c>
      <c r="C121" s="323">
        <v>33.799999999999997</v>
      </c>
      <c r="D121" s="281">
        <v>37.799999999999997</v>
      </c>
      <c r="E121" s="323">
        <v>16.2</v>
      </c>
      <c r="F121" s="324">
        <v>14.4</v>
      </c>
      <c r="M121" s="28" t="s">
        <v>140</v>
      </c>
      <c r="N121" s="322">
        <v>15.5</v>
      </c>
      <c r="O121" s="323">
        <v>39.1</v>
      </c>
      <c r="P121" s="281">
        <v>40.4</v>
      </c>
      <c r="Q121" s="323">
        <v>15.3</v>
      </c>
      <c r="R121" s="324">
        <v>19.8</v>
      </c>
      <c r="S121" s="46"/>
      <c r="T121" s="46"/>
      <c r="U121" s="46"/>
      <c r="V121" s="46"/>
      <c r="W121" s="46"/>
      <c r="Y121" s="28" t="s">
        <v>140</v>
      </c>
      <c r="Z121" s="322">
        <v>9</v>
      </c>
      <c r="AA121" s="323">
        <v>27.5</v>
      </c>
      <c r="AB121" s="281">
        <v>33.5</v>
      </c>
      <c r="AC121" s="323">
        <v>16.399999999999999</v>
      </c>
      <c r="AD121" s="324">
        <v>9.9</v>
      </c>
      <c r="AF121" s="3"/>
      <c r="AG121" s="3"/>
      <c r="AH121" s="3"/>
    </row>
    <row r="122" spans="1:34" ht="21" hidden="1" customHeight="1">
      <c r="A122" s="28" t="s">
        <v>141</v>
      </c>
      <c r="B122" s="322">
        <v>25.4</v>
      </c>
      <c r="C122" s="323">
        <v>35</v>
      </c>
      <c r="D122" s="281">
        <v>39.6</v>
      </c>
      <c r="E122" s="323">
        <v>16.7</v>
      </c>
      <c r="F122" s="324">
        <v>14.2</v>
      </c>
      <c r="M122" s="28" t="s">
        <v>141</v>
      </c>
      <c r="N122" s="322">
        <v>16.100000000000001</v>
      </c>
      <c r="O122" s="323">
        <v>40.700000000000003</v>
      </c>
      <c r="P122" s="281">
        <v>42.3</v>
      </c>
      <c r="Q122" s="323">
        <v>15.6</v>
      </c>
      <c r="R122" s="324">
        <v>19.899999999999999</v>
      </c>
      <c r="S122" s="46"/>
      <c r="T122" s="46"/>
      <c r="U122" s="46"/>
      <c r="V122" s="46"/>
      <c r="W122" s="46"/>
      <c r="Y122" s="28" t="s">
        <v>141</v>
      </c>
      <c r="Z122" s="322">
        <v>9.3000000000000007</v>
      </c>
      <c r="AA122" s="323">
        <v>28.4</v>
      </c>
      <c r="AB122" s="281">
        <v>34.700000000000003</v>
      </c>
      <c r="AC122" s="323">
        <v>17</v>
      </c>
      <c r="AD122" s="324">
        <v>9.5</v>
      </c>
      <c r="AF122" s="3"/>
      <c r="AG122" s="3"/>
      <c r="AH122" s="3"/>
    </row>
    <row r="123" spans="1:34" ht="21" hidden="1" customHeight="1">
      <c r="A123" s="28" t="s">
        <v>142</v>
      </c>
      <c r="B123" s="322">
        <v>25.4</v>
      </c>
      <c r="C123" s="323">
        <v>35.4</v>
      </c>
      <c r="D123" s="323">
        <v>40</v>
      </c>
      <c r="E123" s="323">
        <v>16.5</v>
      </c>
      <c r="F123" s="324">
        <v>13.7</v>
      </c>
      <c r="M123" s="28" t="s">
        <v>142</v>
      </c>
      <c r="N123" s="322">
        <v>16.2</v>
      </c>
      <c r="O123" s="323">
        <v>41.2</v>
      </c>
      <c r="P123" s="281">
        <v>42.8</v>
      </c>
      <c r="Q123" s="323">
        <v>15.5</v>
      </c>
      <c r="R123" s="324">
        <v>18.8</v>
      </c>
      <c r="S123" s="46"/>
      <c r="T123" s="46"/>
      <c r="U123" s="46"/>
      <c r="V123" s="46"/>
      <c r="W123" s="46"/>
      <c r="Y123" s="28" t="s">
        <v>142</v>
      </c>
      <c r="Z123" s="322">
        <v>9.3000000000000007</v>
      </c>
      <c r="AA123" s="323">
        <v>28.6</v>
      </c>
      <c r="AB123" s="281">
        <v>35.1</v>
      </c>
      <c r="AC123" s="323">
        <v>16.7</v>
      </c>
      <c r="AD123" s="324">
        <v>8.9</v>
      </c>
      <c r="AF123" s="3"/>
      <c r="AG123" s="3"/>
      <c r="AH123" s="3"/>
    </row>
    <row r="124" spans="1:34" ht="21" hidden="1" customHeight="1">
      <c r="A124" s="28" t="s">
        <v>143</v>
      </c>
      <c r="B124" s="322">
        <v>25.6</v>
      </c>
      <c r="C124" s="323">
        <v>35.5</v>
      </c>
      <c r="D124" s="281">
        <v>40.200000000000003</v>
      </c>
      <c r="E124" s="323">
        <v>16.600000000000001</v>
      </c>
      <c r="F124" s="324">
        <v>13.2</v>
      </c>
      <c r="M124" s="28" t="s">
        <v>143</v>
      </c>
      <c r="N124" s="322">
        <v>16.399999999999999</v>
      </c>
      <c r="O124" s="323">
        <v>41.3</v>
      </c>
      <c r="P124" s="281">
        <v>42.9</v>
      </c>
      <c r="Q124" s="323">
        <v>15.8</v>
      </c>
      <c r="R124" s="324">
        <v>17.600000000000001</v>
      </c>
      <c r="S124" s="46"/>
      <c r="T124" s="46"/>
      <c r="U124" s="46"/>
      <c r="V124" s="46"/>
      <c r="W124" s="46"/>
      <c r="Y124" s="28" t="s">
        <v>143</v>
      </c>
      <c r="Z124" s="322">
        <v>9.1999999999999993</v>
      </c>
      <c r="AA124" s="323">
        <v>28.6</v>
      </c>
      <c r="AB124" s="281">
        <v>35.299999999999997</v>
      </c>
      <c r="AC124" s="323">
        <v>16.899999999999999</v>
      </c>
      <c r="AD124" s="324">
        <v>7.8</v>
      </c>
      <c r="AF124" s="3"/>
      <c r="AG124" s="3"/>
      <c r="AH124" s="3"/>
    </row>
    <row r="125" spans="1:34" ht="21" hidden="1" customHeight="1">
      <c r="A125" s="28" t="s">
        <v>144</v>
      </c>
      <c r="B125" s="322">
        <v>24.9</v>
      </c>
      <c r="C125" s="323">
        <v>34.4</v>
      </c>
      <c r="D125" s="281">
        <v>38.9</v>
      </c>
      <c r="E125" s="323">
        <v>16</v>
      </c>
      <c r="F125" s="324">
        <v>11.3</v>
      </c>
      <c r="M125" s="28" t="s">
        <v>144</v>
      </c>
      <c r="N125" s="322">
        <v>15.9</v>
      </c>
      <c r="O125" s="323">
        <v>39.9</v>
      </c>
      <c r="P125" s="281">
        <v>41.4</v>
      </c>
      <c r="Q125" s="323">
        <v>16.100000000000001</v>
      </c>
      <c r="R125" s="324">
        <v>14.3</v>
      </c>
      <c r="S125" s="46"/>
      <c r="T125" s="46"/>
      <c r="U125" s="46"/>
      <c r="V125" s="46"/>
      <c r="W125" s="46"/>
      <c r="Y125" s="28" t="s">
        <v>144</v>
      </c>
      <c r="Z125" s="322">
        <v>9</v>
      </c>
      <c r="AA125" s="323">
        <v>27.7</v>
      </c>
      <c r="AB125" s="281">
        <v>34.4</v>
      </c>
      <c r="AC125" s="323">
        <v>16</v>
      </c>
      <c r="AD125" s="324">
        <v>7.5</v>
      </c>
      <c r="AF125" s="3"/>
      <c r="AG125" s="3"/>
      <c r="AH125" s="3"/>
    </row>
    <row r="126" spans="1:34" ht="21" hidden="1" customHeight="1">
      <c r="A126" s="28" t="s">
        <v>145</v>
      </c>
      <c r="B126" s="322">
        <v>24.2</v>
      </c>
      <c r="C126" s="323">
        <v>33.299999999999997</v>
      </c>
      <c r="D126" s="281">
        <v>37.700000000000003</v>
      </c>
      <c r="E126" s="323">
        <v>15.5</v>
      </c>
      <c r="F126" s="324">
        <v>11.9</v>
      </c>
      <c r="M126" s="28" t="s">
        <v>145</v>
      </c>
      <c r="N126" s="322">
        <v>15.8</v>
      </c>
      <c r="O126" s="323">
        <v>39</v>
      </c>
      <c r="P126" s="281">
        <v>40.200000000000003</v>
      </c>
      <c r="Q126" s="323">
        <v>16.2</v>
      </c>
      <c r="R126" s="324">
        <v>14.1</v>
      </c>
      <c r="S126" s="46"/>
      <c r="T126" s="46"/>
      <c r="U126" s="46"/>
      <c r="V126" s="46"/>
      <c r="W126" s="46"/>
      <c r="Y126" s="28" t="s">
        <v>145</v>
      </c>
      <c r="Z126" s="322">
        <v>8.5</v>
      </c>
      <c r="AA126" s="323">
        <v>26.3</v>
      </c>
      <c r="AB126" s="281">
        <v>32.799999999999997</v>
      </c>
      <c r="AC126" s="323">
        <v>15.4</v>
      </c>
      <c r="AD126" s="324">
        <v>7.6</v>
      </c>
      <c r="AF126" s="3"/>
      <c r="AG126" s="3"/>
      <c r="AH126" s="3"/>
    </row>
    <row r="127" spans="1:34" ht="21" hidden="1" customHeight="1">
      <c r="A127" s="28" t="s">
        <v>146</v>
      </c>
      <c r="B127" s="322">
        <v>24</v>
      </c>
      <c r="C127" s="323">
        <v>32.9</v>
      </c>
      <c r="D127" s="281">
        <v>37.299999999999997</v>
      </c>
      <c r="E127" s="323">
        <v>15.2</v>
      </c>
      <c r="F127" s="324">
        <v>11.9</v>
      </c>
      <c r="M127" s="28" t="s">
        <v>146</v>
      </c>
      <c r="N127" s="322">
        <v>15.7</v>
      </c>
      <c r="O127" s="323">
        <v>38.799999999999997</v>
      </c>
      <c r="P127" s="323">
        <v>40</v>
      </c>
      <c r="Q127" s="323">
        <v>16.100000000000001</v>
      </c>
      <c r="R127" s="324">
        <v>14.4</v>
      </c>
      <c r="S127" s="46"/>
      <c r="T127" s="46"/>
      <c r="U127" s="46"/>
      <c r="V127" s="46"/>
      <c r="W127" s="46"/>
      <c r="Y127" s="28" t="s">
        <v>146</v>
      </c>
      <c r="Z127" s="322">
        <v>8.3000000000000007</v>
      </c>
      <c r="AA127" s="323">
        <v>25.7</v>
      </c>
      <c r="AB127" s="281">
        <v>32.200000000000003</v>
      </c>
      <c r="AC127" s="323">
        <v>15</v>
      </c>
      <c r="AD127" s="324">
        <v>7.7</v>
      </c>
      <c r="AF127" s="3"/>
      <c r="AG127" s="3"/>
      <c r="AH127" s="3"/>
    </row>
    <row r="128" spans="1:34" ht="21" hidden="1" customHeight="1">
      <c r="A128" s="28" t="s">
        <v>147</v>
      </c>
      <c r="B128" s="322">
        <v>25.5</v>
      </c>
      <c r="C128" s="323">
        <v>34.799999999999997</v>
      </c>
      <c r="D128" s="281">
        <v>39.299999999999997</v>
      </c>
      <c r="E128" s="323">
        <v>16.7</v>
      </c>
      <c r="F128" s="324">
        <v>12.6</v>
      </c>
      <c r="M128" s="28" t="s">
        <v>147</v>
      </c>
      <c r="N128" s="322">
        <v>16.399999999999999</v>
      </c>
      <c r="O128" s="323">
        <v>40.6</v>
      </c>
      <c r="P128" s="323">
        <v>42</v>
      </c>
      <c r="Q128" s="323">
        <v>16.7</v>
      </c>
      <c r="R128" s="324">
        <v>15</v>
      </c>
      <c r="S128" s="46"/>
      <c r="T128" s="46"/>
      <c r="U128" s="46"/>
      <c r="V128" s="46"/>
      <c r="W128" s="46"/>
      <c r="Y128" s="28" t="s">
        <v>147</v>
      </c>
      <c r="Z128" s="322">
        <v>9.1999999999999993</v>
      </c>
      <c r="AA128" s="323">
        <v>27.7</v>
      </c>
      <c r="AB128" s="281">
        <v>34.5</v>
      </c>
      <c r="AC128" s="323">
        <v>16.8</v>
      </c>
      <c r="AD128" s="324">
        <v>8.8000000000000007</v>
      </c>
      <c r="AF128" s="3"/>
      <c r="AG128" s="3"/>
      <c r="AH128" s="3"/>
    </row>
    <row r="129" spans="1:34" ht="21" hidden="1" customHeight="1">
      <c r="A129" s="28" t="s">
        <v>148</v>
      </c>
      <c r="B129" s="322">
        <v>26.4</v>
      </c>
      <c r="C129" s="323">
        <v>35.6</v>
      </c>
      <c r="D129" s="281">
        <v>40.200000000000003</v>
      </c>
      <c r="E129" s="323">
        <v>17.2</v>
      </c>
      <c r="F129" s="324">
        <v>12.9</v>
      </c>
      <c r="M129" s="28" t="s">
        <v>148</v>
      </c>
      <c r="N129" s="322">
        <v>16.8</v>
      </c>
      <c r="O129" s="323">
        <v>41.3</v>
      </c>
      <c r="P129" s="281">
        <v>42.7</v>
      </c>
      <c r="Q129" s="323">
        <v>16.7</v>
      </c>
      <c r="R129" s="324">
        <v>15.2</v>
      </c>
      <c r="S129" s="46"/>
      <c r="T129" s="46"/>
      <c r="U129" s="46"/>
      <c r="V129" s="46"/>
      <c r="W129" s="46"/>
      <c r="Y129" s="28" t="s">
        <v>148</v>
      </c>
      <c r="Z129" s="322">
        <v>9.6</v>
      </c>
      <c r="AA129" s="323">
        <v>28.8</v>
      </c>
      <c r="AB129" s="281">
        <v>35.700000000000003</v>
      </c>
      <c r="AC129" s="323">
        <v>17.3</v>
      </c>
      <c r="AD129" s="324">
        <v>9.6</v>
      </c>
      <c r="AF129" s="3"/>
      <c r="AG129" s="3"/>
      <c r="AH129" s="3"/>
    </row>
    <row r="130" spans="1:34" ht="21" hidden="1" customHeight="1">
      <c r="A130" s="28" t="s">
        <v>149</v>
      </c>
      <c r="B130" s="322">
        <v>26</v>
      </c>
      <c r="C130" s="323">
        <v>34.6</v>
      </c>
      <c r="D130" s="323">
        <v>39</v>
      </c>
      <c r="E130" s="323">
        <v>17.2</v>
      </c>
      <c r="F130" s="324">
        <v>10.7</v>
      </c>
      <c r="M130" s="28" t="s">
        <v>149</v>
      </c>
      <c r="N130" s="322">
        <v>16.5</v>
      </c>
      <c r="O130" s="323">
        <v>40.1</v>
      </c>
      <c r="P130" s="281">
        <v>41.5</v>
      </c>
      <c r="Q130" s="323">
        <v>17.100000000000001</v>
      </c>
      <c r="R130" s="324">
        <v>11.8</v>
      </c>
      <c r="S130" s="46"/>
      <c r="T130" s="46"/>
      <c r="U130" s="46"/>
      <c r="V130" s="46"/>
      <c r="W130" s="46"/>
      <c r="Y130" s="28" t="s">
        <v>149</v>
      </c>
      <c r="Z130" s="322">
        <v>9.5</v>
      </c>
      <c r="AA130" s="323">
        <v>27.9</v>
      </c>
      <c r="AB130" s="281">
        <v>34.4</v>
      </c>
      <c r="AC130" s="323">
        <v>17.2</v>
      </c>
      <c r="AD130" s="324">
        <v>9.3000000000000007</v>
      </c>
      <c r="AF130" s="3"/>
      <c r="AG130" s="3"/>
      <c r="AH130" s="3"/>
    </row>
    <row r="131" spans="1:34" ht="21" hidden="1" customHeight="1">
      <c r="A131" s="28" t="s">
        <v>217</v>
      </c>
      <c r="B131" s="322">
        <v>24.9</v>
      </c>
      <c r="C131" s="323">
        <v>33.299999999999997</v>
      </c>
      <c r="D131" s="281">
        <v>37.6</v>
      </c>
      <c r="E131" s="323">
        <v>16.8</v>
      </c>
      <c r="F131" s="324">
        <v>11</v>
      </c>
      <c r="M131" s="28" t="s">
        <v>217</v>
      </c>
      <c r="N131" s="322">
        <v>16</v>
      </c>
      <c r="O131" s="323">
        <v>38.9</v>
      </c>
      <c r="P131" s="281">
        <v>40.299999999999997</v>
      </c>
      <c r="Q131" s="323">
        <v>16.5</v>
      </c>
      <c r="R131" s="324">
        <v>12.5</v>
      </c>
      <c r="S131" s="46"/>
      <c r="T131" s="46"/>
      <c r="U131" s="46"/>
      <c r="V131" s="46"/>
      <c r="W131" s="46"/>
      <c r="Y131" s="28" t="s">
        <v>217</v>
      </c>
      <c r="Z131" s="322">
        <v>9</v>
      </c>
      <c r="AA131" s="323">
        <v>26.6</v>
      </c>
      <c r="AB131" s="281">
        <v>32.5</v>
      </c>
      <c r="AC131" s="323">
        <v>16.8</v>
      </c>
      <c r="AD131" s="324">
        <v>9.1</v>
      </c>
      <c r="AF131" s="3"/>
      <c r="AG131" s="3"/>
      <c r="AH131" s="3"/>
    </row>
    <row r="132" spans="1:34" ht="21" hidden="1" customHeight="1">
      <c r="A132" s="28" t="s">
        <v>218</v>
      </c>
      <c r="B132" s="322">
        <v>25</v>
      </c>
      <c r="C132" s="323">
        <v>33.299999999999997</v>
      </c>
      <c r="D132" s="281">
        <v>37.700000000000003</v>
      </c>
      <c r="E132" s="323">
        <v>16.7</v>
      </c>
      <c r="F132" s="324">
        <v>10.6</v>
      </c>
      <c r="M132" s="28" t="s">
        <v>218</v>
      </c>
      <c r="N132" s="322">
        <v>15.9</v>
      </c>
      <c r="O132" s="323">
        <v>38.9</v>
      </c>
      <c r="P132" s="281">
        <v>40.5</v>
      </c>
      <c r="Q132" s="323">
        <v>16.5</v>
      </c>
      <c r="R132" s="324">
        <v>13.8</v>
      </c>
      <c r="S132" s="46"/>
      <c r="T132" s="46"/>
      <c r="U132" s="46"/>
      <c r="V132" s="46"/>
      <c r="W132" s="46"/>
      <c r="Y132" s="28" t="s">
        <v>218</v>
      </c>
      <c r="Z132" s="322">
        <v>9.1</v>
      </c>
      <c r="AA132" s="323">
        <v>26.5</v>
      </c>
      <c r="AB132" s="281">
        <v>32.700000000000003</v>
      </c>
      <c r="AC132" s="323">
        <v>16.8</v>
      </c>
      <c r="AD132" s="324">
        <v>7.5</v>
      </c>
      <c r="AF132" s="3"/>
      <c r="AG132" s="3"/>
      <c r="AH132" s="3"/>
    </row>
    <row r="133" spans="1:34" ht="21" hidden="1" customHeight="1">
      <c r="A133" s="28" t="s">
        <v>150</v>
      </c>
      <c r="B133" s="322">
        <v>25.6</v>
      </c>
      <c r="C133" s="323">
        <v>33.9</v>
      </c>
      <c r="D133" s="281">
        <v>38.4</v>
      </c>
      <c r="E133" s="323">
        <v>17</v>
      </c>
      <c r="F133" s="324">
        <v>10.6</v>
      </c>
      <c r="M133" s="28" t="s">
        <v>150</v>
      </c>
      <c r="N133" s="322">
        <v>16.3</v>
      </c>
      <c r="O133" s="323">
        <v>39.5</v>
      </c>
      <c r="P133" s="281">
        <v>41.1</v>
      </c>
      <c r="Q133" s="323">
        <v>16.7</v>
      </c>
      <c r="R133" s="324">
        <v>13.5</v>
      </c>
      <c r="S133" s="46"/>
      <c r="T133" s="46"/>
      <c r="U133" s="46"/>
      <c r="V133" s="46"/>
      <c r="W133" s="46"/>
      <c r="Y133" s="28" t="s">
        <v>150</v>
      </c>
      <c r="Z133" s="322">
        <v>9.3000000000000007</v>
      </c>
      <c r="AA133" s="323">
        <v>27.3</v>
      </c>
      <c r="AB133" s="281">
        <v>33.4</v>
      </c>
      <c r="AC133" s="323">
        <v>17.100000000000001</v>
      </c>
      <c r="AD133" s="324">
        <v>7.9</v>
      </c>
      <c r="AF133" s="3"/>
      <c r="AG133" s="3"/>
      <c r="AH133" s="3"/>
    </row>
    <row r="134" spans="1:34" ht="21" hidden="1" customHeight="1">
      <c r="A134" s="28" t="s">
        <v>151</v>
      </c>
      <c r="B134" s="322">
        <v>25.9</v>
      </c>
      <c r="C134" s="323">
        <v>34.6</v>
      </c>
      <c r="D134" s="281">
        <v>39.1</v>
      </c>
      <c r="E134" s="323">
        <v>17.5</v>
      </c>
      <c r="F134" s="324">
        <v>11.3</v>
      </c>
      <c r="M134" s="28" t="s">
        <v>151</v>
      </c>
      <c r="N134" s="322">
        <v>16.5</v>
      </c>
      <c r="O134" s="323">
        <v>40.200000000000003</v>
      </c>
      <c r="P134" s="281">
        <v>41.6</v>
      </c>
      <c r="Q134" s="323">
        <v>17.2</v>
      </c>
      <c r="R134" s="324">
        <v>14.4</v>
      </c>
      <c r="S134" s="46"/>
      <c r="T134" s="46"/>
      <c r="U134" s="46"/>
      <c r="V134" s="46"/>
      <c r="W134" s="46"/>
      <c r="Y134" s="28" t="s">
        <v>151</v>
      </c>
      <c r="Z134" s="322">
        <v>9.4</v>
      </c>
      <c r="AA134" s="323">
        <v>27.9</v>
      </c>
      <c r="AB134" s="281">
        <v>34.299999999999997</v>
      </c>
      <c r="AC134" s="323">
        <v>17.600000000000001</v>
      </c>
      <c r="AD134" s="324">
        <v>8.1</v>
      </c>
      <c r="AF134" s="3"/>
      <c r="AG134" s="3"/>
      <c r="AH134" s="3"/>
    </row>
    <row r="135" spans="1:34" ht="21" hidden="1" customHeight="1">
      <c r="A135" s="28" t="s">
        <v>152</v>
      </c>
      <c r="B135" s="322">
        <v>26.2</v>
      </c>
      <c r="C135" s="323">
        <v>35.1</v>
      </c>
      <c r="D135" s="281">
        <v>39.200000000000003</v>
      </c>
      <c r="E135" s="323">
        <v>17.899999999999999</v>
      </c>
      <c r="F135" s="324">
        <v>11.9</v>
      </c>
      <c r="M135" s="28" t="s">
        <v>152</v>
      </c>
      <c r="N135" s="322">
        <v>16.600000000000001</v>
      </c>
      <c r="O135" s="323">
        <v>40.4</v>
      </c>
      <c r="P135" s="281">
        <v>41.7</v>
      </c>
      <c r="Q135" s="323">
        <v>17.8</v>
      </c>
      <c r="R135" s="324">
        <v>14.3</v>
      </c>
      <c r="S135" s="46"/>
      <c r="T135" s="46"/>
      <c r="U135" s="46"/>
      <c r="V135" s="46"/>
      <c r="W135" s="46"/>
      <c r="Y135" s="28" t="s">
        <v>152</v>
      </c>
      <c r="Z135" s="322">
        <v>9.6999999999999993</v>
      </c>
      <c r="AA135" s="323">
        <v>28.7</v>
      </c>
      <c r="AB135" s="281">
        <v>34.799999999999997</v>
      </c>
      <c r="AC135" s="323">
        <v>18</v>
      </c>
      <c r="AD135" s="324">
        <v>8.9</v>
      </c>
      <c r="AF135" s="3"/>
      <c r="AG135" s="3"/>
      <c r="AH135" s="3"/>
    </row>
    <row r="136" spans="1:34" ht="21" hidden="1" customHeight="1">
      <c r="A136" s="28" t="s">
        <v>153</v>
      </c>
      <c r="B136" s="322">
        <v>26.2</v>
      </c>
      <c r="C136" s="323">
        <v>35</v>
      </c>
      <c r="D136" s="281">
        <v>39.4</v>
      </c>
      <c r="E136" s="323">
        <v>17.399999999999999</v>
      </c>
      <c r="F136" s="324">
        <v>11.9</v>
      </c>
      <c r="M136" s="28" t="s">
        <v>153</v>
      </c>
      <c r="N136" s="322">
        <v>16.399999999999999</v>
      </c>
      <c r="O136" s="323">
        <v>40.4</v>
      </c>
      <c r="P136" s="281">
        <v>41.8</v>
      </c>
      <c r="Q136" s="323">
        <v>16.5</v>
      </c>
      <c r="R136" s="324">
        <v>15.1</v>
      </c>
      <c r="S136" s="46"/>
      <c r="T136" s="46"/>
      <c r="U136" s="46"/>
      <c r="V136" s="46"/>
      <c r="W136" s="46"/>
      <c r="Y136" s="28" t="s">
        <v>153</v>
      </c>
      <c r="Z136" s="322">
        <v>9.9</v>
      </c>
      <c r="AA136" s="323">
        <v>28.6</v>
      </c>
      <c r="AB136" s="281">
        <v>35.200000000000003</v>
      </c>
      <c r="AC136" s="323">
        <v>17.600000000000001</v>
      </c>
      <c r="AD136" s="324">
        <v>8.1999999999999993</v>
      </c>
      <c r="AF136" s="3"/>
      <c r="AG136" s="3"/>
      <c r="AH136" s="3"/>
    </row>
    <row r="137" spans="1:34" ht="21" hidden="1" customHeight="1">
      <c r="A137" s="28" t="s">
        <v>154</v>
      </c>
      <c r="B137" s="322">
        <v>26.1</v>
      </c>
      <c r="C137" s="323">
        <v>34.299999999999997</v>
      </c>
      <c r="D137" s="281">
        <v>38.4</v>
      </c>
      <c r="E137" s="323">
        <v>17.100000000000001</v>
      </c>
      <c r="F137" s="324">
        <v>11.9</v>
      </c>
      <c r="M137" s="28" t="s">
        <v>154</v>
      </c>
      <c r="N137" s="322">
        <v>16.5</v>
      </c>
      <c r="O137" s="323">
        <v>39.799999999999997</v>
      </c>
      <c r="P137" s="281">
        <v>41.2</v>
      </c>
      <c r="Q137" s="323">
        <v>17.3</v>
      </c>
      <c r="R137" s="324">
        <v>13.7</v>
      </c>
      <c r="S137" s="46"/>
      <c r="T137" s="46"/>
      <c r="U137" s="46"/>
      <c r="V137" s="46"/>
      <c r="W137" s="46"/>
      <c r="Y137" s="28" t="s">
        <v>154</v>
      </c>
      <c r="Z137" s="322">
        <v>9.6999999999999993</v>
      </c>
      <c r="AA137" s="323">
        <v>27.9</v>
      </c>
      <c r="AB137" s="281">
        <v>33.6</v>
      </c>
      <c r="AC137" s="323">
        <v>17</v>
      </c>
      <c r="AD137" s="324">
        <v>10.199999999999999</v>
      </c>
      <c r="AF137" s="3"/>
      <c r="AG137" s="3"/>
      <c r="AH137" s="3"/>
    </row>
    <row r="138" spans="1:34" ht="21" hidden="1" customHeight="1">
      <c r="A138" s="28" t="s">
        <v>155</v>
      </c>
      <c r="B138" s="322">
        <v>25.3</v>
      </c>
      <c r="C138" s="323">
        <v>32.9</v>
      </c>
      <c r="D138" s="281">
        <v>36.799999999999997</v>
      </c>
      <c r="E138" s="323">
        <v>16.7</v>
      </c>
      <c r="F138" s="324">
        <v>11.6</v>
      </c>
      <c r="M138" s="28" t="s">
        <v>155</v>
      </c>
      <c r="N138" s="322">
        <v>16.100000000000001</v>
      </c>
      <c r="O138" s="323">
        <v>38.6</v>
      </c>
      <c r="P138" s="281">
        <v>39.9</v>
      </c>
      <c r="Q138" s="323">
        <v>18.100000000000001</v>
      </c>
      <c r="R138" s="324">
        <v>12.1</v>
      </c>
      <c r="S138" s="46"/>
      <c r="T138" s="46"/>
      <c r="U138" s="46"/>
      <c r="V138" s="46"/>
      <c r="W138" s="46"/>
      <c r="Y138" s="28" t="s">
        <v>155</v>
      </c>
      <c r="Z138" s="322">
        <v>9.3000000000000007</v>
      </c>
      <c r="AA138" s="323">
        <v>26.3</v>
      </c>
      <c r="AB138" s="281">
        <v>31.6</v>
      </c>
      <c r="AC138" s="323">
        <v>16.3</v>
      </c>
      <c r="AD138" s="324">
        <v>11.2</v>
      </c>
      <c r="AF138" s="3"/>
      <c r="AG138" s="3"/>
      <c r="AH138" s="3"/>
    </row>
    <row r="139" spans="1:34" ht="21" hidden="1" customHeight="1">
      <c r="A139" s="28" t="s">
        <v>156</v>
      </c>
      <c r="B139" s="322">
        <v>25.6</v>
      </c>
      <c r="C139" s="323">
        <v>33.1</v>
      </c>
      <c r="D139" s="281">
        <v>36.9</v>
      </c>
      <c r="E139" s="323">
        <v>17</v>
      </c>
      <c r="F139" s="324">
        <v>11.5</v>
      </c>
      <c r="M139" s="28" t="s">
        <v>156</v>
      </c>
      <c r="N139" s="322">
        <v>16.3</v>
      </c>
      <c r="O139" s="323">
        <v>38.6</v>
      </c>
      <c r="P139" s="281">
        <v>39.9</v>
      </c>
      <c r="Q139" s="323">
        <v>18.100000000000001</v>
      </c>
      <c r="R139" s="324">
        <v>11.1</v>
      </c>
      <c r="S139" s="46"/>
      <c r="T139" s="46"/>
      <c r="U139" s="46"/>
      <c r="V139" s="46"/>
      <c r="W139" s="46"/>
      <c r="Y139" s="28" t="s">
        <v>156</v>
      </c>
      <c r="Z139" s="322">
        <v>9.3000000000000007</v>
      </c>
      <c r="AA139" s="323">
        <v>26.6</v>
      </c>
      <c r="AB139" s="281">
        <v>31.6</v>
      </c>
      <c r="AC139" s="323">
        <v>16.8</v>
      </c>
      <c r="AD139" s="324">
        <v>11.9</v>
      </c>
      <c r="AF139" s="3"/>
      <c r="AG139" s="3"/>
      <c r="AH139" s="3"/>
    </row>
    <row r="140" spans="1:34" ht="21" hidden="1" customHeight="1">
      <c r="A140" s="28" t="s">
        <v>157</v>
      </c>
      <c r="B140" s="322">
        <v>26.3</v>
      </c>
      <c r="C140" s="323">
        <v>34.299999999999997</v>
      </c>
      <c r="D140" s="281">
        <v>38.299999999999997</v>
      </c>
      <c r="E140" s="323">
        <v>17.100000000000001</v>
      </c>
      <c r="F140" s="324">
        <v>9.6999999999999993</v>
      </c>
      <c r="M140" s="28" t="s">
        <v>157</v>
      </c>
      <c r="N140" s="322">
        <v>16.8</v>
      </c>
      <c r="O140" s="323">
        <v>39.9</v>
      </c>
      <c r="P140" s="281">
        <v>41.3</v>
      </c>
      <c r="Q140" s="323">
        <v>17.2</v>
      </c>
      <c r="R140" s="324">
        <v>11.2</v>
      </c>
      <c r="S140" s="46"/>
      <c r="T140" s="46"/>
      <c r="U140" s="46"/>
      <c r="V140" s="46"/>
      <c r="W140" s="46"/>
      <c r="Y140" s="28" t="s">
        <v>157</v>
      </c>
      <c r="Z140" s="322">
        <v>9.5</v>
      </c>
      <c r="AA140" s="323">
        <v>27.5</v>
      </c>
      <c r="AB140" s="323">
        <v>33</v>
      </c>
      <c r="AC140" s="323">
        <v>17.100000000000001</v>
      </c>
      <c r="AD140" s="324">
        <v>8</v>
      </c>
      <c r="AF140" s="3"/>
      <c r="AG140" s="3"/>
      <c r="AH140" s="3"/>
    </row>
    <row r="141" spans="1:34" ht="21" hidden="1" customHeight="1">
      <c r="A141" s="28" t="s">
        <v>158</v>
      </c>
      <c r="B141" s="322">
        <v>26.9</v>
      </c>
      <c r="C141" s="323">
        <v>35.200000000000003</v>
      </c>
      <c r="D141" s="281">
        <v>39.200000000000003</v>
      </c>
      <c r="E141" s="323">
        <v>17.899999999999999</v>
      </c>
      <c r="F141" s="324">
        <v>10.199999999999999</v>
      </c>
      <c r="M141" s="28" t="s">
        <v>158</v>
      </c>
      <c r="N141" s="322">
        <v>17</v>
      </c>
      <c r="O141" s="323">
        <v>40.5</v>
      </c>
      <c r="P141" s="281">
        <v>41.8</v>
      </c>
      <c r="Q141" s="323">
        <v>17.899999999999999</v>
      </c>
      <c r="R141" s="324">
        <v>12.8</v>
      </c>
      <c r="S141" s="46"/>
      <c r="T141" s="46"/>
      <c r="U141" s="46"/>
      <c r="V141" s="46"/>
      <c r="W141" s="46"/>
      <c r="Y141" s="28" t="s">
        <v>158</v>
      </c>
      <c r="Z141" s="322">
        <v>9.9</v>
      </c>
      <c r="AA141" s="323">
        <v>28.9</v>
      </c>
      <c r="AB141" s="281">
        <v>34.6</v>
      </c>
      <c r="AC141" s="323">
        <v>17.899999999999999</v>
      </c>
      <c r="AD141" s="324">
        <v>7</v>
      </c>
      <c r="AF141" s="3"/>
      <c r="AG141" s="3"/>
      <c r="AH141" s="3"/>
    </row>
    <row r="142" spans="1:34" ht="21" hidden="1" customHeight="1">
      <c r="A142" s="28" t="s">
        <v>159</v>
      </c>
      <c r="B142" s="322">
        <v>26.7</v>
      </c>
      <c r="C142" s="323">
        <v>35.200000000000003</v>
      </c>
      <c r="D142" s="281">
        <v>38.9</v>
      </c>
      <c r="E142" s="323">
        <v>18.3</v>
      </c>
      <c r="F142" s="324">
        <v>10.199999999999999</v>
      </c>
      <c r="M142" s="28" t="s">
        <v>159</v>
      </c>
      <c r="N142" s="322">
        <v>16.899999999999999</v>
      </c>
      <c r="O142" s="323">
        <v>40.200000000000003</v>
      </c>
      <c r="P142" s="281">
        <v>41.6</v>
      </c>
      <c r="Q142" s="323">
        <v>19.3</v>
      </c>
      <c r="R142" s="324">
        <v>12.5</v>
      </c>
      <c r="S142" s="46"/>
      <c r="T142" s="46"/>
      <c r="U142" s="46"/>
      <c r="V142" s="46"/>
      <c r="W142" s="46"/>
      <c r="Y142" s="28" t="s">
        <v>159</v>
      </c>
      <c r="Z142" s="322">
        <v>9.9</v>
      </c>
      <c r="AA142" s="323">
        <v>29</v>
      </c>
      <c r="AB142" s="281">
        <v>34.4</v>
      </c>
      <c r="AC142" s="323">
        <v>18</v>
      </c>
      <c r="AD142" s="324">
        <v>7.5</v>
      </c>
      <c r="AF142" s="3"/>
      <c r="AG142" s="3"/>
      <c r="AH142" s="3"/>
    </row>
    <row r="143" spans="1:34" ht="21" hidden="1" customHeight="1">
      <c r="A143" s="28" t="s">
        <v>219</v>
      </c>
      <c r="B143" s="322">
        <v>25.5</v>
      </c>
      <c r="C143" s="323">
        <v>33.200000000000003</v>
      </c>
      <c r="D143" s="281">
        <v>36.799999999999997</v>
      </c>
      <c r="E143" s="323">
        <v>17.100000000000001</v>
      </c>
      <c r="F143" s="324">
        <v>11.1</v>
      </c>
      <c r="M143" s="28" t="s">
        <v>219</v>
      </c>
      <c r="N143" s="322">
        <v>16.100000000000001</v>
      </c>
      <c r="O143" s="323">
        <v>38.200000000000003</v>
      </c>
      <c r="P143" s="281">
        <v>39.4</v>
      </c>
      <c r="Q143" s="323">
        <v>19.2</v>
      </c>
      <c r="R143" s="324">
        <v>13.7</v>
      </c>
      <c r="S143" s="46"/>
      <c r="T143" s="46"/>
      <c r="U143" s="46"/>
      <c r="V143" s="46"/>
      <c r="W143" s="46"/>
      <c r="Y143" s="28" t="s">
        <v>219</v>
      </c>
      <c r="Z143" s="322">
        <v>9.5</v>
      </c>
      <c r="AA143" s="323">
        <v>27.2</v>
      </c>
      <c r="AB143" s="281">
        <v>32.5</v>
      </c>
      <c r="AC143" s="323">
        <v>16.600000000000001</v>
      </c>
      <c r="AD143" s="324">
        <v>8.5</v>
      </c>
      <c r="AF143" s="3"/>
      <c r="AG143" s="3"/>
      <c r="AH143" s="3"/>
    </row>
    <row r="144" spans="1:34" ht="21" hidden="1" customHeight="1">
      <c r="A144" s="28" t="s">
        <v>220</v>
      </c>
      <c r="B144" s="322">
        <v>26.2</v>
      </c>
      <c r="C144" s="323">
        <v>33.700000000000003</v>
      </c>
      <c r="D144" s="281">
        <v>37.6</v>
      </c>
      <c r="E144" s="323">
        <v>17.100000000000001</v>
      </c>
      <c r="F144" s="324">
        <v>12.6</v>
      </c>
      <c r="M144" s="28" t="s">
        <v>220</v>
      </c>
      <c r="N144" s="322">
        <v>16.5</v>
      </c>
      <c r="O144" s="323">
        <v>39</v>
      </c>
      <c r="P144" s="281">
        <v>40.299999999999997</v>
      </c>
      <c r="Q144" s="323">
        <v>18.8</v>
      </c>
      <c r="R144" s="324">
        <v>17.3</v>
      </c>
      <c r="S144" s="46"/>
      <c r="T144" s="46"/>
      <c r="U144" s="46"/>
      <c r="V144" s="46"/>
      <c r="W144" s="46"/>
      <c r="Y144" s="28" t="s">
        <v>220</v>
      </c>
      <c r="Z144" s="322">
        <v>9.6999999999999993</v>
      </c>
      <c r="AA144" s="323">
        <v>27.4</v>
      </c>
      <c r="AB144" s="281">
        <v>33.1</v>
      </c>
      <c r="AC144" s="323">
        <v>16.600000000000001</v>
      </c>
      <c r="AD144" s="324">
        <v>8.8000000000000007</v>
      </c>
      <c r="AF144" s="3"/>
      <c r="AG144" s="3"/>
      <c r="AH144" s="3"/>
    </row>
    <row r="145" spans="1:34" ht="21" hidden="1" customHeight="1">
      <c r="A145" s="28" t="s">
        <v>160</v>
      </c>
      <c r="B145" s="322">
        <v>26</v>
      </c>
      <c r="C145" s="323">
        <v>33.799999999999997</v>
      </c>
      <c r="D145" s="281">
        <v>37.700000000000003</v>
      </c>
      <c r="E145" s="323">
        <v>16.899999999999999</v>
      </c>
      <c r="F145" s="324">
        <v>12.8</v>
      </c>
      <c r="M145" s="28" t="s">
        <v>160</v>
      </c>
      <c r="N145" s="322">
        <v>16.399999999999999</v>
      </c>
      <c r="O145" s="323">
        <v>39.200000000000003</v>
      </c>
      <c r="P145" s="281">
        <v>40.299999999999997</v>
      </c>
      <c r="Q145" s="323">
        <v>18.600000000000001</v>
      </c>
      <c r="R145" s="324">
        <v>17.2</v>
      </c>
      <c r="S145" s="46"/>
      <c r="T145" s="46"/>
      <c r="U145" s="46"/>
      <c r="V145" s="46"/>
      <c r="W145" s="46"/>
      <c r="Y145" s="28" t="s">
        <v>160</v>
      </c>
      <c r="Z145" s="322">
        <v>9.6</v>
      </c>
      <c r="AA145" s="323">
        <v>27.3</v>
      </c>
      <c r="AB145" s="281">
        <v>33</v>
      </c>
      <c r="AC145" s="323">
        <v>16.5</v>
      </c>
      <c r="AD145" s="324">
        <v>8.6</v>
      </c>
      <c r="AF145" s="3"/>
      <c r="AG145" s="3"/>
      <c r="AH145" s="3"/>
    </row>
    <row r="146" spans="1:34" ht="21" hidden="1" customHeight="1">
      <c r="A146" s="28" t="s">
        <v>161</v>
      </c>
      <c r="B146" s="322">
        <v>26.5</v>
      </c>
      <c r="C146" s="323">
        <v>34.700000000000003</v>
      </c>
      <c r="D146" s="281">
        <v>38.799999999999997</v>
      </c>
      <c r="E146" s="323">
        <v>17.3</v>
      </c>
      <c r="F146" s="324">
        <v>11.6</v>
      </c>
      <c r="M146" s="28" t="s">
        <v>161</v>
      </c>
      <c r="N146" s="322">
        <v>16.600000000000001</v>
      </c>
      <c r="O146" s="323">
        <v>40.299999999999997</v>
      </c>
      <c r="P146" s="281">
        <v>41.5</v>
      </c>
      <c r="Q146" s="323">
        <v>19.100000000000001</v>
      </c>
      <c r="R146" s="324">
        <v>14.6</v>
      </c>
      <c r="S146" s="46"/>
      <c r="T146" s="46"/>
      <c r="U146" s="46"/>
      <c r="V146" s="46"/>
      <c r="W146" s="46"/>
      <c r="Y146" s="28" t="s">
        <v>161</v>
      </c>
      <c r="Z146" s="322">
        <v>9.9</v>
      </c>
      <c r="AA146" s="323">
        <v>28.2</v>
      </c>
      <c r="AB146" s="281">
        <v>34.200000000000003</v>
      </c>
      <c r="AC146" s="323">
        <v>16.899999999999999</v>
      </c>
      <c r="AD146" s="324">
        <v>8.1999999999999993</v>
      </c>
      <c r="AF146" s="3"/>
      <c r="AG146" s="3"/>
      <c r="AH146" s="3"/>
    </row>
    <row r="147" spans="1:34" ht="21" hidden="1" customHeight="1">
      <c r="A147" s="28" t="s">
        <v>162</v>
      </c>
      <c r="B147" s="322">
        <v>26.6</v>
      </c>
      <c r="C147" s="323">
        <v>34.799999999999997</v>
      </c>
      <c r="D147" s="281">
        <v>38.799999999999997</v>
      </c>
      <c r="E147" s="323">
        <v>17.5</v>
      </c>
      <c r="F147" s="324">
        <v>12</v>
      </c>
      <c r="M147" s="28" t="s">
        <v>162</v>
      </c>
      <c r="N147" s="322">
        <v>16.8</v>
      </c>
      <c r="O147" s="323">
        <v>40.4</v>
      </c>
      <c r="P147" s="281">
        <v>41.6</v>
      </c>
      <c r="Q147" s="323">
        <v>19.2</v>
      </c>
      <c r="R147" s="324">
        <v>14.8</v>
      </c>
      <c r="S147" s="46"/>
      <c r="T147" s="46"/>
      <c r="U147" s="46"/>
      <c r="V147" s="46"/>
      <c r="W147" s="46"/>
      <c r="Y147" s="28" t="s">
        <v>162</v>
      </c>
      <c r="Z147" s="322">
        <v>9.9</v>
      </c>
      <c r="AA147" s="323">
        <v>28.2</v>
      </c>
      <c r="AB147" s="323">
        <v>34</v>
      </c>
      <c r="AC147" s="323">
        <v>17.100000000000001</v>
      </c>
      <c r="AD147" s="324">
        <v>8.9</v>
      </c>
      <c r="AF147" s="3"/>
      <c r="AG147" s="3"/>
      <c r="AH147" s="3"/>
    </row>
    <row r="148" spans="1:34" ht="21" hidden="1" customHeight="1">
      <c r="A148" s="28" t="s">
        <v>163</v>
      </c>
      <c r="B148" s="322">
        <v>27.1</v>
      </c>
      <c r="C148" s="323">
        <v>35</v>
      </c>
      <c r="D148" s="281">
        <v>38.9</v>
      </c>
      <c r="E148" s="323">
        <v>17.8</v>
      </c>
      <c r="F148" s="324">
        <v>13.1</v>
      </c>
      <c r="M148" s="28" t="s">
        <v>163</v>
      </c>
      <c r="N148" s="322">
        <v>17</v>
      </c>
      <c r="O148" s="323">
        <v>40.4</v>
      </c>
      <c r="P148" s="281">
        <v>41.6</v>
      </c>
      <c r="Q148" s="323">
        <v>19.399999999999999</v>
      </c>
      <c r="R148" s="324">
        <v>15.9</v>
      </c>
      <c r="S148" s="46"/>
      <c r="T148" s="46"/>
      <c r="U148" s="46"/>
      <c r="V148" s="46"/>
      <c r="W148" s="46"/>
      <c r="Y148" s="28" t="s">
        <v>163</v>
      </c>
      <c r="Z148" s="322">
        <v>10.1</v>
      </c>
      <c r="AA148" s="323">
        <v>28.5</v>
      </c>
      <c r="AB148" s="281">
        <v>34.299999999999997</v>
      </c>
      <c r="AC148" s="323">
        <v>17.399999999999999</v>
      </c>
      <c r="AD148" s="324">
        <v>9.6999999999999993</v>
      </c>
      <c r="AF148" s="3"/>
      <c r="AG148" s="3"/>
      <c r="AH148" s="3"/>
    </row>
    <row r="149" spans="1:34" ht="21" hidden="1" customHeight="1">
      <c r="A149" s="28" t="s">
        <v>164</v>
      </c>
      <c r="B149" s="322">
        <v>26.5</v>
      </c>
      <c r="C149" s="323">
        <v>33.9</v>
      </c>
      <c r="D149" s="281">
        <v>37.9</v>
      </c>
      <c r="E149" s="323">
        <v>17.2</v>
      </c>
      <c r="F149" s="324">
        <v>13.3</v>
      </c>
      <c r="M149" s="28" t="s">
        <v>164</v>
      </c>
      <c r="N149" s="322">
        <v>16.7</v>
      </c>
      <c r="O149" s="323">
        <v>39.200000000000003</v>
      </c>
      <c r="P149" s="281">
        <v>40.4</v>
      </c>
      <c r="Q149" s="323">
        <v>18.600000000000001</v>
      </c>
      <c r="R149" s="324">
        <v>15.3</v>
      </c>
      <c r="S149" s="46"/>
      <c r="T149" s="46"/>
      <c r="U149" s="46"/>
      <c r="V149" s="46"/>
      <c r="W149" s="46"/>
      <c r="Y149" s="28" t="s">
        <v>164</v>
      </c>
      <c r="Z149" s="322">
        <v>9.8000000000000007</v>
      </c>
      <c r="AA149" s="323">
        <v>27.7</v>
      </c>
      <c r="AB149" s="281">
        <v>33.5</v>
      </c>
      <c r="AC149" s="323">
        <v>16.8</v>
      </c>
      <c r="AD149" s="324">
        <v>10.6</v>
      </c>
      <c r="AF149" s="3"/>
      <c r="AG149" s="3"/>
      <c r="AH149" s="3"/>
    </row>
    <row r="150" spans="1:34" ht="21" hidden="1" customHeight="1">
      <c r="A150" s="28" t="s">
        <v>165</v>
      </c>
      <c r="B150" s="322">
        <v>25.8</v>
      </c>
      <c r="C150" s="323">
        <v>33</v>
      </c>
      <c r="D150" s="281">
        <v>36.9</v>
      </c>
      <c r="E150" s="323">
        <v>16</v>
      </c>
      <c r="F150" s="324">
        <v>12.9</v>
      </c>
      <c r="M150" s="28" t="s">
        <v>165</v>
      </c>
      <c r="N150" s="322">
        <v>16.399999999999999</v>
      </c>
      <c r="O150" s="323">
        <v>38.4</v>
      </c>
      <c r="P150" s="281">
        <v>39.4</v>
      </c>
      <c r="Q150" s="323">
        <v>18.2</v>
      </c>
      <c r="R150" s="324">
        <v>14.7</v>
      </c>
      <c r="S150" s="46"/>
      <c r="T150" s="46"/>
      <c r="U150" s="46"/>
      <c r="V150" s="46"/>
      <c r="W150" s="46"/>
      <c r="Y150" s="28" t="s">
        <v>165</v>
      </c>
      <c r="Z150" s="322">
        <v>9.4</v>
      </c>
      <c r="AA150" s="323">
        <v>26.5</v>
      </c>
      <c r="AB150" s="281">
        <v>32.5</v>
      </c>
      <c r="AC150" s="323">
        <v>15.5</v>
      </c>
      <c r="AD150" s="324">
        <v>10.6</v>
      </c>
      <c r="AF150" s="3"/>
      <c r="AG150" s="3"/>
      <c r="AH150" s="3"/>
    </row>
    <row r="151" spans="1:34" ht="21" hidden="1" customHeight="1">
      <c r="A151" s="28" t="s">
        <v>166</v>
      </c>
      <c r="B151" s="322">
        <v>24.9</v>
      </c>
      <c r="C151" s="323">
        <v>32.200000000000003</v>
      </c>
      <c r="D151" s="281">
        <v>36.200000000000003</v>
      </c>
      <c r="E151" s="323">
        <v>15.5</v>
      </c>
      <c r="F151" s="324">
        <v>13</v>
      </c>
      <c r="M151" s="28" t="s">
        <v>166</v>
      </c>
      <c r="N151" s="322">
        <v>16</v>
      </c>
      <c r="O151" s="323">
        <v>37.799999999999997</v>
      </c>
      <c r="P151" s="281">
        <v>38.6</v>
      </c>
      <c r="Q151" s="323">
        <v>18.399999999999999</v>
      </c>
      <c r="R151" s="324">
        <v>15</v>
      </c>
      <c r="S151" s="46"/>
      <c r="T151" s="46"/>
      <c r="U151" s="46"/>
      <c r="V151" s="46"/>
      <c r="W151" s="46"/>
      <c r="Y151" s="28" t="s">
        <v>166</v>
      </c>
      <c r="Z151" s="322">
        <v>8.9</v>
      </c>
      <c r="AA151" s="323">
        <v>25.6</v>
      </c>
      <c r="AB151" s="281">
        <v>31.7</v>
      </c>
      <c r="AC151" s="323">
        <v>14.9</v>
      </c>
      <c r="AD151" s="324">
        <v>10.3</v>
      </c>
      <c r="AF151" s="3"/>
      <c r="AG151" s="3"/>
      <c r="AH151" s="3"/>
    </row>
    <row r="152" spans="1:34" ht="21" hidden="1" customHeight="1">
      <c r="A152" s="28" t="s">
        <v>167</v>
      </c>
      <c r="B152" s="322">
        <v>26.1</v>
      </c>
      <c r="C152" s="323">
        <v>33.9</v>
      </c>
      <c r="D152" s="281">
        <v>38.200000000000003</v>
      </c>
      <c r="E152" s="323">
        <v>16.600000000000001</v>
      </c>
      <c r="F152" s="324">
        <v>13</v>
      </c>
      <c r="M152" s="28" t="s">
        <v>167</v>
      </c>
      <c r="N152" s="322">
        <v>16.7</v>
      </c>
      <c r="O152" s="323">
        <v>39.6</v>
      </c>
      <c r="P152" s="281">
        <v>40.4</v>
      </c>
      <c r="Q152" s="323">
        <v>19.2</v>
      </c>
      <c r="R152" s="324">
        <v>14.8</v>
      </c>
      <c r="S152" s="46"/>
      <c r="T152" s="46"/>
      <c r="U152" s="46"/>
      <c r="V152" s="46"/>
      <c r="W152" s="46"/>
      <c r="Y152" s="28" t="s">
        <v>167</v>
      </c>
      <c r="Z152" s="322">
        <v>9.5</v>
      </c>
      <c r="AA152" s="323">
        <v>27.2</v>
      </c>
      <c r="AB152" s="323">
        <v>34</v>
      </c>
      <c r="AC152" s="323">
        <v>16.100000000000001</v>
      </c>
      <c r="AD152" s="324">
        <v>10.5</v>
      </c>
      <c r="AF152" s="3"/>
      <c r="AG152" s="3"/>
      <c r="AH152" s="3"/>
    </row>
    <row r="153" spans="1:34" ht="21" hidden="1" customHeight="1">
      <c r="A153" s="28" t="s">
        <v>168</v>
      </c>
      <c r="B153" s="322">
        <v>27.2</v>
      </c>
      <c r="C153" s="323">
        <v>35</v>
      </c>
      <c r="D153" s="281">
        <v>39.299999999999997</v>
      </c>
      <c r="E153" s="323">
        <v>17.2</v>
      </c>
      <c r="F153" s="324">
        <v>12.6</v>
      </c>
      <c r="M153" s="28" t="s">
        <v>168</v>
      </c>
      <c r="N153" s="322">
        <v>17.2</v>
      </c>
      <c r="O153" s="323">
        <v>40.6</v>
      </c>
      <c r="P153" s="281">
        <v>41.6</v>
      </c>
      <c r="Q153" s="323">
        <v>18.399999999999999</v>
      </c>
      <c r="R153" s="324">
        <v>14.9</v>
      </c>
      <c r="S153" s="46"/>
      <c r="T153" s="46"/>
      <c r="U153" s="46"/>
      <c r="V153" s="46"/>
      <c r="W153" s="46"/>
      <c r="Y153" s="28" t="s">
        <v>168</v>
      </c>
      <c r="Z153" s="322">
        <v>10</v>
      </c>
      <c r="AA153" s="323">
        <v>28.4</v>
      </c>
      <c r="AB153" s="281">
        <v>35.200000000000003</v>
      </c>
      <c r="AC153" s="323">
        <v>17</v>
      </c>
      <c r="AD153" s="324">
        <v>9.6999999999999993</v>
      </c>
      <c r="AF153" s="3"/>
      <c r="AG153" s="3"/>
      <c r="AH153" s="3"/>
    </row>
    <row r="154" spans="1:34" ht="21" hidden="1" customHeight="1">
      <c r="A154" s="28" t="s">
        <v>169</v>
      </c>
      <c r="B154" s="322">
        <v>27.6</v>
      </c>
      <c r="C154" s="323">
        <v>35.4</v>
      </c>
      <c r="D154" s="281">
        <v>39.9</v>
      </c>
      <c r="E154" s="323">
        <v>17.399999999999999</v>
      </c>
      <c r="F154" s="324">
        <v>11.3</v>
      </c>
      <c r="M154" s="28" t="s">
        <v>169</v>
      </c>
      <c r="N154" s="322">
        <v>17.5</v>
      </c>
      <c r="O154" s="323">
        <v>41.1</v>
      </c>
      <c r="P154" s="281">
        <v>42.2</v>
      </c>
      <c r="Q154" s="323">
        <v>17.899999999999999</v>
      </c>
      <c r="R154" s="324">
        <v>13.7</v>
      </c>
      <c r="S154" s="46"/>
      <c r="T154" s="46"/>
      <c r="U154" s="46"/>
      <c r="V154" s="46"/>
      <c r="W154" s="46"/>
      <c r="Y154" s="28" t="s">
        <v>169</v>
      </c>
      <c r="Z154" s="322">
        <v>10.199999999999999</v>
      </c>
      <c r="AA154" s="323">
        <v>28.6</v>
      </c>
      <c r="AB154" s="281">
        <v>35.6</v>
      </c>
      <c r="AC154" s="323">
        <v>17.399999999999999</v>
      </c>
      <c r="AD154" s="324">
        <v>8.6</v>
      </c>
      <c r="AF154" s="3"/>
      <c r="AG154" s="3"/>
      <c r="AH154" s="3"/>
    </row>
    <row r="155" spans="1:34" ht="21" hidden="1" customHeight="1">
      <c r="A155" s="28" t="s">
        <v>221</v>
      </c>
      <c r="B155" s="322">
        <v>27.1</v>
      </c>
      <c r="C155" s="323">
        <v>34.5</v>
      </c>
      <c r="D155" s="281">
        <v>38.700000000000003</v>
      </c>
      <c r="E155" s="323">
        <v>17.3</v>
      </c>
      <c r="F155" s="324">
        <v>11.3</v>
      </c>
      <c r="M155" s="28" t="s">
        <v>221</v>
      </c>
      <c r="N155" s="322">
        <v>17.100000000000001</v>
      </c>
      <c r="O155" s="323">
        <v>40.1</v>
      </c>
      <c r="P155" s="281">
        <v>41.2</v>
      </c>
      <c r="Q155" s="323">
        <v>16.899999999999999</v>
      </c>
      <c r="R155" s="324">
        <v>13.8</v>
      </c>
      <c r="S155" s="46"/>
      <c r="T155" s="46"/>
      <c r="U155" s="46"/>
      <c r="V155" s="46"/>
      <c r="W155" s="46"/>
      <c r="Y155" s="28" t="s">
        <v>221</v>
      </c>
      <c r="Z155" s="322">
        <v>9.9</v>
      </c>
      <c r="AA155" s="323">
        <v>27.8</v>
      </c>
      <c r="AB155" s="281">
        <v>34.1</v>
      </c>
      <c r="AC155" s="323">
        <v>17.3</v>
      </c>
      <c r="AD155" s="324">
        <v>8.5</v>
      </c>
      <c r="AF155" s="3"/>
      <c r="AG155" s="3"/>
      <c r="AH155" s="3"/>
    </row>
    <row r="156" spans="1:34" ht="21" hidden="1" customHeight="1">
      <c r="A156" s="28" t="s">
        <v>222</v>
      </c>
      <c r="B156" s="322">
        <v>26.9</v>
      </c>
      <c r="C156" s="323">
        <v>34.4</v>
      </c>
      <c r="D156" s="281">
        <v>38.700000000000003</v>
      </c>
      <c r="E156" s="323">
        <v>17.2</v>
      </c>
      <c r="F156" s="324">
        <v>10</v>
      </c>
      <c r="M156" s="28" t="s">
        <v>222</v>
      </c>
      <c r="N156" s="322">
        <v>17</v>
      </c>
      <c r="O156" s="323">
        <v>40</v>
      </c>
      <c r="P156" s="281">
        <v>41.2</v>
      </c>
      <c r="Q156" s="323">
        <v>17</v>
      </c>
      <c r="R156" s="324">
        <v>11.7</v>
      </c>
      <c r="S156" s="46"/>
      <c r="T156" s="46"/>
      <c r="U156" s="46"/>
      <c r="V156" s="46"/>
      <c r="W156" s="46"/>
      <c r="Y156" s="28" t="s">
        <v>222</v>
      </c>
      <c r="Z156" s="322">
        <v>9.9</v>
      </c>
      <c r="AA156" s="323">
        <v>27.7</v>
      </c>
      <c r="AB156" s="281">
        <v>34.1</v>
      </c>
      <c r="AC156" s="323">
        <v>17.2</v>
      </c>
      <c r="AD156" s="324">
        <v>8</v>
      </c>
      <c r="AF156" s="3"/>
      <c r="AG156" s="3"/>
      <c r="AH156" s="3"/>
    </row>
    <row r="157" spans="1:34" ht="21" hidden="1" customHeight="1">
      <c r="A157" s="28" t="s">
        <v>170</v>
      </c>
      <c r="B157" s="322">
        <v>27</v>
      </c>
      <c r="C157" s="323">
        <v>34.1</v>
      </c>
      <c r="D157" s="281">
        <v>38.6</v>
      </c>
      <c r="E157" s="323">
        <v>16.8</v>
      </c>
      <c r="F157" s="324">
        <v>10.6</v>
      </c>
      <c r="M157" s="28" t="s">
        <v>170</v>
      </c>
      <c r="N157" s="322">
        <v>17.100000000000001</v>
      </c>
      <c r="O157" s="323">
        <v>39.9</v>
      </c>
      <c r="P157" s="281">
        <v>41.3</v>
      </c>
      <c r="Q157" s="323">
        <v>15.8</v>
      </c>
      <c r="R157" s="324">
        <v>12.4</v>
      </c>
      <c r="S157" s="46"/>
      <c r="T157" s="46"/>
      <c r="U157" s="46"/>
      <c r="V157" s="46"/>
      <c r="W157" s="46"/>
      <c r="Y157" s="28" t="s">
        <v>170</v>
      </c>
      <c r="Z157" s="322">
        <v>9.9</v>
      </c>
      <c r="AA157" s="323">
        <v>27.3</v>
      </c>
      <c r="AB157" s="281">
        <v>33.700000000000003</v>
      </c>
      <c r="AC157" s="323">
        <v>17</v>
      </c>
      <c r="AD157" s="324">
        <v>8.3000000000000007</v>
      </c>
      <c r="AF157" s="3"/>
      <c r="AG157" s="3"/>
      <c r="AH157" s="3"/>
    </row>
    <row r="158" spans="1:34" ht="21" hidden="1" customHeight="1">
      <c r="A158" s="28" t="s">
        <v>171</v>
      </c>
      <c r="B158" s="322">
        <v>27.6</v>
      </c>
      <c r="C158" s="323">
        <v>34.5</v>
      </c>
      <c r="D158" s="281">
        <v>39.4</v>
      </c>
      <c r="E158" s="323">
        <v>16.600000000000001</v>
      </c>
      <c r="F158" s="324">
        <v>10.1</v>
      </c>
      <c r="M158" s="28" t="s">
        <v>171</v>
      </c>
      <c r="N158" s="322">
        <v>17.3</v>
      </c>
      <c r="O158" s="323">
        <v>40</v>
      </c>
      <c r="P158" s="281">
        <v>41.5</v>
      </c>
      <c r="Q158" s="323">
        <v>15.9</v>
      </c>
      <c r="R158" s="324">
        <v>12</v>
      </c>
      <c r="S158" s="46"/>
      <c r="T158" s="46"/>
      <c r="U158" s="46"/>
      <c r="V158" s="46"/>
      <c r="W158" s="46"/>
      <c r="Y158" s="28" t="s">
        <v>171</v>
      </c>
      <c r="Z158" s="322">
        <v>10.3</v>
      </c>
      <c r="AA158" s="323">
        <v>28.1</v>
      </c>
      <c r="AB158" s="281">
        <v>35.5</v>
      </c>
      <c r="AC158" s="323">
        <v>16.7</v>
      </c>
      <c r="AD158" s="324">
        <v>7.9</v>
      </c>
      <c r="AF158" s="3"/>
      <c r="AG158" s="3"/>
      <c r="AH158" s="3"/>
    </row>
    <row r="159" spans="1:34" ht="21" hidden="1" customHeight="1">
      <c r="A159" s="28" t="s">
        <v>172</v>
      </c>
      <c r="B159" s="322">
        <v>27</v>
      </c>
      <c r="C159" s="323">
        <v>34</v>
      </c>
      <c r="D159" s="281">
        <v>38.700000000000003</v>
      </c>
      <c r="E159" s="323">
        <v>16.5</v>
      </c>
      <c r="F159" s="324">
        <v>10.1</v>
      </c>
      <c r="M159" s="28" t="s">
        <v>172</v>
      </c>
      <c r="N159" s="322">
        <v>16.899999999999999</v>
      </c>
      <c r="O159" s="323">
        <v>39.299999999999997</v>
      </c>
      <c r="P159" s="281">
        <v>40.799999999999997</v>
      </c>
      <c r="Q159" s="323">
        <v>16.399999999999999</v>
      </c>
      <c r="R159" s="324">
        <v>11.7</v>
      </c>
      <c r="S159" s="46"/>
      <c r="T159" s="46"/>
      <c r="U159" s="46"/>
      <c r="V159" s="46"/>
      <c r="W159" s="46"/>
      <c r="Y159" s="28" t="s">
        <v>172</v>
      </c>
      <c r="Z159" s="322">
        <v>10.199999999999999</v>
      </c>
      <c r="AA159" s="323">
        <v>27.8</v>
      </c>
      <c r="AB159" s="323">
        <v>35</v>
      </c>
      <c r="AC159" s="323">
        <v>16.5</v>
      </c>
      <c r="AD159" s="324">
        <v>8.3000000000000007</v>
      </c>
      <c r="AF159" s="3"/>
      <c r="AG159" s="3"/>
      <c r="AH159" s="3"/>
    </row>
    <row r="160" spans="1:34" ht="21" hidden="1" customHeight="1">
      <c r="A160" s="28" t="s">
        <v>173</v>
      </c>
      <c r="B160" s="322">
        <v>27.2</v>
      </c>
      <c r="C160" s="323">
        <v>34.299999999999997</v>
      </c>
      <c r="D160" s="281">
        <v>38.799999999999997</v>
      </c>
      <c r="E160" s="323">
        <v>16.399999999999999</v>
      </c>
      <c r="F160" s="324">
        <v>10.9</v>
      </c>
      <c r="M160" s="28" t="s">
        <v>173</v>
      </c>
      <c r="N160" s="322">
        <v>17.3</v>
      </c>
      <c r="O160" s="323">
        <v>39.700000000000003</v>
      </c>
      <c r="P160" s="281">
        <v>41.1</v>
      </c>
      <c r="Q160" s="323">
        <v>16.3</v>
      </c>
      <c r="R160" s="324">
        <v>13.5</v>
      </c>
      <c r="S160" s="46"/>
      <c r="T160" s="46"/>
      <c r="U160" s="46"/>
      <c r="V160" s="46"/>
      <c r="W160" s="46"/>
      <c r="Y160" s="28" t="s">
        <v>173</v>
      </c>
      <c r="Z160" s="322">
        <v>10</v>
      </c>
      <c r="AA160" s="323">
        <v>27.8</v>
      </c>
      <c r="AB160" s="281">
        <v>34.700000000000003</v>
      </c>
      <c r="AC160" s="323">
        <v>16.5</v>
      </c>
      <c r="AD160" s="324">
        <v>8.6</v>
      </c>
      <c r="AF160" s="3"/>
      <c r="AG160" s="3"/>
      <c r="AH160" s="3"/>
    </row>
    <row r="161" spans="1:34" ht="21" hidden="1" customHeight="1">
      <c r="A161" s="28" t="s">
        <v>174</v>
      </c>
      <c r="B161" s="322">
        <v>26.9</v>
      </c>
      <c r="C161" s="323">
        <v>33.9</v>
      </c>
      <c r="D161" s="281">
        <v>38.200000000000003</v>
      </c>
      <c r="E161" s="323">
        <v>16.7</v>
      </c>
      <c r="F161" s="324">
        <v>11.6</v>
      </c>
      <c r="M161" s="28" t="s">
        <v>174</v>
      </c>
      <c r="N161" s="322">
        <v>17.100000000000001</v>
      </c>
      <c r="O161" s="323">
        <v>39.4</v>
      </c>
      <c r="P161" s="281">
        <v>40.799999999999997</v>
      </c>
      <c r="Q161" s="323">
        <v>16.100000000000001</v>
      </c>
      <c r="R161" s="324">
        <v>15</v>
      </c>
      <c r="S161" s="46"/>
      <c r="T161" s="46"/>
      <c r="U161" s="46"/>
      <c r="V161" s="46"/>
      <c r="W161" s="46"/>
      <c r="Y161" s="28" t="s">
        <v>174</v>
      </c>
      <c r="Z161" s="322">
        <v>9.8000000000000007</v>
      </c>
      <c r="AA161" s="323">
        <v>27.3</v>
      </c>
      <c r="AB161" s="281">
        <v>33.5</v>
      </c>
      <c r="AC161" s="323">
        <v>16.899999999999999</v>
      </c>
      <c r="AD161" s="324">
        <v>8.8000000000000007</v>
      </c>
      <c r="AF161" s="3"/>
      <c r="AG161" s="3"/>
      <c r="AH161" s="3"/>
    </row>
    <row r="162" spans="1:34" ht="21" hidden="1" customHeight="1">
      <c r="A162" s="28" t="s">
        <v>175</v>
      </c>
      <c r="B162" s="322">
        <v>26.3</v>
      </c>
      <c r="C162" s="323">
        <v>33.6</v>
      </c>
      <c r="D162" s="281">
        <v>37.700000000000003</v>
      </c>
      <c r="E162" s="323">
        <v>16.7</v>
      </c>
      <c r="F162" s="324">
        <v>11.8</v>
      </c>
      <c r="M162" s="28" t="s">
        <v>175</v>
      </c>
      <c r="N162" s="322">
        <v>17</v>
      </c>
      <c r="O162" s="323">
        <v>39.4</v>
      </c>
      <c r="P162" s="281">
        <v>40.5</v>
      </c>
      <c r="Q162" s="323">
        <v>16.8</v>
      </c>
      <c r="R162" s="324">
        <v>14.1</v>
      </c>
      <c r="S162" s="46"/>
      <c r="T162" s="46"/>
      <c r="U162" s="46"/>
      <c r="V162" s="46"/>
      <c r="W162" s="46"/>
      <c r="Y162" s="28" t="s">
        <v>175</v>
      </c>
      <c r="Z162" s="322">
        <v>9.4</v>
      </c>
      <c r="AA162" s="323">
        <v>26.6</v>
      </c>
      <c r="AB162" s="281">
        <v>32.5</v>
      </c>
      <c r="AC162" s="323">
        <v>16.600000000000001</v>
      </c>
      <c r="AD162" s="324">
        <v>8.6999999999999993</v>
      </c>
      <c r="AF162" s="3"/>
      <c r="AG162" s="3"/>
      <c r="AH162" s="3"/>
    </row>
    <row r="163" spans="1:34" ht="21" hidden="1" customHeight="1">
      <c r="A163" s="28" t="s">
        <v>176</v>
      </c>
      <c r="B163" s="322">
        <v>26.2</v>
      </c>
      <c r="C163" s="323">
        <v>33.200000000000003</v>
      </c>
      <c r="D163" s="281">
        <v>37.4</v>
      </c>
      <c r="E163" s="323">
        <v>16.2</v>
      </c>
      <c r="F163" s="324">
        <v>10.7</v>
      </c>
      <c r="M163" s="28" t="s">
        <v>176</v>
      </c>
      <c r="N163" s="322">
        <v>16.8</v>
      </c>
      <c r="O163" s="323">
        <v>39.1</v>
      </c>
      <c r="P163" s="281">
        <v>40.299999999999997</v>
      </c>
      <c r="Q163" s="323">
        <v>17.3</v>
      </c>
      <c r="R163" s="324">
        <v>12.7</v>
      </c>
      <c r="S163" s="46"/>
      <c r="T163" s="46"/>
      <c r="U163" s="46"/>
      <c r="V163" s="46"/>
      <c r="W163" s="46"/>
      <c r="Y163" s="28" t="s">
        <v>176</v>
      </c>
      <c r="Z163" s="322">
        <v>9.4</v>
      </c>
      <c r="AA163" s="323">
        <v>26.2</v>
      </c>
      <c r="AB163" s="281">
        <v>32.299999999999997</v>
      </c>
      <c r="AC163" s="323">
        <v>16</v>
      </c>
      <c r="AD163" s="324">
        <v>7.5</v>
      </c>
      <c r="AF163" s="3"/>
      <c r="AG163" s="3"/>
      <c r="AH163" s="3"/>
    </row>
    <row r="164" spans="1:34" ht="21" hidden="1" customHeight="1">
      <c r="A164" s="28" t="s">
        <v>177</v>
      </c>
      <c r="B164" s="322">
        <v>26.8</v>
      </c>
      <c r="C164" s="323">
        <v>34.1</v>
      </c>
      <c r="D164" s="281">
        <v>38.299999999999997</v>
      </c>
      <c r="E164" s="323">
        <v>16.8</v>
      </c>
      <c r="F164" s="324">
        <v>10.9</v>
      </c>
      <c r="M164" s="28" t="s">
        <v>177</v>
      </c>
      <c r="N164" s="322">
        <v>17.100000000000001</v>
      </c>
      <c r="O164" s="323">
        <v>40.1</v>
      </c>
      <c r="P164" s="281">
        <v>41.2</v>
      </c>
      <c r="Q164" s="323">
        <v>19.3</v>
      </c>
      <c r="R164" s="324">
        <v>13.1</v>
      </c>
      <c r="S164" s="46"/>
      <c r="T164" s="46"/>
      <c r="U164" s="46"/>
      <c r="V164" s="46"/>
      <c r="W164" s="46"/>
      <c r="Y164" s="28" t="s">
        <v>177</v>
      </c>
      <c r="Z164" s="322">
        <v>9.6999999999999993</v>
      </c>
      <c r="AA164" s="323">
        <v>27</v>
      </c>
      <c r="AB164" s="281">
        <v>33.299999999999997</v>
      </c>
      <c r="AC164" s="323">
        <v>16.3</v>
      </c>
      <c r="AD164" s="324">
        <v>7.3</v>
      </c>
      <c r="AF164" s="3"/>
      <c r="AG164" s="3"/>
      <c r="AH164" s="3"/>
    </row>
    <row r="165" spans="1:34" ht="21" hidden="1" customHeight="1">
      <c r="A165" s="28" t="s">
        <v>178</v>
      </c>
      <c r="B165" s="322">
        <v>27.1</v>
      </c>
      <c r="C165" s="323">
        <v>34.5</v>
      </c>
      <c r="D165" s="281">
        <v>38.9</v>
      </c>
      <c r="E165" s="323">
        <v>17.100000000000001</v>
      </c>
      <c r="F165" s="324">
        <v>11.3</v>
      </c>
      <c r="M165" s="28" t="s">
        <v>178</v>
      </c>
      <c r="N165" s="322">
        <v>17.3</v>
      </c>
      <c r="O165" s="323">
        <v>40.4</v>
      </c>
      <c r="P165" s="281">
        <v>41.7</v>
      </c>
      <c r="Q165" s="323">
        <v>18.8</v>
      </c>
      <c r="R165" s="324">
        <v>13.3</v>
      </c>
      <c r="S165" s="46"/>
      <c r="T165" s="46"/>
      <c r="U165" s="46"/>
      <c r="V165" s="46"/>
      <c r="W165" s="46"/>
      <c r="Y165" s="28" t="s">
        <v>178</v>
      </c>
      <c r="Z165" s="322">
        <v>9.9</v>
      </c>
      <c r="AA165" s="323">
        <v>27.5</v>
      </c>
      <c r="AB165" s="281">
        <v>33.9</v>
      </c>
      <c r="AC165" s="323">
        <v>16.7</v>
      </c>
      <c r="AD165" s="324">
        <v>8.8000000000000007</v>
      </c>
      <c r="AF165" s="3"/>
      <c r="AG165" s="3"/>
      <c r="AH165" s="3"/>
    </row>
    <row r="166" spans="1:34" ht="21" hidden="1" customHeight="1">
      <c r="A166" s="28" t="s">
        <v>179</v>
      </c>
      <c r="B166" s="322">
        <v>27.3</v>
      </c>
      <c r="C166" s="323">
        <v>34.700000000000003</v>
      </c>
      <c r="D166" s="281">
        <v>39.299999999999997</v>
      </c>
      <c r="E166" s="323">
        <v>17.399999999999999</v>
      </c>
      <c r="F166" s="324">
        <v>10.8</v>
      </c>
      <c r="M166" s="28" t="s">
        <v>179</v>
      </c>
      <c r="N166" s="322">
        <v>17.3</v>
      </c>
      <c r="O166" s="323">
        <v>40.5</v>
      </c>
      <c r="P166" s="281">
        <v>41.8</v>
      </c>
      <c r="Q166" s="323">
        <v>18.8</v>
      </c>
      <c r="R166" s="324">
        <v>11.8</v>
      </c>
      <c r="S166" s="46"/>
      <c r="T166" s="46"/>
      <c r="U166" s="46"/>
      <c r="V166" s="46"/>
      <c r="W166" s="46"/>
      <c r="Y166" s="28" t="s">
        <v>179</v>
      </c>
      <c r="Z166" s="322">
        <v>10</v>
      </c>
      <c r="AA166" s="323">
        <v>27.8</v>
      </c>
      <c r="AB166" s="281">
        <v>34.6</v>
      </c>
      <c r="AC166" s="323">
        <v>17</v>
      </c>
      <c r="AD166" s="324">
        <v>9.5</v>
      </c>
      <c r="AF166" s="3"/>
      <c r="AG166" s="3"/>
      <c r="AH166" s="3"/>
    </row>
    <row r="167" spans="1:34" ht="21" hidden="1" customHeight="1">
      <c r="A167" s="28" t="s">
        <v>233</v>
      </c>
      <c r="B167" s="322">
        <v>25.9</v>
      </c>
      <c r="C167" s="323">
        <v>32.700000000000003</v>
      </c>
      <c r="D167" s="281">
        <v>37.200000000000003</v>
      </c>
      <c r="E167" s="323">
        <v>15.7</v>
      </c>
      <c r="F167" s="324">
        <v>10.4</v>
      </c>
      <c r="M167" s="28" t="s">
        <v>233</v>
      </c>
      <c r="N167" s="322">
        <v>16.399999999999999</v>
      </c>
      <c r="O167" s="323">
        <v>38.1</v>
      </c>
      <c r="P167" s="281">
        <v>39.5</v>
      </c>
      <c r="Q167" s="323">
        <v>15.9</v>
      </c>
      <c r="R167" s="324">
        <v>11.1</v>
      </c>
      <c r="S167" s="46"/>
      <c r="T167" s="46"/>
      <c r="U167" s="46"/>
      <c r="V167" s="46"/>
      <c r="W167" s="46"/>
      <c r="Y167" s="28" t="s">
        <v>233</v>
      </c>
      <c r="Z167" s="322">
        <v>9.5</v>
      </c>
      <c r="AA167" s="323">
        <v>26.3</v>
      </c>
      <c r="AB167" s="323">
        <v>33</v>
      </c>
      <c r="AC167" s="323">
        <v>15.6</v>
      </c>
      <c r="AD167" s="324">
        <v>9.5</v>
      </c>
      <c r="AF167" s="3"/>
      <c r="AG167" s="3"/>
      <c r="AH167" s="3"/>
    </row>
    <row r="168" spans="1:34" ht="21" hidden="1" customHeight="1">
      <c r="A168" s="28" t="s">
        <v>234</v>
      </c>
      <c r="B168" s="322">
        <v>26.2</v>
      </c>
      <c r="C168" s="323">
        <v>32.9</v>
      </c>
      <c r="D168" s="281">
        <v>37.200000000000003</v>
      </c>
      <c r="E168" s="323">
        <v>16.2</v>
      </c>
      <c r="F168" s="324">
        <v>10.199999999999999</v>
      </c>
      <c r="M168" s="28" t="s">
        <v>234</v>
      </c>
      <c r="N168" s="322">
        <v>16.399999999999999</v>
      </c>
      <c r="O168" s="323">
        <v>38</v>
      </c>
      <c r="P168" s="281">
        <v>39.299999999999997</v>
      </c>
      <c r="Q168" s="323">
        <v>16.600000000000001</v>
      </c>
      <c r="R168" s="324">
        <v>10.9</v>
      </c>
      <c r="S168" s="46"/>
      <c r="T168" s="46"/>
      <c r="U168" s="46"/>
      <c r="V168" s="46"/>
      <c r="W168" s="46"/>
      <c r="Y168" s="28" t="s">
        <v>234</v>
      </c>
      <c r="Z168" s="322">
        <v>9.9</v>
      </c>
      <c r="AA168" s="323">
        <v>26.9</v>
      </c>
      <c r="AB168" s="281">
        <v>33.4</v>
      </c>
      <c r="AC168" s="323">
        <v>16.100000000000001</v>
      </c>
      <c r="AD168" s="324">
        <v>9.5</v>
      </c>
      <c r="AF168" s="3"/>
      <c r="AG168" s="3"/>
      <c r="AH168" s="3"/>
    </row>
    <row r="169" spans="1:34" ht="21" hidden="1" customHeight="1">
      <c r="A169" s="28" t="s">
        <v>180</v>
      </c>
      <c r="B169" s="322">
        <v>26.1</v>
      </c>
      <c r="C169" s="323">
        <v>32.799999999999997</v>
      </c>
      <c r="D169" s="281">
        <v>37.1</v>
      </c>
      <c r="E169" s="323">
        <v>16.2</v>
      </c>
      <c r="F169" s="324">
        <v>10.6</v>
      </c>
      <c r="M169" s="28" t="s">
        <v>180</v>
      </c>
      <c r="N169" s="322">
        <v>16.3</v>
      </c>
      <c r="O169" s="323">
        <v>37.799999999999997</v>
      </c>
      <c r="P169" s="281">
        <v>39.1</v>
      </c>
      <c r="Q169" s="323">
        <v>17.100000000000001</v>
      </c>
      <c r="R169" s="324">
        <v>12.1</v>
      </c>
      <c r="S169" s="46"/>
      <c r="T169" s="46"/>
      <c r="U169" s="46"/>
      <c r="V169" s="46"/>
      <c r="W169" s="46"/>
      <c r="Y169" s="28" t="s">
        <v>180</v>
      </c>
      <c r="Z169" s="322">
        <v>9.8000000000000007</v>
      </c>
      <c r="AA169" s="323">
        <v>26.9</v>
      </c>
      <c r="AB169" s="281">
        <v>33.5</v>
      </c>
      <c r="AC169" s="323">
        <v>16</v>
      </c>
      <c r="AD169" s="324">
        <v>8.9</v>
      </c>
      <c r="AF169" s="3"/>
      <c r="AG169" s="3"/>
      <c r="AH169" s="3"/>
    </row>
    <row r="170" spans="1:34" ht="21" hidden="1" customHeight="1">
      <c r="A170" s="28" t="s">
        <v>181</v>
      </c>
      <c r="B170" s="322">
        <v>27.4</v>
      </c>
      <c r="C170" s="323">
        <v>34.200000000000003</v>
      </c>
      <c r="D170" s="281">
        <v>38.5</v>
      </c>
      <c r="E170" s="323">
        <v>17.2</v>
      </c>
      <c r="F170" s="324">
        <v>11.1</v>
      </c>
      <c r="M170" s="28" t="s">
        <v>181</v>
      </c>
      <c r="N170" s="322">
        <v>17</v>
      </c>
      <c r="O170" s="323">
        <v>39.4</v>
      </c>
      <c r="P170" s="281">
        <v>40.700000000000003</v>
      </c>
      <c r="Q170" s="323">
        <v>18.399999999999999</v>
      </c>
      <c r="R170" s="324">
        <v>11.8</v>
      </c>
      <c r="S170" s="46"/>
      <c r="T170" s="46"/>
      <c r="U170" s="46"/>
      <c r="V170" s="46"/>
      <c r="W170" s="46"/>
      <c r="Y170" s="28" t="s">
        <v>181</v>
      </c>
      <c r="Z170" s="322">
        <v>10.4</v>
      </c>
      <c r="AA170" s="323">
        <v>28.1</v>
      </c>
      <c r="AB170" s="281">
        <v>34.6</v>
      </c>
      <c r="AC170" s="323">
        <v>17</v>
      </c>
      <c r="AD170" s="324">
        <v>10.3</v>
      </c>
      <c r="AF170" s="3"/>
      <c r="AG170" s="3"/>
      <c r="AH170" s="3"/>
    </row>
    <row r="171" spans="1:34" ht="21" hidden="1" customHeight="1">
      <c r="A171" s="28" t="s">
        <v>182</v>
      </c>
      <c r="B171" s="322">
        <v>27.6</v>
      </c>
      <c r="C171" s="323">
        <v>34.299999999999997</v>
      </c>
      <c r="D171" s="281">
        <v>38.799999999999997</v>
      </c>
      <c r="E171" s="323">
        <v>16.8</v>
      </c>
      <c r="F171" s="324">
        <v>11.5</v>
      </c>
      <c r="M171" s="28" t="s">
        <v>182</v>
      </c>
      <c r="N171" s="322">
        <v>17.100000000000001</v>
      </c>
      <c r="O171" s="323">
        <v>39.4</v>
      </c>
      <c r="P171" s="281">
        <v>40.700000000000003</v>
      </c>
      <c r="Q171" s="323">
        <v>17.5</v>
      </c>
      <c r="R171" s="324">
        <v>12.5</v>
      </c>
      <c r="S171" s="46"/>
      <c r="T171" s="46"/>
      <c r="U171" s="46"/>
      <c r="V171" s="46"/>
      <c r="W171" s="46"/>
      <c r="Y171" s="28" t="s">
        <v>182</v>
      </c>
      <c r="Z171" s="322">
        <v>10.5</v>
      </c>
      <c r="AA171" s="323">
        <v>28.4</v>
      </c>
      <c r="AB171" s="281">
        <v>35.4</v>
      </c>
      <c r="AC171" s="323">
        <v>16.7</v>
      </c>
      <c r="AD171" s="324">
        <v>10</v>
      </c>
      <c r="AF171" s="3"/>
      <c r="AG171" s="3"/>
      <c r="AH171" s="3"/>
    </row>
    <row r="172" spans="1:34" ht="21" hidden="1" customHeight="1">
      <c r="A172" s="28" t="s">
        <v>183</v>
      </c>
      <c r="B172" s="322">
        <v>27.7</v>
      </c>
      <c r="C172" s="323">
        <v>34.6</v>
      </c>
      <c r="D172" s="323">
        <v>39</v>
      </c>
      <c r="E172" s="323">
        <v>17.100000000000001</v>
      </c>
      <c r="F172" s="324">
        <v>11.2</v>
      </c>
      <c r="M172" s="28" t="s">
        <v>183</v>
      </c>
      <c r="N172" s="322">
        <v>17</v>
      </c>
      <c r="O172" s="323">
        <v>39.200000000000003</v>
      </c>
      <c r="P172" s="281">
        <v>40.6</v>
      </c>
      <c r="Q172" s="323">
        <v>18</v>
      </c>
      <c r="R172" s="324">
        <v>12.1</v>
      </c>
      <c r="S172" s="46"/>
      <c r="T172" s="46"/>
      <c r="U172" s="46"/>
      <c r="V172" s="46"/>
      <c r="W172" s="46"/>
      <c r="Y172" s="28" t="s">
        <v>183</v>
      </c>
      <c r="Z172" s="322">
        <v>10.7</v>
      </c>
      <c r="AA172" s="323">
        <v>29.1</v>
      </c>
      <c r="AB172" s="281">
        <v>36.1</v>
      </c>
      <c r="AC172" s="323">
        <v>16.899999999999999</v>
      </c>
      <c r="AD172" s="324">
        <v>10</v>
      </c>
      <c r="AF172" s="3"/>
      <c r="AG172" s="3"/>
      <c r="AH172" s="3"/>
    </row>
    <row r="173" spans="1:34" ht="21" hidden="1" customHeight="1">
      <c r="A173" s="28" t="s">
        <v>184</v>
      </c>
      <c r="B173" s="322">
        <v>27.2</v>
      </c>
      <c r="C173" s="323">
        <v>34.1</v>
      </c>
      <c r="D173" s="281">
        <v>38.4</v>
      </c>
      <c r="E173" s="323">
        <v>16.8</v>
      </c>
      <c r="F173" s="324">
        <v>11.8</v>
      </c>
      <c r="M173" s="28" t="s">
        <v>184</v>
      </c>
      <c r="N173" s="322">
        <v>16.8</v>
      </c>
      <c r="O173" s="323">
        <v>38.9</v>
      </c>
      <c r="P173" s="281">
        <v>40.299999999999997</v>
      </c>
      <c r="Q173" s="323">
        <v>17.899999999999999</v>
      </c>
      <c r="R173" s="324">
        <v>13.2</v>
      </c>
      <c r="S173" s="46"/>
      <c r="T173" s="46"/>
      <c r="U173" s="46"/>
      <c r="V173" s="46"/>
      <c r="W173" s="46"/>
      <c r="Y173" s="28" t="s">
        <v>184</v>
      </c>
      <c r="Z173" s="322">
        <v>10.3</v>
      </c>
      <c r="AA173" s="323">
        <v>28.4</v>
      </c>
      <c r="AB173" s="281">
        <v>34.9</v>
      </c>
      <c r="AC173" s="323">
        <v>16.5</v>
      </c>
      <c r="AD173" s="324">
        <v>10.1</v>
      </c>
      <c r="AF173" s="3"/>
      <c r="AG173" s="3"/>
      <c r="AH173" s="3"/>
    </row>
    <row r="174" spans="1:34" ht="21" hidden="1" customHeight="1">
      <c r="A174" s="28" t="s">
        <v>185</v>
      </c>
      <c r="B174" s="322">
        <v>26.7</v>
      </c>
      <c r="C174" s="323">
        <v>33.5</v>
      </c>
      <c r="D174" s="281">
        <v>37.700000000000003</v>
      </c>
      <c r="E174" s="323">
        <v>16.5</v>
      </c>
      <c r="F174" s="324">
        <v>11.5</v>
      </c>
      <c r="M174" s="28" t="s">
        <v>185</v>
      </c>
      <c r="N174" s="322">
        <v>16.600000000000001</v>
      </c>
      <c r="O174" s="323">
        <v>38.5</v>
      </c>
      <c r="P174" s="281">
        <v>39.799999999999997</v>
      </c>
      <c r="Q174" s="323">
        <v>18.600000000000001</v>
      </c>
      <c r="R174" s="324">
        <v>13</v>
      </c>
      <c r="S174" s="46"/>
      <c r="T174" s="46"/>
      <c r="U174" s="46"/>
      <c r="V174" s="46"/>
      <c r="W174" s="46"/>
      <c r="Y174" s="28" t="s">
        <v>185</v>
      </c>
      <c r="Z174" s="322">
        <v>10.1</v>
      </c>
      <c r="AA174" s="323">
        <v>27.5</v>
      </c>
      <c r="AB174" s="323">
        <v>34</v>
      </c>
      <c r="AC174" s="323">
        <v>15.9</v>
      </c>
      <c r="AD174" s="324">
        <v>9.8000000000000007</v>
      </c>
      <c r="AF174" s="3"/>
      <c r="AG174" s="3"/>
      <c r="AH174" s="3"/>
    </row>
    <row r="175" spans="1:34" ht="21" hidden="1" customHeight="1">
      <c r="A175" s="28" t="s">
        <v>186</v>
      </c>
      <c r="B175" s="322">
        <v>26.5</v>
      </c>
      <c r="C175" s="323">
        <v>33.299999999999997</v>
      </c>
      <c r="D175" s="281">
        <v>37.4</v>
      </c>
      <c r="E175" s="323">
        <v>16.5</v>
      </c>
      <c r="F175" s="324">
        <v>11.6</v>
      </c>
      <c r="M175" s="28" t="s">
        <v>186</v>
      </c>
      <c r="N175" s="322">
        <v>16.3</v>
      </c>
      <c r="O175" s="323">
        <v>38.200000000000003</v>
      </c>
      <c r="P175" s="281">
        <v>39.6</v>
      </c>
      <c r="Q175" s="323">
        <v>18</v>
      </c>
      <c r="R175" s="324">
        <v>12.4</v>
      </c>
      <c r="S175" s="46"/>
      <c r="T175" s="46"/>
      <c r="U175" s="46"/>
      <c r="V175" s="46"/>
      <c r="W175" s="46"/>
      <c r="Y175" s="28" t="s">
        <v>186</v>
      </c>
      <c r="Z175" s="322">
        <v>10.199999999999999</v>
      </c>
      <c r="AA175" s="323">
        <v>27.7</v>
      </c>
      <c r="AB175" s="281">
        <v>33.700000000000003</v>
      </c>
      <c r="AC175" s="323">
        <v>16.100000000000001</v>
      </c>
      <c r="AD175" s="324">
        <v>10.6</v>
      </c>
      <c r="AF175" s="3"/>
      <c r="AG175" s="3"/>
      <c r="AH175" s="3"/>
    </row>
    <row r="176" spans="1:34" ht="21" hidden="1" customHeight="1">
      <c r="A176" s="28" t="s">
        <v>187</v>
      </c>
      <c r="B176" s="325">
        <v>27.4</v>
      </c>
      <c r="C176" s="325">
        <v>34.6</v>
      </c>
      <c r="D176" s="325">
        <v>38.9</v>
      </c>
      <c r="E176" s="325">
        <v>16.8</v>
      </c>
      <c r="F176" s="324">
        <v>11.4</v>
      </c>
      <c r="M176" s="28" t="s">
        <v>187</v>
      </c>
      <c r="N176" s="322">
        <v>16.8</v>
      </c>
      <c r="O176" s="323">
        <v>39.299999999999997</v>
      </c>
      <c r="P176" s="323">
        <v>41</v>
      </c>
      <c r="Q176" s="323">
        <v>17.7</v>
      </c>
      <c r="R176" s="324">
        <v>12.8</v>
      </c>
      <c r="S176" s="46"/>
      <c r="T176" s="46"/>
      <c r="U176" s="46"/>
      <c r="V176" s="46"/>
      <c r="W176" s="46"/>
      <c r="Y176" s="28" t="s">
        <v>187</v>
      </c>
      <c r="Z176" s="322">
        <v>10.7</v>
      </c>
      <c r="AA176" s="323">
        <v>29.1</v>
      </c>
      <c r="AB176" s="281">
        <v>35.5</v>
      </c>
      <c r="AC176" s="323">
        <v>16.600000000000001</v>
      </c>
      <c r="AD176" s="324">
        <v>9.9</v>
      </c>
      <c r="AF176" s="3"/>
      <c r="AG176" s="3"/>
      <c r="AH176" s="3"/>
    </row>
    <row r="177" spans="1:34" ht="21" hidden="1" customHeight="1">
      <c r="A177" s="28" t="s">
        <v>235</v>
      </c>
      <c r="B177" s="325">
        <v>27.8</v>
      </c>
      <c r="C177" s="325">
        <v>35.200000000000003</v>
      </c>
      <c r="D177" s="295">
        <v>39.799999999999997</v>
      </c>
      <c r="E177" s="325">
        <v>17.5</v>
      </c>
      <c r="F177" s="324">
        <v>11.7</v>
      </c>
      <c r="M177" s="28" t="s">
        <v>235</v>
      </c>
      <c r="N177" s="322">
        <v>17</v>
      </c>
      <c r="O177" s="323">
        <v>40.1</v>
      </c>
      <c r="P177" s="281">
        <v>41.9</v>
      </c>
      <c r="Q177" s="323">
        <v>16.899999999999999</v>
      </c>
      <c r="R177" s="324">
        <v>13.2</v>
      </c>
      <c r="S177" s="46"/>
      <c r="T177" s="46"/>
      <c r="U177" s="46"/>
      <c r="V177" s="46"/>
      <c r="W177" s="46"/>
      <c r="Y177" s="28" t="s">
        <v>235</v>
      </c>
      <c r="Z177" s="322">
        <v>10.7</v>
      </c>
      <c r="AA177" s="323">
        <v>29.6</v>
      </c>
      <c r="AB177" s="281">
        <v>36.200000000000003</v>
      </c>
      <c r="AC177" s="323">
        <v>17.600000000000001</v>
      </c>
      <c r="AD177" s="324">
        <v>10.1</v>
      </c>
      <c r="AF177" s="3"/>
      <c r="AG177" s="3"/>
      <c r="AH177" s="3"/>
    </row>
    <row r="178" spans="1:34" ht="21" hidden="1" customHeight="1">
      <c r="A178" s="28" t="s">
        <v>236</v>
      </c>
      <c r="B178" s="325">
        <v>26.1</v>
      </c>
      <c r="C178" s="325">
        <v>33.5</v>
      </c>
      <c r="D178" s="295">
        <v>37.9</v>
      </c>
      <c r="E178" s="325">
        <v>17</v>
      </c>
      <c r="F178" s="324">
        <v>11.6</v>
      </c>
      <c r="M178" s="28" t="s">
        <v>236</v>
      </c>
      <c r="N178" s="322">
        <v>15.9</v>
      </c>
      <c r="O178" s="323">
        <v>38.1</v>
      </c>
      <c r="P178" s="281">
        <v>39.700000000000003</v>
      </c>
      <c r="Q178" s="323">
        <v>16</v>
      </c>
      <c r="R178" s="324">
        <v>13.1</v>
      </c>
      <c r="S178" s="46"/>
      <c r="T178" s="46"/>
      <c r="U178" s="46"/>
      <c r="V178" s="46"/>
      <c r="W178" s="46"/>
      <c r="Y178" s="28" t="s">
        <v>236</v>
      </c>
      <c r="Z178" s="322">
        <v>10.3</v>
      </c>
      <c r="AA178" s="323">
        <v>28.3</v>
      </c>
      <c r="AB178" s="281">
        <v>34.700000000000003</v>
      </c>
      <c r="AC178" s="323">
        <v>17.2</v>
      </c>
      <c r="AD178" s="324">
        <v>10.1</v>
      </c>
      <c r="AF178" s="3"/>
      <c r="AG178" s="3"/>
      <c r="AH178" s="3"/>
    </row>
    <row r="179" spans="1:34" ht="21" hidden="1" customHeight="1">
      <c r="A179" s="28" t="s">
        <v>237</v>
      </c>
      <c r="B179" s="325">
        <v>25.2</v>
      </c>
      <c r="C179" s="325">
        <v>32.6</v>
      </c>
      <c r="D179" s="295">
        <v>36.9</v>
      </c>
      <c r="E179" s="325">
        <v>16.5</v>
      </c>
      <c r="F179" s="324">
        <v>9.6</v>
      </c>
      <c r="M179" s="28" t="s">
        <v>237</v>
      </c>
      <c r="N179" s="322">
        <v>15.3</v>
      </c>
      <c r="O179" s="323">
        <v>37.200000000000003</v>
      </c>
      <c r="P179" s="281">
        <v>38.799999999999997</v>
      </c>
      <c r="Q179" s="323">
        <v>14.5</v>
      </c>
      <c r="R179" s="324">
        <v>12.1</v>
      </c>
      <c r="S179" s="46"/>
      <c r="T179" s="46"/>
      <c r="U179" s="46"/>
      <c r="V179" s="46"/>
      <c r="W179" s="46"/>
      <c r="Y179" s="28" t="s">
        <v>237</v>
      </c>
      <c r="Z179" s="322">
        <v>9.9</v>
      </c>
      <c r="AA179" s="323">
        <v>27.5</v>
      </c>
      <c r="AB179" s="281">
        <v>33.6</v>
      </c>
      <c r="AC179" s="323">
        <v>17</v>
      </c>
      <c r="AD179" s="324">
        <v>7.6</v>
      </c>
      <c r="AF179" s="3"/>
      <c r="AG179" s="3"/>
      <c r="AH179" s="3"/>
    </row>
    <row r="180" spans="1:34" ht="21" hidden="1" customHeight="1">
      <c r="A180" s="28" t="s">
        <v>238</v>
      </c>
      <c r="B180" s="325">
        <v>24.8</v>
      </c>
      <c r="C180" s="325">
        <v>32.4</v>
      </c>
      <c r="D180" s="295">
        <v>36.700000000000003</v>
      </c>
      <c r="E180" s="325">
        <v>16.5</v>
      </c>
      <c r="F180" s="324">
        <v>9.6</v>
      </c>
      <c r="M180" s="28" t="s">
        <v>238</v>
      </c>
      <c r="N180" s="322">
        <v>15</v>
      </c>
      <c r="O180" s="323">
        <v>36.799999999999997</v>
      </c>
      <c r="P180" s="281">
        <v>38.6</v>
      </c>
      <c r="Q180" s="323">
        <v>14.3</v>
      </c>
      <c r="R180" s="324">
        <v>11.2</v>
      </c>
      <c r="S180" s="46"/>
      <c r="T180" s="46"/>
      <c r="U180" s="46"/>
      <c r="V180" s="46"/>
      <c r="W180" s="46"/>
      <c r="Y180" s="28" t="s">
        <v>238</v>
      </c>
      <c r="Z180" s="322">
        <v>9.8000000000000007</v>
      </c>
      <c r="AA180" s="323">
        <v>27.4</v>
      </c>
      <c r="AB180" s="281">
        <v>33.4</v>
      </c>
      <c r="AC180" s="323">
        <v>17</v>
      </c>
      <c r="AD180" s="324">
        <v>8.3000000000000007</v>
      </c>
      <c r="AF180" s="3"/>
      <c r="AG180" s="3"/>
      <c r="AH180" s="3"/>
    </row>
    <row r="181" spans="1:34" ht="21" hidden="1" customHeight="1">
      <c r="A181" s="28" t="s">
        <v>239</v>
      </c>
      <c r="B181" s="325">
        <v>25.7</v>
      </c>
      <c r="C181" s="325">
        <v>33.700000000000003</v>
      </c>
      <c r="D181" s="325">
        <v>38</v>
      </c>
      <c r="E181" s="325">
        <v>17</v>
      </c>
      <c r="F181" s="324">
        <v>10</v>
      </c>
      <c r="M181" s="28" t="s">
        <v>239</v>
      </c>
      <c r="N181" s="322">
        <v>15.7</v>
      </c>
      <c r="O181" s="323">
        <v>38.4</v>
      </c>
      <c r="P181" s="281">
        <v>40.200000000000003</v>
      </c>
      <c r="Q181" s="323">
        <v>14.7</v>
      </c>
      <c r="R181" s="324">
        <v>12.4</v>
      </c>
      <c r="S181" s="46"/>
      <c r="T181" s="46"/>
      <c r="U181" s="46"/>
      <c r="V181" s="46"/>
      <c r="W181" s="46"/>
      <c r="Y181" s="28" t="s">
        <v>239</v>
      </c>
      <c r="Z181" s="322">
        <v>10</v>
      </c>
      <c r="AA181" s="323">
        <v>28.2</v>
      </c>
      <c r="AB181" s="281">
        <v>34.299999999999997</v>
      </c>
      <c r="AC181" s="323">
        <v>17.5</v>
      </c>
      <c r="AD181" s="324">
        <v>8.3000000000000007</v>
      </c>
      <c r="AF181" s="3"/>
      <c r="AG181" s="3"/>
      <c r="AH181" s="3"/>
    </row>
    <row r="182" spans="1:34" ht="21" hidden="1" customHeight="1">
      <c r="A182" s="28" t="s">
        <v>240</v>
      </c>
      <c r="B182" s="325">
        <v>25.7</v>
      </c>
      <c r="C182" s="325">
        <v>33.799999999999997</v>
      </c>
      <c r="D182" s="295">
        <v>38.299999999999997</v>
      </c>
      <c r="E182" s="325">
        <v>17.100000000000001</v>
      </c>
      <c r="F182" s="324">
        <v>10.5</v>
      </c>
      <c r="M182" s="28" t="s">
        <v>240</v>
      </c>
      <c r="N182" s="322">
        <v>15.7</v>
      </c>
      <c r="O182" s="323">
        <v>38.700000000000003</v>
      </c>
      <c r="P182" s="281">
        <v>40.5</v>
      </c>
      <c r="Q182" s="323">
        <v>15.8</v>
      </c>
      <c r="R182" s="324">
        <v>11.6</v>
      </c>
      <c r="S182" s="46"/>
      <c r="T182" s="46"/>
      <c r="U182" s="46"/>
      <c r="V182" s="46"/>
      <c r="W182" s="46"/>
      <c r="Y182" s="28" t="s">
        <v>240</v>
      </c>
      <c r="Z182" s="322">
        <v>10</v>
      </c>
      <c r="AA182" s="323">
        <v>28.3</v>
      </c>
      <c r="AB182" s="281">
        <v>34.700000000000003</v>
      </c>
      <c r="AC182" s="323">
        <v>17.399999999999999</v>
      </c>
      <c r="AD182" s="324">
        <v>9.6999999999999993</v>
      </c>
      <c r="AF182" s="3"/>
      <c r="AG182" s="3"/>
      <c r="AH182" s="3"/>
    </row>
    <row r="183" spans="1:34" ht="21" hidden="1" customHeight="1">
      <c r="A183" s="28" t="s">
        <v>241</v>
      </c>
      <c r="B183" s="325">
        <v>25.3</v>
      </c>
      <c r="C183" s="325">
        <v>33.700000000000003</v>
      </c>
      <c r="D183" s="295">
        <v>38.1</v>
      </c>
      <c r="E183" s="325">
        <v>16.899999999999999</v>
      </c>
      <c r="F183" s="324">
        <v>11.1</v>
      </c>
      <c r="M183" s="28" t="s">
        <v>241</v>
      </c>
      <c r="N183" s="322">
        <v>15.5</v>
      </c>
      <c r="O183" s="323">
        <v>38.6</v>
      </c>
      <c r="P183" s="281">
        <v>40.4</v>
      </c>
      <c r="Q183" s="323">
        <v>16</v>
      </c>
      <c r="R183" s="324">
        <v>12.6</v>
      </c>
      <c r="S183" s="46"/>
      <c r="T183" s="46"/>
      <c r="U183" s="46"/>
      <c r="V183" s="46"/>
      <c r="W183" s="46"/>
      <c r="Y183" s="28" t="s">
        <v>241</v>
      </c>
      <c r="Z183" s="322">
        <v>9.8000000000000007</v>
      </c>
      <c r="AA183" s="323">
        <v>28.2</v>
      </c>
      <c r="AB183" s="281">
        <v>34.4</v>
      </c>
      <c r="AC183" s="323">
        <v>17.100000000000001</v>
      </c>
      <c r="AD183" s="324">
        <v>9.8000000000000007</v>
      </c>
      <c r="AF183" s="3"/>
      <c r="AG183" s="3"/>
      <c r="AH183" s="3"/>
    </row>
    <row r="184" spans="1:34" ht="21" hidden="1" customHeight="1">
      <c r="A184" s="28" t="s">
        <v>242</v>
      </c>
      <c r="B184" s="325">
        <v>25.8</v>
      </c>
      <c r="C184" s="325">
        <v>34.299999999999997</v>
      </c>
      <c r="D184" s="295">
        <v>38.700000000000003</v>
      </c>
      <c r="E184" s="325">
        <v>17</v>
      </c>
      <c r="F184" s="324">
        <v>11.2</v>
      </c>
      <c r="M184" s="28" t="s">
        <v>242</v>
      </c>
      <c r="N184" s="322">
        <v>15.9</v>
      </c>
      <c r="O184" s="323">
        <v>39.299999999999997</v>
      </c>
      <c r="P184" s="281">
        <v>40.9</v>
      </c>
      <c r="Q184" s="323">
        <v>16.600000000000001</v>
      </c>
      <c r="R184" s="324">
        <v>13</v>
      </c>
      <c r="S184" s="46"/>
      <c r="T184" s="46"/>
      <c r="U184" s="46"/>
      <c r="V184" s="46"/>
      <c r="W184" s="46"/>
      <c r="Y184" s="28" t="s">
        <v>242</v>
      </c>
      <c r="Z184" s="322">
        <v>10</v>
      </c>
      <c r="AA184" s="323">
        <v>28.6</v>
      </c>
      <c r="AB184" s="281">
        <v>35.1</v>
      </c>
      <c r="AC184" s="323">
        <v>17</v>
      </c>
      <c r="AD184" s="324">
        <v>9.6999999999999993</v>
      </c>
      <c r="AF184" s="3"/>
      <c r="AG184" s="3"/>
      <c r="AH184" s="3"/>
    </row>
    <row r="185" spans="1:34" ht="21" hidden="1" customHeight="1">
      <c r="A185" s="28" t="s">
        <v>243</v>
      </c>
      <c r="B185" s="325">
        <v>25.1</v>
      </c>
      <c r="C185" s="325">
        <v>33.200000000000003</v>
      </c>
      <c r="D185" s="295">
        <v>37.4</v>
      </c>
      <c r="E185" s="325">
        <v>17</v>
      </c>
      <c r="F185" s="324">
        <v>11.5</v>
      </c>
      <c r="M185" s="28" t="s">
        <v>243</v>
      </c>
      <c r="N185" s="322">
        <v>15.5</v>
      </c>
      <c r="O185" s="323">
        <v>38.299999999999997</v>
      </c>
      <c r="P185" s="281">
        <v>39.799999999999997</v>
      </c>
      <c r="Q185" s="323">
        <v>17.600000000000001</v>
      </c>
      <c r="R185" s="324">
        <v>13.3</v>
      </c>
      <c r="S185" s="46"/>
      <c r="T185" s="46"/>
      <c r="U185" s="46"/>
      <c r="V185" s="46"/>
      <c r="W185" s="46"/>
      <c r="Y185" s="28" t="s">
        <v>243</v>
      </c>
      <c r="Z185" s="322">
        <v>9.6</v>
      </c>
      <c r="AA185" s="323">
        <v>27.4</v>
      </c>
      <c r="AB185" s="281">
        <v>33.299999999999997</v>
      </c>
      <c r="AC185" s="323">
        <v>16.8</v>
      </c>
      <c r="AD185" s="324">
        <v>10.199999999999999</v>
      </c>
      <c r="AF185" s="3"/>
      <c r="AG185" s="3"/>
      <c r="AH185" s="3"/>
    </row>
    <row r="186" spans="1:34" ht="21" hidden="1" customHeight="1">
      <c r="A186" s="28" t="s">
        <v>244</v>
      </c>
      <c r="B186" s="325">
        <v>24.2</v>
      </c>
      <c r="C186" s="325">
        <v>32</v>
      </c>
      <c r="D186" s="295">
        <v>36.200000000000003</v>
      </c>
      <c r="E186" s="325">
        <v>16.3</v>
      </c>
      <c r="F186" s="324">
        <v>12.6</v>
      </c>
      <c r="M186" s="28" t="s">
        <v>244</v>
      </c>
      <c r="N186" s="322">
        <v>15.1</v>
      </c>
      <c r="O186" s="323">
        <v>37.4</v>
      </c>
      <c r="P186" s="281">
        <v>39.1</v>
      </c>
      <c r="Q186" s="323">
        <v>17.399999999999999</v>
      </c>
      <c r="R186" s="324">
        <v>13.1</v>
      </c>
      <c r="S186" s="46"/>
      <c r="T186" s="46"/>
      <c r="U186" s="46"/>
      <c r="V186" s="46"/>
      <c r="W186" s="46"/>
      <c r="Y186" s="28" t="s">
        <v>244</v>
      </c>
      <c r="Z186" s="322">
        <v>9.1</v>
      </c>
      <c r="AA186" s="323">
        <v>25.9</v>
      </c>
      <c r="AB186" s="281">
        <v>31.4</v>
      </c>
      <c r="AC186" s="323">
        <v>16</v>
      </c>
      <c r="AD186" s="324">
        <v>12.3</v>
      </c>
      <c r="AF186" s="3"/>
      <c r="AG186" s="3"/>
      <c r="AH186" s="3"/>
    </row>
    <row r="187" spans="1:34" ht="21" hidden="1" customHeight="1">
      <c r="A187" s="28" t="s">
        <v>245</v>
      </c>
      <c r="B187" s="325">
        <v>24.3</v>
      </c>
      <c r="C187" s="325">
        <v>31.9</v>
      </c>
      <c r="D187" s="295">
        <v>36.1</v>
      </c>
      <c r="E187" s="325">
        <v>16.5</v>
      </c>
      <c r="F187" s="324">
        <v>12.6</v>
      </c>
      <c r="M187" s="28" t="s">
        <v>245</v>
      </c>
      <c r="N187" s="322">
        <v>15.2</v>
      </c>
      <c r="O187" s="323">
        <v>37.5</v>
      </c>
      <c r="P187" s="281">
        <v>39.1</v>
      </c>
      <c r="Q187" s="323">
        <v>17.2</v>
      </c>
      <c r="R187" s="324">
        <v>13.8</v>
      </c>
      <c r="S187" s="46"/>
      <c r="T187" s="46"/>
      <c r="U187" s="46"/>
      <c r="V187" s="46"/>
      <c r="W187" s="46"/>
      <c r="Y187" s="28" t="s">
        <v>245</v>
      </c>
      <c r="Z187" s="322">
        <v>9.1999999999999993</v>
      </c>
      <c r="AA187" s="323">
        <v>25.7</v>
      </c>
      <c r="AB187" s="281">
        <v>31.1</v>
      </c>
      <c r="AC187" s="323">
        <v>16.3</v>
      </c>
      <c r="AD187" s="324">
        <v>11.4</v>
      </c>
      <c r="AF187" s="3"/>
      <c r="AG187" s="3"/>
      <c r="AH187" s="3"/>
    </row>
    <row r="188" spans="1:34" ht="21" hidden="1" customHeight="1">
      <c r="A188" s="28" t="s">
        <v>246</v>
      </c>
      <c r="B188" s="325">
        <v>25.4</v>
      </c>
      <c r="C188" s="325">
        <v>33</v>
      </c>
      <c r="D188" s="295">
        <v>37.4</v>
      </c>
      <c r="E188" s="325">
        <v>16.899999999999999</v>
      </c>
      <c r="F188" s="324">
        <v>12.7</v>
      </c>
      <c r="M188" s="28" t="s">
        <v>246</v>
      </c>
      <c r="N188" s="322">
        <v>15.7</v>
      </c>
      <c r="O188" s="323">
        <v>38.5</v>
      </c>
      <c r="P188" s="281">
        <v>40.299999999999997</v>
      </c>
      <c r="Q188" s="323">
        <v>17.100000000000001</v>
      </c>
      <c r="R188" s="324">
        <v>13.5</v>
      </c>
      <c r="S188" s="46"/>
      <c r="T188" s="46"/>
      <c r="U188" s="46"/>
      <c r="V188" s="46"/>
      <c r="W188" s="46"/>
      <c r="Y188" s="28" t="s">
        <v>246</v>
      </c>
      <c r="Z188" s="322">
        <v>9.6999999999999993</v>
      </c>
      <c r="AA188" s="323">
        <v>27</v>
      </c>
      <c r="AB188" s="281">
        <v>32.700000000000003</v>
      </c>
      <c r="AC188" s="323">
        <v>16.899999999999999</v>
      </c>
      <c r="AD188" s="324">
        <v>12</v>
      </c>
      <c r="AF188" s="3"/>
      <c r="AG188" s="3"/>
      <c r="AH188" s="3"/>
    </row>
    <row r="189" spans="1:34" ht="21" hidden="1" customHeight="1">
      <c r="A189" s="28" t="s">
        <v>247</v>
      </c>
      <c r="B189" s="325">
        <v>26</v>
      </c>
      <c r="C189" s="325">
        <v>33.6</v>
      </c>
      <c r="D189" s="325">
        <v>38</v>
      </c>
      <c r="E189" s="325">
        <v>17.399999999999999</v>
      </c>
      <c r="F189" s="324">
        <v>11.5</v>
      </c>
      <c r="M189" s="28" t="s">
        <v>247</v>
      </c>
      <c r="N189" s="322">
        <v>15.9</v>
      </c>
      <c r="O189" s="323">
        <v>38.6</v>
      </c>
      <c r="P189" s="281">
        <v>40.6</v>
      </c>
      <c r="Q189" s="323">
        <v>16.8</v>
      </c>
      <c r="R189" s="324">
        <v>12.9</v>
      </c>
      <c r="S189" s="46"/>
      <c r="T189" s="46"/>
      <c r="U189" s="46"/>
      <c r="V189" s="46"/>
      <c r="W189" s="46"/>
      <c r="Y189" s="28" t="s">
        <v>247</v>
      </c>
      <c r="Z189" s="322">
        <v>10.1</v>
      </c>
      <c r="AA189" s="323">
        <v>28</v>
      </c>
      <c r="AB189" s="281">
        <v>33.799999999999997</v>
      </c>
      <c r="AC189" s="323">
        <v>17.600000000000001</v>
      </c>
      <c r="AD189" s="324">
        <v>10.1</v>
      </c>
      <c r="AF189" s="3"/>
      <c r="AG189" s="3"/>
      <c r="AH189" s="3"/>
    </row>
    <row r="190" spans="1:34" ht="21" hidden="1" customHeight="1">
      <c r="A190" s="28" t="s">
        <v>248</v>
      </c>
      <c r="B190" s="325">
        <v>25.4</v>
      </c>
      <c r="C190" s="325">
        <v>32.9</v>
      </c>
      <c r="D190" s="295">
        <v>37.1</v>
      </c>
      <c r="E190" s="325">
        <v>17.100000000000001</v>
      </c>
      <c r="F190" s="324">
        <v>11.8</v>
      </c>
      <c r="M190" s="28" t="s">
        <v>248</v>
      </c>
      <c r="N190" s="322">
        <v>15.7</v>
      </c>
      <c r="O190" s="323">
        <v>38</v>
      </c>
      <c r="P190" s="281">
        <v>39.9</v>
      </c>
      <c r="Q190" s="323">
        <v>17.5</v>
      </c>
      <c r="R190" s="324">
        <v>12.7</v>
      </c>
      <c r="S190" s="46"/>
      <c r="T190" s="46"/>
      <c r="U190" s="46"/>
      <c r="V190" s="46"/>
      <c r="W190" s="46"/>
      <c r="Y190" s="28" t="s">
        <v>248</v>
      </c>
      <c r="Z190" s="322">
        <v>9.6999999999999993</v>
      </c>
      <c r="AA190" s="323">
        <v>27</v>
      </c>
      <c r="AB190" s="281">
        <v>32.6</v>
      </c>
      <c r="AC190" s="323">
        <v>16.899999999999999</v>
      </c>
      <c r="AD190" s="324">
        <v>11</v>
      </c>
      <c r="AF190" s="3"/>
      <c r="AG190" s="3"/>
      <c r="AH190" s="3"/>
    </row>
    <row r="191" spans="1:34" ht="21" hidden="1" customHeight="1">
      <c r="A191" s="28" t="s">
        <v>249</v>
      </c>
      <c r="B191" s="325">
        <v>25</v>
      </c>
      <c r="C191" s="325">
        <v>32.200000000000003</v>
      </c>
      <c r="D191" s="295">
        <v>36.5</v>
      </c>
      <c r="E191" s="325">
        <v>16.7</v>
      </c>
      <c r="F191" s="324">
        <v>11.9</v>
      </c>
      <c r="M191" s="28" t="s">
        <v>249</v>
      </c>
      <c r="N191" s="322">
        <v>15.4</v>
      </c>
      <c r="O191" s="323">
        <v>37.4</v>
      </c>
      <c r="P191" s="281">
        <v>39.299999999999997</v>
      </c>
      <c r="Q191" s="323">
        <v>17.100000000000001</v>
      </c>
      <c r="R191" s="324">
        <v>13.3</v>
      </c>
      <c r="S191" s="46"/>
      <c r="T191" s="46"/>
      <c r="U191" s="46"/>
      <c r="V191" s="46"/>
      <c r="W191" s="46"/>
      <c r="Y191" s="28" t="s">
        <v>249</v>
      </c>
      <c r="Z191" s="322">
        <v>9.6</v>
      </c>
      <c r="AA191" s="323">
        <v>26.4</v>
      </c>
      <c r="AB191" s="281">
        <v>31.9</v>
      </c>
      <c r="AC191" s="323">
        <v>16.600000000000001</v>
      </c>
      <c r="AD191" s="324">
        <v>10.8</v>
      </c>
      <c r="AF191" s="3"/>
      <c r="AG191" s="3"/>
      <c r="AH191" s="3"/>
    </row>
    <row r="192" spans="1:34" ht="21" hidden="1" customHeight="1">
      <c r="A192" s="28" t="s">
        <v>250</v>
      </c>
      <c r="B192" s="325">
        <v>25.3</v>
      </c>
      <c r="C192" s="325">
        <v>32.299999999999997</v>
      </c>
      <c r="D192" s="295">
        <v>36.9</v>
      </c>
      <c r="E192" s="325">
        <v>16.5</v>
      </c>
      <c r="F192" s="324">
        <v>11.2</v>
      </c>
      <c r="M192" s="28" t="s">
        <v>250</v>
      </c>
      <c r="N192" s="322">
        <v>15.5</v>
      </c>
      <c r="O192" s="323">
        <v>37.6</v>
      </c>
      <c r="P192" s="281">
        <v>39.5</v>
      </c>
      <c r="Q192" s="323">
        <v>16.899999999999999</v>
      </c>
      <c r="R192" s="324">
        <v>12.9</v>
      </c>
      <c r="S192" s="46"/>
      <c r="T192" s="46"/>
      <c r="U192" s="46"/>
      <c r="V192" s="46"/>
      <c r="W192" s="46"/>
      <c r="Y192" s="28" t="s">
        <v>250</v>
      </c>
      <c r="Z192" s="322">
        <v>9.8000000000000007</v>
      </c>
      <c r="AA192" s="323">
        <v>26.6</v>
      </c>
      <c r="AB192" s="281">
        <v>32.700000000000003</v>
      </c>
      <c r="AC192" s="323">
        <v>16.399999999999999</v>
      </c>
      <c r="AD192" s="324">
        <v>9.6999999999999993</v>
      </c>
      <c r="AF192" s="3"/>
      <c r="AG192" s="3"/>
      <c r="AH192" s="3"/>
    </row>
    <row r="193" spans="1:34" ht="21" hidden="1" customHeight="1">
      <c r="A193" s="28" t="s">
        <v>251</v>
      </c>
      <c r="B193" s="325">
        <v>25.8</v>
      </c>
      <c r="C193" s="325">
        <v>33.1</v>
      </c>
      <c r="D193" s="295">
        <v>37.6</v>
      </c>
      <c r="E193" s="325">
        <v>16.7</v>
      </c>
      <c r="F193" s="324">
        <v>11.3</v>
      </c>
      <c r="M193" s="28" t="s">
        <v>251</v>
      </c>
      <c r="N193" s="322">
        <v>15.9</v>
      </c>
      <c r="O193" s="323">
        <v>38.1</v>
      </c>
      <c r="P193" s="281">
        <v>40.1</v>
      </c>
      <c r="Q193" s="323">
        <v>17.100000000000001</v>
      </c>
      <c r="R193" s="324">
        <v>12.3</v>
      </c>
      <c r="S193" s="46"/>
      <c r="T193" s="46"/>
      <c r="U193" s="46"/>
      <c r="V193" s="46"/>
      <c r="W193" s="46"/>
      <c r="Y193" s="28" t="s">
        <v>251</v>
      </c>
      <c r="Z193" s="322">
        <v>10</v>
      </c>
      <c r="AA193" s="323">
        <v>27.4</v>
      </c>
      <c r="AB193" s="281">
        <v>33.5</v>
      </c>
      <c r="AC193" s="323">
        <v>16.5</v>
      </c>
      <c r="AD193" s="324">
        <v>10.3</v>
      </c>
      <c r="AF193" s="3"/>
      <c r="AG193" s="3"/>
      <c r="AH193" s="3"/>
    </row>
    <row r="194" spans="1:34" ht="21" hidden="1" customHeight="1">
      <c r="A194" s="28" t="s">
        <v>252</v>
      </c>
      <c r="B194" s="325">
        <v>26</v>
      </c>
      <c r="C194" s="325">
        <v>33.299999999999997</v>
      </c>
      <c r="D194" s="295">
        <v>37.700000000000003</v>
      </c>
      <c r="E194" s="325">
        <v>16.8</v>
      </c>
      <c r="F194" s="324">
        <v>11.7</v>
      </c>
      <c r="M194" s="28" t="s">
        <v>252</v>
      </c>
      <c r="N194" s="322">
        <v>16.100000000000001</v>
      </c>
      <c r="O194" s="323">
        <v>38.5</v>
      </c>
      <c r="P194" s="281">
        <v>40.200000000000003</v>
      </c>
      <c r="Q194" s="323">
        <v>18.100000000000001</v>
      </c>
      <c r="R194" s="324">
        <v>12.8</v>
      </c>
      <c r="S194" s="46"/>
      <c r="T194" s="46"/>
      <c r="U194" s="46"/>
      <c r="V194" s="46"/>
      <c r="W194" s="46"/>
      <c r="Y194" s="28" t="s">
        <v>252</v>
      </c>
      <c r="Z194" s="322">
        <v>10</v>
      </c>
      <c r="AA194" s="323">
        <v>27.4</v>
      </c>
      <c r="AB194" s="281">
        <v>33.6</v>
      </c>
      <c r="AC194" s="323">
        <v>16.5</v>
      </c>
      <c r="AD194" s="324">
        <v>10.6</v>
      </c>
      <c r="AF194" s="3"/>
      <c r="AG194" s="3"/>
      <c r="AH194" s="3"/>
    </row>
    <row r="195" spans="1:34" ht="21" hidden="1" customHeight="1">
      <c r="A195" s="28" t="s">
        <v>253</v>
      </c>
      <c r="B195" s="325">
        <v>26</v>
      </c>
      <c r="C195" s="325">
        <v>33.4</v>
      </c>
      <c r="D195" s="295">
        <v>37.6</v>
      </c>
      <c r="E195" s="325">
        <v>17.2</v>
      </c>
      <c r="F195" s="324">
        <v>11.2</v>
      </c>
      <c r="M195" s="28" t="s">
        <v>253</v>
      </c>
      <c r="N195" s="322">
        <v>16</v>
      </c>
      <c r="O195" s="323">
        <v>38.6</v>
      </c>
      <c r="P195" s="281">
        <v>40.1</v>
      </c>
      <c r="Q195" s="323">
        <v>18.100000000000001</v>
      </c>
      <c r="R195" s="324">
        <v>12.1</v>
      </c>
      <c r="S195" s="46"/>
      <c r="T195" s="46"/>
      <c r="U195" s="46"/>
      <c r="V195" s="46"/>
      <c r="W195" s="46"/>
      <c r="Y195" s="28" t="s">
        <v>253</v>
      </c>
      <c r="Z195" s="322">
        <v>10.1</v>
      </c>
      <c r="AA195" s="323">
        <v>27.6</v>
      </c>
      <c r="AB195" s="281">
        <v>33.5</v>
      </c>
      <c r="AC195" s="323">
        <v>17</v>
      </c>
      <c r="AD195" s="324">
        <v>10.5</v>
      </c>
      <c r="AF195" s="3"/>
      <c r="AG195" s="3"/>
      <c r="AH195" s="3"/>
    </row>
    <row r="196" spans="1:34" ht="21" hidden="1" customHeight="1">
      <c r="A196" s="28" t="s">
        <v>254</v>
      </c>
      <c r="B196" s="325">
        <v>26.2</v>
      </c>
      <c r="C196" s="325">
        <v>33.5</v>
      </c>
      <c r="D196" s="295">
        <v>37.700000000000003</v>
      </c>
      <c r="E196" s="325">
        <v>17.3</v>
      </c>
      <c r="F196" s="324">
        <v>12.1</v>
      </c>
      <c r="M196" s="28" t="s">
        <v>254</v>
      </c>
      <c r="N196" s="322">
        <v>16.100000000000001</v>
      </c>
      <c r="O196" s="323">
        <v>38.6</v>
      </c>
      <c r="P196" s="281">
        <v>40.200000000000003</v>
      </c>
      <c r="Q196" s="323">
        <v>17.8</v>
      </c>
      <c r="R196" s="324">
        <v>14.4</v>
      </c>
      <c r="S196" s="46"/>
      <c r="T196" s="46"/>
      <c r="U196" s="46"/>
      <c r="V196" s="46"/>
      <c r="W196" s="46"/>
      <c r="Y196" s="28" t="s">
        <v>254</v>
      </c>
      <c r="Z196" s="322">
        <v>10.1</v>
      </c>
      <c r="AA196" s="323">
        <v>27.7</v>
      </c>
      <c r="AB196" s="281">
        <v>33.4</v>
      </c>
      <c r="AC196" s="323">
        <v>17.2</v>
      </c>
      <c r="AD196" s="324">
        <v>10.6</v>
      </c>
      <c r="AF196" s="3"/>
      <c r="AG196" s="3"/>
      <c r="AH196" s="3"/>
    </row>
    <row r="197" spans="1:34" ht="21" hidden="1" customHeight="1">
      <c r="A197" s="28" t="s">
        <v>255</v>
      </c>
      <c r="B197" s="325">
        <v>25.5</v>
      </c>
      <c r="C197" s="325">
        <v>32.5</v>
      </c>
      <c r="D197" s="295">
        <v>36.6</v>
      </c>
      <c r="E197" s="325">
        <v>17.2</v>
      </c>
      <c r="F197" s="324">
        <v>12.6</v>
      </c>
      <c r="M197" s="28" t="s">
        <v>255</v>
      </c>
      <c r="N197" s="322">
        <v>15.9</v>
      </c>
      <c r="O197" s="323">
        <v>37.700000000000003</v>
      </c>
      <c r="P197" s="281">
        <v>39.299999999999997</v>
      </c>
      <c r="Q197" s="323">
        <v>17.399999999999999</v>
      </c>
      <c r="R197" s="324">
        <v>15.7</v>
      </c>
      <c r="S197" s="46"/>
      <c r="T197" s="46"/>
      <c r="U197" s="46"/>
      <c r="V197" s="46"/>
      <c r="W197" s="46"/>
      <c r="Y197" s="28" t="s">
        <v>255</v>
      </c>
      <c r="Z197" s="322">
        <v>9.6999999999999993</v>
      </c>
      <c r="AA197" s="323">
        <v>26.5</v>
      </c>
      <c r="AB197" s="323">
        <v>31.9</v>
      </c>
      <c r="AC197" s="323">
        <v>17.100000000000001</v>
      </c>
      <c r="AD197" s="324">
        <v>10.3</v>
      </c>
      <c r="AF197" s="3"/>
      <c r="AG197" s="3"/>
      <c r="AH197" s="3"/>
    </row>
    <row r="198" spans="1:34" ht="21" hidden="1" customHeight="1">
      <c r="A198" s="28" t="s">
        <v>256</v>
      </c>
      <c r="B198" s="325">
        <v>24.6</v>
      </c>
      <c r="C198" s="325">
        <v>31.3</v>
      </c>
      <c r="D198" s="295">
        <v>35.4</v>
      </c>
      <c r="E198" s="325">
        <v>15.8</v>
      </c>
      <c r="F198" s="324">
        <v>12.7</v>
      </c>
      <c r="M198" s="28" t="s">
        <v>256</v>
      </c>
      <c r="N198" s="322">
        <v>15.4</v>
      </c>
      <c r="O198" s="323">
        <v>36.700000000000003</v>
      </c>
      <c r="P198" s="281">
        <v>38.200000000000003</v>
      </c>
      <c r="Q198" s="323">
        <v>15.8</v>
      </c>
      <c r="R198" s="324">
        <v>16.7</v>
      </c>
      <c r="S198" s="46"/>
      <c r="T198" s="46"/>
      <c r="U198" s="46"/>
      <c r="V198" s="46"/>
      <c r="W198" s="46"/>
      <c r="Y198" s="28" t="s">
        <v>256</v>
      </c>
      <c r="Z198" s="322">
        <v>9.1</v>
      </c>
      <c r="AA198" s="323">
        <v>25.1</v>
      </c>
      <c r="AB198" s="281">
        <v>30.6</v>
      </c>
      <c r="AC198" s="323">
        <v>15.8</v>
      </c>
      <c r="AD198" s="324">
        <v>8.9</v>
      </c>
      <c r="AF198" s="3"/>
      <c r="AG198" s="3"/>
      <c r="AH198" s="3"/>
    </row>
    <row r="199" spans="1:34" ht="21" hidden="1" customHeight="1">
      <c r="A199" s="28" t="s">
        <v>257</v>
      </c>
      <c r="B199" s="325">
        <v>24.5</v>
      </c>
      <c r="C199" s="325">
        <v>31.2</v>
      </c>
      <c r="D199" s="295">
        <v>35.299999999999997</v>
      </c>
      <c r="E199" s="325">
        <v>15.8</v>
      </c>
      <c r="F199" s="324">
        <v>12.5</v>
      </c>
      <c r="M199" s="28" t="s">
        <v>257</v>
      </c>
      <c r="N199" s="322">
        <v>15.3</v>
      </c>
      <c r="O199" s="323">
        <v>36.5</v>
      </c>
      <c r="P199" s="323">
        <v>38</v>
      </c>
      <c r="Q199" s="323">
        <v>15</v>
      </c>
      <c r="R199" s="324">
        <v>15.6</v>
      </c>
      <c r="S199" s="46"/>
      <c r="T199" s="46"/>
      <c r="U199" s="46"/>
      <c r="V199" s="46"/>
      <c r="W199" s="46"/>
      <c r="Y199" s="28" t="s">
        <v>257</v>
      </c>
      <c r="Z199" s="322">
        <v>9.1999999999999993</v>
      </c>
      <c r="AA199" s="323">
        <v>25.1</v>
      </c>
      <c r="AB199" s="281">
        <v>30.5</v>
      </c>
      <c r="AC199" s="323">
        <v>16</v>
      </c>
      <c r="AD199" s="324">
        <v>9</v>
      </c>
      <c r="AF199" s="3"/>
      <c r="AG199" s="3"/>
      <c r="AH199" s="3"/>
    </row>
    <row r="200" spans="1:34" ht="21" hidden="1" customHeight="1">
      <c r="A200" s="28" t="s">
        <v>258</v>
      </c>
      <c r="B200" s="325">
        <v>25.6</v>
      </c>
      <c r="C200" s="325">
        <v>32.9</v>
      </c>
      <c r="D200" s="295">
        <v>37.200000000000003</v>
      </c>
      <c r="E200" s="325">
        <v>16.100000000000001</v>
      </c>
      <c r="F200" s="324">
        <v>12.5</v>
      </c>
      <c r="M200" s="28" t="s">
        <v>258</v>
      </c>
      <c r="N200" s="322">
        <v>15.9</v>
      </c>
      <c r="O200" s="323">
        <v>38.200000000000003</v>
      </c>
      <c r="P200" s="281">
        <v>40.1</v>
      </c>
      <c r="Q200" s="323">
        <v>15</v>
      </c>
      <c r="R200" s="324">
        <v>15.5</v>
      </c>
      <c r="S200" s="46"/>
      <c r="T200" s="46"/>
      <c r="U200" s="46"/>
      <c r="V200" s="46"/>
      <c r="W200" s="46"/>
      <c r="Y200" s="28" t="s">
        <v>258</v>
      </c>
      <c r="Z200" s="322">
        <v>9.6999999999999993</v>
      </c>
      <c r="AA200" s="323">
        <v>26.8</v>
      </c>
      <c r="AB200" s="281">
        <v>32.299999999999997</v>
      </c>
      <c r="AC200" s="323">
        <v>16.5</v>
      </c>
      <c r="AD200" s="324">
        <v>9.1</v>
      </c>
      <c r="AF200" s="3"/>
      <c r="AG200" s="3"/>
      <c r="AH200" s="3"/>
    </row>
    <row r="201" spans="1:34" ht="21" hidden="1" customHeight="1">
      <c r="A201" s="28" t="s">
        <v>259</v>
      </c>
      <c r="B201" s="325">
        <v>26.2</v>
      </c>
      <c r="C201" s="325">
        <v>33.799999999999997</v>
      </c>
      <c r="D201" s="295">
        <v>38.200000000000003</v>
      </c>
      <c r="E201" s="325">
        <v>17.3</v>
      </c>
      <c r="F201" s="324">
        <v>13.4</v>
      </c>
      <c r="M201" s="28" t="s">
        <v>259</v>
      </c>
      <c r="N201" s="322">
        <v>16.3</v>
      </c>
      <c r="O201" s="323">
        <v>39.1</v>
      </c>
      <c r="P201" s="323">
        <v>41</v>
      </c>
      <c r="Q201" s="323">
        <v>16.2</v>
      </c>
      <c r="R201" s="324">
        <v>16.7</v>
      </c>
      <c r="S201" s="46"/>
      <c r="T201" s="46"/>
      <c r="U201" s="46"/>
      <c r="V201" s="46"/>
      <c r="W201" s="46"/>
      <c r="Y201" s="28" t="s">
        <v>259</v>
      </c>
      <c r="Z201" s="322">
        <v>9.9</v>
      </c>
      <c r="AA201" s="323">
        <v>27.7</v>
      </c>
      <c r="AB201" s="281">
        <v>33.5</v>
      </c>
      <c r="AC201" s="323">
        <v>17.7</v>
      </c>
      <c r="AD201" s="324">
        <v>9.3000000000000007</v>
      </c>
      <c r="AF201" s="3"/>
      <c r="AG201" s="3"/>
      <c r="AH201" s="3"/>
    </row>
    <row r="202" spans="1:34" ht="21" hidden="1" customHeight="1">
      <c r="A202" s="28" t="s">
        <v>260</v>
      </c>
      <c r="B202" s="325">
        <v>24.7</v>
      </c>
      <c r="C202" s="325">
        <v>31.8</v>
      </c>
      <c r="D202" s="295">
        <v>35.9</v>
      </c>
      <c r="E202" s="325">
        <v>16.2</v>
      </c>
      <c r="F202" s="324">
        <v>12.5</v>
      </c>
      <c r="M202" s="28" t="s">
        <v>260</v>
      </c>
      <c r="N202" s="322">
        <v>15.3</v>
      </c>
      <c r="O202" s="323">
        <v>36.9</v>
      </c>
      <c r="P202" s="281">
        <v>38.700000000000003</v>
      </c>
      <c r="Q202" s="323">
        <v>15</v>
      </c>
      <c r="R202" s="324">
        <v>15.8</v>
      </c>
      <c r="S202" s="46"/>
      <c r="T202" s="46"/>
      <c r="U202" s="46"/>
      <c r="V202" s="46"/>
      <c r="W202" s="46"/>
      <c r="Y202" s="28" t="s">
        <v>260</v>
      </c>
      <c r="Z202" s="322">
        <v>9.5</v>
      </c>
      <c r="AA202" s="323">
        <v>26</v>
      </c>
      <c r="AB202" s="281">
        <v>31.3</v>
      </c>
      <c r="AC202" s="323">
        <v>16.600000000000001</v>
      </c>
      <c r="AD202" s="324">
        <v>9</v>
      </c>
      <c r="AF202" s="3"/>
      <c r="AG202" s="3"/>
      <c r="AH202" s="3"/>
    </row>
    <row r="203" spans="1:34" ht="21" hidden="1" customHeight="1">
      <c r="A203" s="28" t="s">
        <v>261</v>
      </c>
      <c r="B203" s="325">
        <v>24.8</v>
      </c>
      <c r="C203" s="325">
        <v>31.9</v>
      </c>
      <c r="D203" s="295">
        <v>35.799999999999997</v>
      </c>
      <c r="E203" s="325">
        <v>16.5</v>
      </c>
      <c r="F203" s="324">
        <v>12.5</v>
      </c>
      <c r="M203" s="28" t="s">
        <v>261</v>
      </c>
      <c r="N203" s="322">
        <v>15.1</v>
      </c>
      <c r="O203" s="323">
        <v>36.700000000000003</v>
      </c>
      <c r="P203" s="281">
        <v>38.299999999999997</v>
      </c>
      <c r="Q203" s="323">
        <v>15.4</v>
      </c>
      <c r="R203" s="324">
        <v>16.3</v>
      </c>
      <c r="S203" s="46"/>
      <c r="T203" s="46"/>
      <c r="U203" s="46"/>
      <c r="V203" s="46"/>
      <c r="W203" s="46"/>
      <c r="Y203" s="28" t="s">
        <v>261</v>
      </c>
      <c r="Z203" s="322">
        <v>9.6999999999999993</v>
      </c>
      <c r="AA203" s="323">
        <v>26.6</v>
      </c>
      <c r="AB203" s="281">
        <v>31.9</v>
      </c>
      <c r="AC203" s="323">
        <v>16.8</v>
      </c>
      <c r="AD203" s="324">
        <v>8.6999999999999993</v>
      </c>
      <c r="AF203" s="3"/>
      <c r="AG203" s="3"/>
      <c r="AH203" s="3"/>
    </row>
    <row r="204" spans="1:34" ht="21" hidden="1" customHeight="1">
      <c r="A204" s="28" t="s">
        <v>262</v>
      </c>
      <c r="B204" s="325">
        <v>25.3</v>
      </c>
      <c r="C204" s="325">
        <v>32.200000000000003</v>
      </c>
      <c r="D204" s="295">
        <v>36.200000000000003</v>
      </c>
      <c r="E204" s="325">
        <v>16.399999999999999</v>
      </c>
      <c r="F204" s="324">
        <v>12.2</v>
      </c>
      <c r="M204" s="28" t="s">
        <v>262</v>
      </c>
      <c r="N204" s="322">
        <v>15.6</v>
      </c>
      <c r="O204" s="323">
        <v>37.4</v>
      </c>
      <c r="P204" s="281">
        <v>38.700000000000003</v>
      </c>
      <c r="Q204" s="323">
        <v>15.8</v>
      </c>
      <c r="R204" s="324">
        <v>15.7</v>
      </c>
      <c r="S204" s="46"/>
      <c r="T204" s="46"/>
      <c r="U204" s="46"/>
      <c r="V204" s="46"/>
      <c r="W204" s="46"/>
      <c r="Y204" s="28" t="s">
        <v>262</v>
      </c>
      <c r="Z204" s="322">
        <v>9.6999999999999993</v>
      </c>
      <c r="AA204" s="323">
        <v>26.4</v>
      </c>
      <c r="AB204" s="323">
        <v>32</v>
      </c>
      <c r="AC204" s="323">
        <v>16.600000000000001</v>
      </c>
      <c r="AD204" s="324">
        <v>8.5</v>
      </c>
      <c r="AF204" s="3"/>
      <c r="AG204" s="3"/>
      <c r="AH204" s="3"/>
    </row>
    <row r="205" spans="1:34" ht="21" hidden="1" customHeight="1">
      <c r="A205" s="28" t="s">
        <v>263</v>
      </c>
      <c r="B205" s="325">
        <v>26.7</v>
      </c>
      <c r="C205" s="325">
        <v>33.700000000000003</v>
      </c>
      <c r="D205" s="295">
        <v>37.9</v>
      </c>
      <c r="E205" s="325">
        <v>17.100000000000001</v>
      </c>
      <c r="F205" s="324">
        <v>12.6</v>
      </c>
      <c r="M205" s="28" t="s">
        <v>263</v>
      </c>
      <c r="N205" s="322">
        <v>16.399999999999999</v>
      </c>
      <c r="O205" s="323">
        <v>39.1</v>
      </c>
      <c r="P205" s="281">
        <v>40.5</v>
      </c>
      <c r="Q205" s="323">
        <v>16.600000000000001</v>
      </c>
      <c r="R205" s="324">
        <v>16</v>
      </c>
      <c r="S205" s="46"/>
      <c r="T205" s="46"/>
      <c r="U205" s="46"/>
      <c r="V205" s="46"/>
      <c r="W205" s="46"/>
      <c r="Y205" s="28" t="s">
        <v>263</v>
      </c>
      <c r="Z205" s="322">
        <v>10.3</v>
      </c>
      <c r="AA205" s="323">
        <v>27.6</v>
      </c>
      <c r="AB205" s="323">
        <v>33.700000000000003</v>
      </c>
      <c r="AC205" s="323">
        <v>17.2</v>
      </c>
      <c r="AD205" s="324">
        <v>8.3000000000000007</v>
      </c>
      <c r="AF205" s="3"/>
      <c r="AG205" s="3"/>
      <c r="AH205" s="3"/>
    </row>
    <row r="206" spans="1:34" ht="21" hidden="1" customHeight="1">
      <c r="A206" s="28" t="s">
        <v>271</v>
      </c>
      <c r="B206" s="325">
        <v>26.1</v>
      </c>
      <c r="C206" s="325">
        <v>33</v>
      </c>
      <c r="D206" s="295">
        <v>37.299999999999997</v>
      </c>
      <c r="E206" s="325">
        <v>17</v>
      </c>
      <c r="F206" s="324">
        <v>12.3</v>
      </c>
      <c r="M206" s="28" t="s">
        <v>271</v>
      </c>
      <c r="N206" s="322">
        <v>16</v>
      </c>
      <c r="O206" s="323">
        <v>38.5</v>
      </c>
      <c r="P206" s="281">
        <v>39.9</v>
      </c>
      <c r="Q206" s="323">
        <v>16.399999999999999</v>
      </c>
      <c r="R206" s="324">
        <v>15.1</v>
      </c>
      <c r="S206" s="46"/>
      <c r="T206" s="46"/>
      <c r="U206" s="46"/>
      <c r="V206" s="46"/>
      <c r="W206" s="46"/>
      <c r="Y206" s="28" t="s">
        <v>271</v>
      </c>
      <c r="Z206" s="322">
        <v>10.1</v>
      </c>
      <c r="AA206" s="323">
        <v>26.9</v>
      </c>
      <c r="AB206" s="323">
        <v>32.9</v>
      </c>
      <c r="AC206" s="323">
        <v>17.100000000000001</v>
      </c>
      <c r="AD206" s="324">
        <v>8.1999999999999993</v>
      </c>
      <c r="AF206" s="3"/>
      <c r="AG206" s="3"/>
      <c r="AH206" s="3"/>
    </row>
    <row r="207" spans="1:34" ht="21" hidden="1" customHeight="1">
      <c r="A207" s="28" t="s">
        <v>272</v>
      </c>
      <c r="B207" s="325">
        <v>26.4</v>
      </c>
      <c r="C207" s="325">
        <v>32.799999999999997</v>
      </c>
      <c r="D207" s="325">
        <v>37</v>
      </c>
      <c r="E207" s="325">
        <v>17.600000000000001</v>
      </c>
      <c r="F207" s="324">
        <v>12.6</v>
      </c>
      <c r="M207" s="28" t="s">
        <v>272</v>
      </c>
      <c r="N207" s="322">
        <v>16</v>
      </c>
      <c r="O207" s="323">
        <v>37.799999999999997</v>
      </c>
      <c r="P207" s="281">
        <v>39.200000000000003</v>
      </c>
      <c r="Q207" s="323">
        <v>16.5</v>
      </c>
      <c r="R207" s="324">
        <v>15.6</v>
      </c>
      <c r="S207" s="46"/>
      <c r="T207" s="46"/>
      <c r="U207" s="46"/>
      <c r="V207" s="46"/>
      <c r="W207" s="46"/>
      <c r="Y207" s="28" t="s">
        <v>272</v>
      </c>
      <c r="Z207" s="322">
        <v>10.5</v>
      </c>
      <c r="AA207" s="323">
        <v>27.4</v>
      </c>
      <c r="AB207" s="323">
        <v>33.200000000000003</v>
      </c>
      <c r="AC207" s="323">
        <v>17.8</v>
      </c>
      <c r="AD207" s="324">
        <v>9.6999999999999993</v>
      </c>
      <c r="AF207" s="3"/>
      <c r="AG207" s="3"/>
      <c r="AH207" s="3"/>
    </row>
    <row r="208" spans="1:34" ht="21" hidden="1" customHeight="1">
      <c r="A208" s="28" t="s">
        <v>273</v>
      </c>
      <c r="B208" s="325">
        <v>26.6</v>
      </c>
      <c r="C208" s="325">
        <v>33.1</v>
      </c>
      <c r="D208" s="295">
        <v>37.1</v>
      </c>
      <c r="E208" s="325">
        <v>18.2</v>
      </c>
      <c r="F208" s="324">
        <v>12.5</v>
      </c>
      <c r="M208" s="28" t="s">
        <v>273</v>
      </c>
      <c r="N208" s="322">
        <v>16</v>
      </c>
      <c r="O208" s="323">
        <v>37.9</v>
      </c>
      <c r="P208" s="281">
        <v>39.200000000000003</v>
      </c>
      <c r="Q208" s="323">
        <v>18.100000000000001</v>
      </c>
      <c r="R208" s="324">
        <v>16.100000000000001</v>
      </c>
      <c r="S208" s="46"/>
      <c r="T208" s="46"/>
      <c r="U208" s="46"/>
      <c r="V208" s="46"/>
      <c r="W208" s="46"/>
      <c r="Y208" s="28" t="s">
        <v>273</v>
      </c>
      <c r="Z208" s="322">
        <v>10.6</v>
      </c>
      <c r="AA208" s="323">
        <v>27.8</v>
      </c>
      <c r="AB208" s="323">
        <v>33.6</v>
      </c>
      <c r="AC208" s="323">
        <v>18.3</v>
      </c>
      <c r="AD208" s="324">
        <v>9.5</v>
      </c>
      <c r="AF208" s="3"/>
      <c r="AG208" s="3"/>
      <c r="AH208" s="3"/>
    </row>
    <row r="209" spans="1:34" s="444" customFormat="1" ht="21" customHeight="1">
      <c r="A209" s="445" t="s">
        <v>274</v>
      </c>
      <c r="B209" s="491">
        <v>25.8</v>
      </c>
      <c r="C209" s="491">
        <v>32.200000000000003</v>
      </c>
      <c r="D209" s="492">
        <v>36.200000000000003</v>
      </c>
      <c r="E209" s="491">
        <v>17.899999999999999</v>
      </c>
      <c r="F209" s="493">
        <v>12.7</v>
      </c>
      <c r="H209" s="482"/>
      <c r="I209" s="482"/>
      <c r="J209" s="482"/>
      <c r="K209" s="482"/>
      <c r="L209" s="482"/>
      <c r="M209" s="445" t="s">
        <v>274</v>
      </c>
      <c r="N209" s="494">
        <v>15.7</v>
      </c>
      <c r="O209" s="495">
        <v>37.4</v>
      </c>
      <c r="P209" s="440">
        <v>38.799999999999997</v>
      </c>
      <c r="Q209" s="495">
        <v>19.399999999999999</v>
      </c>
      <c r="R209" s="493">
        <v>17.2</v>
      </c>
      <c r="S209" s="496"/>
      <c r="T209" s="496"/>
      <c r="U209" s="496"/>
      <c r="V209" s="496"/>
      <c r="W209" s="496"/>
      <c r="Y209" s="445" t="s">
        <v>274</v>
      </c>
      <c r="Z209" s="494">
        <v>10.1</v>
      </c>
      <c r="AA209" s="495">
        <v>26.4</v>
      </c>
      <c r="AB209" s="495">
        <v>31.9</v>
      </c>
      <c r="AC209" s="495">
        <v>17.5</v>
      </c>
      <c r="AD209" s="493">
        <v>9</v>
      </c>
      <c r="AF209" s="482"/>
      <c r="AG209" s="482"/>
      <c r="AH209" s="482"/>
    </row>
    <row r="210" spans="1:34" ht="21" customHeight="1">
      <c r="A210" s="28" t="s">
        <v>275</v>
      </c>
      <c r="B210" s="325">
        <v>25.1</v>
      </c>
      <c r="C210" s="325">
        <v>31.3</v>
      </c>
      <c r="D210" s="295">
        <v>35.299999999999997</v>
      </c>
      <c r="E210" s="325">
        <v>16.8</v>
      </c>
      <c r="F210" s="324">
        <v>12.2</v>
      </c>
      <c r="M210" s="28" t="s">
        <v>275</v>
      </c>
      <c r="N210" s="322">
        <v>15.5</v>
      </c>
      <c r="O210" s="323">
        <v>36.799999999999997</v>
      </c>
      <c r="P210" s="281">
        <v>38.200000000000003</v>
      </c>
      <c r="Q210" s="323">
        <v>19.100000000000001</v>
      </c>
      <c r="R210" s="324">
        <v>15.7</v>
      </c>
      <c r="S210" s="46"/>
      <c r="T210" s="46"/>
      <c r="U210" s="46"/>
      <c r="V210" s="46"/>
      <c r="W210" s="46"/>
      <c r="Y210" s="28" t="s">
        <v>275</v>
      </c>
      <c r="Z210" s="322">
        <v>9.6999999999999993</v>
      </c>
      <c r="AA210" s="323">
        <v>25.2</v>
      </c>
      <c r="AB210" s="323">
        <v>30.7</v>
      </c>
      <c r="AC210" s="323">
        <v>16.2</v>
      </c>
      <c r="AD210" s="324">
        <v>8.8000000000000007</v>
      </c>
      <c r="AF210" s="3"/>
      <c r="AG210" s="3"/>
      <c r="AH210" s="3"/>
    </row>
    <row r="211" spans="1:34" ht="21" customHeight="1">
      <c r="A211" s="28" t="s">
        <v>276</v>
      </c>
      <c r="B211" s="325">
        <v>25.3</v>
      </c>
      <c r="C211" s="325">
        <v>31.5</v>
      </c>
      <c r="D211" s="295">
        <v>35.700000000000003</v>
      </c>
      <c r="E211" s="325">
        <v>16.7</v>
      </c>
      <c r="F211" s="324">
        <v>10.9</v>
      </c>
      <c r="M211" s="28" t="s">
        <v>276</v>
      </c>
      <c r="N211" s="322">
        <v>15.6</v>
      </c>
      <c r="O211" s="323">
        <v>37.1</v>
      </c>
      <c r="P211" s="281">
        <v>38.5</v>
      </c>
      <c r="Q211" s="323">
        <v>18.899999999999999</v>
      </c>
      <c r="R211" s="324">
        <v>13.2</v>
      </c>
      <c r="S211" s="46"/>
      <c r="T211" s="46"/>
      <c r="U211" s="46"/>
      <c r="V211" s="46"/>
      <c r="W211" s="46"/>
      <c r="Y211" s="28" t="s">
        <v>276</v>
      </c>
      <c r="Z211" s="322">
        <v>9.6999999999999993</v>
      </c>
      <c r="AA211" s="323">
        <v>25.4</v>
      </c>
      <c r="AB211" s="323">
        <v>31</v>
      </c>
      <c r="AC211" s="323">
        <v>16.100000000000001</v>
      </c>
      <c r="AD211" s="324">
        <v>8.9</v>
      </c>
      <c r="AF211" s="3"/>
      <c r="AG211" s="3"/>
      <c r="AH211" s="3"/>
    </row>
    <row r="212" spans="1:34" ht="21" customHeight="1">
      <c r="A212" s="28" t="s">
        <v>277</v>
      </c>
      <c r="B212" s="325">
        <v>26.4</v>
      </c>
      <c r="C212" s="325">
        <v>32.700000000000003</v>
      </c>
      <c r="D212" s="295">
        <v>37.1</v>
      </c>
      <c r="E212" s="325">
        <v>16.899999999999999</v>
      </c>
      <c r="F212" s="324">
        <v>10.7</v>
      </c>
      <c r="M212" s="28" t="s">
        <v>277</v>
      </c>
      <c r="N212" s="322">
        <v>16.100000000000001</v>
      </c>
      <c r="O212" s="323">
        <v>38</v>
      </c>
      <c r="P212" s="281">
        <v>39.6</v>
      </c>
      <c r="Q212" s="323">
        <v>18.7</v>
      </c>
      <c r="R212" s="324">
        <v>12</v>
      </c>
      <c r="S212" s="46"/>
      <c r="T212" s="46"/>
      <c r="U212" s="46"/>
      <c r="V212" s="46"/>
      <c r="W212" s="46"/>
      <c r="Y212" s="28" t="s">
        <v>277</v>
      </c>
      <c r="Z212" s="322">
        <v>10.3</v>
      </c>
      <c r="AA212" s="323">
        <v>26.9</v>
      </c>
      <c r="AB212" s="323">
        <v>33.1</v>
      </c>
      <c r="AC212" s="323">
        <v>16.5</v>
      </c>
      <c r="AD212" s="324">
        <v>9.5</v>
      </c>
      <c r="AF212" s="3"/>
      <c r="AG212" s="3"/>
      <c r="AH212" s="3"/>
    </row>
    <row r="213" spans="1:34" ht="21" customHeight="1">
      <c r="A213" s="28" t="s">
        <v>278</v>
      </c>
      <c r="B213" s="325">
        <v>26.9</v>
      </c>
      <c r="C213" s="325">
        <v>33.4</v>
      </c>
      <c r="D213" s="295">
        <v>37.799999999999997</v>
      </c>
      <c r="E213" s="325">
        <v>17.5</v>
      </c>
      <c r="F213" s="324">
        <v>11.7</v>
      </c>
      <c r="M213" s="28" t="s">
        <v>278</v>
      </c>
      <c r="N213" s="322">
        <v>16.3</v>
      </c>
      <c r="O213" s="323">
        <v>38.6</v>
      </c>
      <c r="P213" s="323">
        <v>40</v>
      </c>
      <c r="Q213" s="323">
        <v>19.899999999999999</v>
      </c>
      <c r="R213" s="324">
        <v>12.1</v>
      </c>
      <c r="S213" s="46"/>
      <c r="T213" s="46"/>
      <c r="U213" s="46"/>
      <c r="V213" s="46"/>
      <c r="W213" s="46"/>
      <c r="Y213" s="28" t="s">
        <v>278</v>
      </c>
      <c r="Z213" s="322">
        <v>10.7</v>
      </c>
      <c r="AA213" s="323">
        <v>27.8</v>
      </c>
      <c r="AB213" s="323">
        <v>34.299999999999997</v>
      </c>
      <c r="AC213" s="323">
        <v>16.899999999999999</v>
      </c>
      <c r="AD213" s="324">
        <v>11.4</v>
      </c>
      <c r="AF213" s="3"/>
      <c r="AG213" s="3"/>
      <c r="AH213" s="3"/>
    </row>
    <row r="214" spans="1:34" ht="21" customHeight="1">
      <c r="A214" s="28" t="s">
        <v>279</v>
      </c>
      <c r="B214" s="325">
        <v>25.3</v>
      </c>
      <c r="C214" s="325">
        <v>31.6</v>
      </c>
      <c r="D214" s="295">
        <v>35.799999999999997</v>
      </c>
      <c r="E214" s="325">
        <v>16.399999999999999</v>
      </c>
      <c r="F214" s="324">
        <v>11.9</v>
      </c>
      <c r="M214" s="28" t="s">
        <v>279</v>
      </c>
      <c r="N214" s="322">
        <v>15.5</v>
      </c>
      <c r="O214" s="323">
        <v>36.700000000000003</v>
      </c>
      <c r="P214" s="281">
        <v>38.200000000000003</v>
      </c>
      <c r="Q214" s="323">
        <v>18</v>
      </c>
      <c r="R214" s="324">
        <v>12.1</v>
      </c>
      <c r="S214" s="46"/>
      <c r="T214" s="46"/>
      <c r="U214" s="46"/>
      <c r="V214" s="46"/>
      <c r="W214" s="46"/>
      <c r="Y214" s="28" t="s">
        <v>279</v>
      </c>
      <c r="Z214" s="322">
        <v>9.9</v>
      </c>
      <c r="AA214" s="323">
        <v>26</v>
      </c>
      <c r="AB214" s="323">
        <v>31.9</v>
      </c>
      <c r="AC214" s="323">
        <v>16</v>
      </c>
      <c r="AD214" s="324">
        <v>11.5</v>
      </c>
      <c r="AF214" s="3"/>
      <c r="AG214" s="3"/>
      <c r="AH214" s="3"/>
    </row>
    <row r="215" spans="1:34" ht="21" customHeight="1">
      <c r="A215" s="28" t="s">
        <v>280</v>
      </c>
      <c r="B215" s="325">
        <v>25.3</v>
      </c>
      <c r="C215" s="325">
        <v>31.4</v>
      </c>
      <c r="D215" s="295">
        <v>35.6</v>
      </c>
      <c r="E215" s="325">
        <v>16.399999999999999</v>
      </c>
      <c r="F215" s="324">
        <v>11.2</v>
      </c>
      <c r="M215" s="28" t="s">
        <v>280</v>
      </c>
      <c r="N215" s="322">
        <v>15.4</v>
      </c>
      <c r="O215" s="323">
        <v>36.1</v>
      </c>
      <c r="P215" s="281">
        <v>37.700000000000003</v>
      </c>
      <c r="Q215" s="323">
        <v>16.100000000000001</v>
      </c>
      <c r="R215" s="324">
        <v>10.7</v>
      </c>
      <c r="S215" s="46"/>
      <c r="T215" s="46"/>
      <c r="U215" s="46"/>
      <c r="V215" s="46"/>
      <c r="W215" s="46"/>
      <c r="Y215" s="28" t="s">
        <v>280</v>
      </c>
      <c r="Z215" s="322">
        <v>9.9</v>
      </c>
      <c r="AA215" s="323">
        <v>26.1</v>
      </c>
      <c r="AB215" s="323">
        <v>32.1</v>
      </c>
      <c r="AC215" s="323">
        <v>16.5</v>
      </c>
      <c r="AD215" s="324">
        <v>11.7</v>
      </c>
      <c r="AF215" s="3"/>
      <c r="AG215" s="3"/>
      <c r="AH215" s="3"/>
    </row>
    <row r="216" spans="1:34" ht="21" customHeight="1">
      <c r="A216" s="28" t="s">
        <v>281</v>
      </c>
      <c r="B216" s="325">
        <v>25.6</v>
      </c>
      <c r="C216" s="325">
        <v>31.9</v>
      </c>
      <c r="D216" s="295">
        <v>36.1</v>
      </c>
      <c r="E216" s="325">
        <v>16.7</v>
      </c>
      <c r="F216" s="324">
        <v>10.5</v>
      </c>
      <c r="M216" s="28" t="s">
        <v>281</v>
      </c>
      <c r="N216" s="322">
        <v>15.4</v>
      </c>
      <c r="O216" s="323">
        <v>36.6</v>
      </c>
      <c r="P216" s="281">
        <v>38.200000000000003</v>
      </c>
      <c r="Q216" s="323">
        <v>16.3</v>
      </c>
      <c r="R216" s="324">
        <v>10.9</v>
      </c>
      <c r="S216" s="46"/>
      <c r="T216" s="46"/>
      <c r="U216" s="46"/>
      <c r="V216" s="46"/>
      <c r="W216" s="46"/>
      <c r="Y216" s="28" t="s">
        <v>281</v>
      </c>
      <c r="Z216" s="322">
        <v>10.199999999999999</v>
      </c>
      <c r="AA216" s="323">
        <v>26.8</v>
      </c>
      <c r="AB216" s="323">
        <v>32.700000000000003</v>
      </c>
      <c r="AC216" s="323">
        <v>16.8</v>
      </c>
      <c r="AD216" s="324">
        <v>10.1</v>
      </c>
      <c r="AF216" s="3"/>
      <c r="AG216" s="3"/>
      <c r="AH216" s="3"/>
    </row>
    <row r="217" spans="1:34" ht="21" customHeight="1">
      <c r="A217" s="28" t="s">
        <v>282</v>
      </c>
      <c r="B217" s="325">
        <v>26.5</v>
      </c>
      <c r="C217" s="325">
        <v>33</v>
      </c>
      <c r="D217" s="295">
        <v>37.6</v>
      </c>
      <c r="E217" s="325">
        <v>17.2</v>
      </c>
      <c r="F217" s="324">
        <v>11.4</v>
      </c>
      <c r="M217" s="28" t="s">
        <v>282</v>
      </c>
      <c r="N217" s="322">
        <v>15.8</v>
      </c>
      <c r="O217" s="323">
        <v>37.700000000000003</v>
      </c>
      <c r="P217" s="281">
        <v>39.5</v>
      </c>
      <c r="Q217" s="323">
        <v>17.100000000000001</v>
      </c>
      <c r="R217" s="324">
        <v>12.2</v>
      </c>
      <c r="S217" s="46"/>
      <c r="T217" s="46"/>
      <c r="U217" s="46"/>
      <c r="V217" s="46"/>
      <c r="W217" s="46"/>
      <c r="Y217" s="28" t="s">
        <v>282</v>
      </c>
      <c r="Z217" s="322">
        <v>10.7</v>
      </c>
      <c r="AA217" s="323">
        <v>28</v>
      </c>
      <c r="AB217" s="323">
        <v>34.4</v>
      </c>
      <c r="AC217" s="323">
        <v>17.2</v>
      </c>
      <c r="AD217" s="324">
        <v>10.6</v>
      </c>
      <c r="AF217" s="3"/>
      <c r="AG217" s="3"/>
      <c r="AH217" s="3"/>
    </row>
    <row r="218" spans="1:34" ht="21" customHeight="1">
      <c r="A218" s="28" t="s">
        <v>283</v>
      </c>
      <c r="B218" s="325">
        <v>26.2</v>
      </c>
      <c r="C218" s="325">
        <v>32.9</v>
      </c>
      <c r="D218" s="295">
        <v>37.5</v>
      </c>
      <c r="E218" s="325">
        <v>17.3</v>
      </c>
      <c r="F218" s="324">
        <v>12.7</v>
      </c>
      <c r="M218" s="28" t="s">
        <v>283</v>
      </c>
      <c r="N218" s="322">
        <v>15.7</v>
      </c>
      <c r="O218" s="323">
        <v>37.6</v>
      </c>
      <c r="P218" s="281">
        <v>39.299999999999997</v>
      </c>
      <c r="Q218" s="323">
        <v>17.5</v>
      </c>
      <c r="R218" s="324">
        <v>13.1</v>
      </c>
      <c r="S218" s="46"/>
      <c r="T218" s="46"/>
      <c r="U218" s="46"/>
      <c r="V218" s="46"/>
      <c r="W218" s="46"/>
      <c r="Y218" s="28" t="s">
        <v>283</v>
      </c>
      <c r="Z218" s="322">
        <v>10.5</v>
      </c>
      <c r="AA218" s="323">
        <v>27.8</v>
      </c>
      <c r="AB218" s="323">
        <v>34.4</v>
      </c>
      <c r="AC218" s="323">
        <v>17.3</v>
      </c>
      <c r="AD218" s="324">
        <v>12.2</v>
      </c>
      <c r="AF218" s="3"/>
      <c r="AG218" s="3"/>
      <c r="AH218" s="3"/>
    </row>
    <row r="219" spans="1:34" ht="21" customHeight="1">
      <c r="A219" s="28" t="s">
        <v>318</v>
      </c>
      <c r="B219" s="325">
        <v>26.6</v>
      </c>
      <c r="C219" s="325">
        <v>33.1</v>
      </c>
      <c r="D219" s="295">
        <v>37.700000000000003</v>
      </c>
      <c r="E219" s="325">
        <v>17.5</v>
      </c>
      <c r="F219" s="324">
        <v>12.3</v>
      </c>
      <c r="M219" s="28" t="s">
        <v>318</v>
      </c>
      <c r="N219" s="322">
        <v>16</v>
      </c>
      <c r="O219" s="323">
        <v>37.799999999999997</v>
      </c>
      <c r="P219" s="281">
        <v>39.6</v>
      </c>
      <c r="Q219" s="323">
        <v>16.899999999999999</v>
      </c>
      <c r="R219" s="324">
        <v>13.2</v>
      </c>
      <c r="S219" s="46"/>
      <c r="T219" s="46"/>
      <c r="U219" s="46"/>
      <c r="V219" s="46"/>
      <c r="W219" s="46"/>
      <c r="Y219" s="28" t="s">
        <v>318</v>
      </c>
      <c r="Z219" s="322">
        <v>10.6</v>
      </c>
      <c r="AA219" s="323">
        <v>28</v>
      </c>
      <c r="AB219" s="323">
        <v>34.5</v>
      </c>
      <c r="AC219" s="323">
        <v>17.600000000000001</v>
      </c>
      <c r="AD219" s="324">
        <v>11.2</v>
      </c>
      <c r="AF219" s="3"/>
      <c r="AG219" s="3"/>
      <c r="AH219" s="3"/>
    </row>
    <row r="220" spans="1:34" ht="21" customHeight="1">
      <c r="A220" s="28" t="s">
        <v>319</v>
      </c>
      <c r="B220" s="325">
        <v>26.4</v>
      </c>
      <c r="C220" s="325">
        <v>33.200000000000003</v>
      </c>
      <c r="D220" s="295">
        <v>37.700000000000003</v>
      </c>
      <c r="E220" s="325">
        <v>17.600000000000001</v>
      </c>
      <c r="F220" s="324">
        <v>12.6</v>
      </c>
      <c r="M220" s="28" t="s">
        <v>319</v>
      </c>
      <c r="N220" s="322">
        <v>15.8</v>
      </c>
      <c r="O220" s="325">
        <v>37.700000000000003</v>
      </c>
      <c r="P220" s="295">
        <v>39.4</v>
      </c>
      <c r="Q220" s="325">
        <v>16.7</v>
      </c>
      <c r="R220" s="324">
        <v>14.2</v>
      </c>
      <c r="S220" s="46"/>
      <c r="T220" s="46"/>
      <c r="U220" s="46"/>
      <c r="V220" s="46"/>
      <c r="W220" s="46"/>
      <c r="Y220" s="28" t="s">
        <v>319</v>
      </c>
      <c r="Z220" s="322">
        <v>10.7</v>
      </c>
      <c r="AA220" s="325">
        <v>28.4</v>
      </c>
      <c r="AB220" s="295">
        <v>34.9</v>
      </c>
      <c r="AC220" s="325">
        <v>17.8</v>
      </c>
      <c r="AD220" s="324">
        <v>10.8</v>
      </c>
      <c r="AF220" s="3"/>
      <c r="AG220" s="3"/>
      <c r="AH220" s="3"/>
    </row>
    <row r="221" spans="1:34" ht="21" customHeight="1">
      <c r="A221" s="28" t="s">
        <v>320</v>
      </c>
      <c r="B221" s="326">
        <v>26.1</v>
      </c>
      <c r="C221" s="326">
        <v>32.799999999999997</v>
      </c>
      <c r="D221" s="326">
        <v>37.200000000000003</v>
      </c>
      <c r="E221" s="326">
        <v>17</v>
      </c>
      <c r="F221" s="327">
        <v>14.1</v>
      </c>
      <c r="G221" s="40"/>
      <c r="M221" s="28" t="s">
        <v>320</v>
      </c>
      <c r="N221" s="326">
        <v>15.6</v>
      </c>
      <c r="O221" s="326">
        <v>37.299999999999997</v>
      </c>
      <c r="P221" s="326">
        <v>39</v>
      </c>
      <c r="Q221" s="326">
        <v>15.8</v>
      </c>
      <c r="R221" s="327">
        <v>16.899999999999999</v>
      </c>
      <c r="S221" s="47"/>
      <c r="T221" s="47"/>
      <c r="U221" s="47"/>
      <c r="V221" s="47"/>
      <c r="W221" s="47"/>
      <c r="X221" s="40"/>
      <c r="Y221" s="28" t="s">
        <v>320</v>
      </c>
      <c r="Z221" s="326">
        <v>10.5</v>
      </c>
      <c r="AA221" s="326">
        <v>27.9</v>
      </c>
      <c r="AB221" s="326">
        <v>34.4</v>
      </c>
      <c r="AC221" s="326">
        <v>17.3</v>
      </c>
      <c r="AD221" s="327">
        <v>10.3</v>
      </c>
      <c r="AE221" s="40"/>
      <c r="AF221" s="3"/>
      <c r="AG221" s="3"/>
      <c r="AH221" s="3"/>
    </row>
    <row r="222" spans="1:34" ht="21" customHeight="1">
      <c r="A222" s="28" t="s">
        <v>321</v>
      </c>
      <c r="B222" s="328">
        <v>25.7</v>
      </c>
      <c r="C222" s="328">
        <v>32.299999999999997</v>
      </c>
      <c r="D222" s="328">
        <v>36.700000000000003</v>
      </c>
      <c r="E222" s="328">
        <v>16.7</v>
      </c>
      <c r="F222" s="329">
        <v>13.3</v>
      </c>
      <c r="M222" s="28" t="s">
        <v>321</v>
      </c>
      <c r="N222" s="328">
        <v>15.5</v>
      </c>
      <c r="O222" s="328">
        <v>37.1</v>
      </c>
      <c r="P222" s="328">
        <v>39</v>
      </c>
      <c r="Q222" s="328">
        <v>16</v>
      </c>
      <c r="R222" s="329">
        <v>15.6</v>
      </c>
      <c r="Y222" s="28" t="s">
        <v>321</v>
      </c>
      <c r="Z222" s="328">
        <v>10.199999999999999</v>
      </c>
      <c r="AA222" s="328">
        <v>27</v>
      </c>
      <c r="AB222" s="328">
        <v>33</v>
      </c>
      <c r="AC222" s="328">
        <v>16.899999999999999</v>
      </c>
      <c r="AD222" s="329">
        <v>10.1</v>
      </c>
    </row>
    <row r="223" spans="1:34" ht="21" customHeight="1">
      <c r="A223" s="28" t="s">
        <v>322</v>
      </c>
      <c r="B223" s="328">
        <v>26.1</v>
      </c>
      <c r="C223" s="328">
        <v>32.5</v>
      </c>
      <c r="D223" s="328">
        <v>37.200000000000003</v>
      </c>
      <c r="E223" s="328">
        <v>16.399999999999999</v>
      </c>
      <c r="F223" s="329">
        <v>12.9</v>
      </c>
      <c r="M223" s="28" t="s">
        <v>322</v>
      </c>
      <c r="N223" s="328">
        <v>15.9</v>
      </c>
      <c r="O223" s="328">
        <v>37.700000000000003</v>
      </c>
      <c r="P223" s="328">
        <v>39.700000000000003</v>
      </c>
      <c r="Q223" s="328">
        <v>15.9</v>
      </c>
      <c r="R223" s="329">
        <v>14.8</v>
      </c>
      <c r="Y223" s="28" t="s">
        <v>322</v>
      </c>
      <c r="Z223" s="328">
        <v>10.3</v>
      </c>
      <c r="AA223" s="328">
        <v>26.9</v>
      </c>
      <c r="AB223" s="328">
        <v>33.200000000000003</v>
      </c>
      <c r="AC223" s="328">
        <v>16.5</v>
      </c>
      <c r="AD223" s="329">
        <v>10</v>
      </c>
    </row>
    <row r="224" spans="1:34" ht="21" customHeight="1">
      <c r="A224" s="28" t="s">
        <v>323</v>
      </c>
      <c r="B224" s="328">
        <v>27.1</v>
      </c>
      <c r="C224" s="328">
        <v>33.700000000000003</v>
      </c>
      <c r="D224" s="328">
        <v>38.5</v>
      </c>
      <c r="E224" s="328">
        <v>17.3</v>
      </c>
      <c r="F224" s="329">
        <v>11.2</v>
      </c>
      <c r="M224" s="28" t="s">
        <v>323</v>
      </c>
      <c r="N224" s="328">
        <v>16.399999999999999</v>
      </c>
      <c r="O224" s="328">
        <v>38.9</v>
      </c>
      <c r="P224" s="328">
        <v>41</v>
      </c>
      <c r="Q224" s="328">
        <v>17</v>
      </c>
      <c r="R224" s="329">
        <v>12.2</v>
      </c>
      <c r="Y224" s="28" t="s">
        <v>323</v>
      </c>
      <c r="Z224" s="328">
        <v>10.8</v>
      </c>
      <c r="AA224" s="328">
        <v>28.1</v>
      </c>
      <c r="AB224" s="328">
        <v>34.5</v>
      </c>
      <c r="AC224" s="328">
        <v>17.399999999999999</v>
      </c>
      <c r="AD224" s="329">
        <v>9.6</v>
      </c>
    </row>
    <row r="225" spans="1:30" ht="21" customHeight="1">
      <c r="A225" s="28" t="s">
        <v>324</v>
      </c>
      <c r="B225" s="328">
        <v>27.5</v>
      </c>
      <c r="C225" s="328">
        <v>34.200000000000003</v>
      </c>
      <c r="D225" s="328">
        <v>39.200000000000003</v>
      </c>
      <c r="E225" s="328">
        <v>17.3</v>
      </c>
      <c r="F225" s="329">
        <v>11.7</v>
      </c>
      <c r="M225" s="28" t="s">
        <v>324</v>
      </c>
      <c r="N225" s="328">
        <v>16.600000000000001</v>
      </c>
      <c r="O225" s="328">
        <v>39.4</v>
      </c>
      <c r="P225" s="328">
        <v>41.9</v>
      </c>
      <c r="Q225" s="328">
        <v>16.600000000000001</v>
      </c>
      <c r="R225" s="329">
        <v>13</v>
      </c>
      <c r="Y225" s="28" t="s">
        <v>324</v>
      </c>
      <c r="Z225" s="328">
        <v>10.9</v>
      </c>
      <c r="AA225" s="328">
        <v>28.6</v>
      </c>
      <c r="AB225" s="328">
        <v>35.1</v>
      </c>
      <c r="AC225" s="328">
        <v>17.5</v>
      </c>
      <c r="AD225" s="329">
        <v>9.6999999999999993</v>
      </c>
    </row>
    <row r="226" spans="1:30" ht="21" customHeight="1">
      <c r="A226" s="28" t="s">
        <v>325</v>
      </c>
      <c r="B226" s="328">
        <v>26.2</v>
      </c>
      <c r="C226" s="328">
        <v>32.9</v>
      </c>
      <c r="D226" s="328">
        <v>37.5</v>
      </c>
      <c r="E226" s="328">
        <v>17.2</v>
      </c>
      <c r="F226" s="329">
        <v>10.7</v>
      </c>
      <c r="M226" s="28" t="s">
        <v>325</v>
      </c>
      <c r="N226" s="328">
        <v>15.9</v>
      </c>
      <c r="O226" s="328">
        <v>38</v>
      </c>
      <c r="P226" s="328">
        <v>40.299999999999997</v>
      </c>
      <c r="Q226" s="328">
        <v>16.600000000000001</v>
      </c>
      <c r="R226" s="329">
        <v>11.5</v>
      </c>
      <c r="Y226" s="28" t="s">
        <v>325</v>
      </c>
      <c r="Z226" s="328">
        <v>10.4</v>
      </c>
      <c r="AA226" s="328">
        <v>27.4</v>
      </c>
      <c r="AB226" s="328">
        <v>33.1</v>
      </c>
      <c r="AC226" s="328">
        <v>17.399999999999999</v>
      </c>
      <c r="AD226" s="329">
        <v>9.4</v>
      </c>
    </row>
    <row r="227" spans="1:30" ht="21" customHeight="1">
      <c r="A227" s="28" t="s">
        <v>326</v>
      </c>
      <c r="B227" s="328">
        <v>25.6</v>
      </c>
      <c r="C227" s="328">
        <v>32.5</v>
      </c>
      <c r="D227" s="328">
        <v>37.200000000000003</v>
      </c>
      <c r="E227" s="328">
        <v>17.3</v>
      </c>
      <c r="F227" s="329">
        <v>10.6</v>
      </c>
      <c r="M227" s="28" t="s">
        <v>326</v>
      </c>
      <c r="N227" s="328">
        <v>15.6</v>
      </c>
      <c r="O227" s="328">
        <v>37.700000000000003</v>
      </c>
      <c r="P227" s="328">
        <v>40.200000000000003</v>
      </c>
      <c r="Q227" s="328">
        <v>16</v>
      </c>
      <c r="R227" s="329">
        <v>11.6</v>
      </c>
      <c r="Y227" s="28" t="s">
        <v>326</v>
      </c>
      <c r="Z227" s="328">
        <v>10</v>
      </c>
      <c r="AA227" s="328">
        <v>26.9</v>
      </c>
      <c r="AB227" s="328">
        <v>32.5</v>
      </c>
      <c r="AC227" s="328">
        <v>17.7</v>
      </c>
      <c r="AD227" s="329">
        <v>9.4</v>
      </c>
    </row>
    <row r="228" spans="1:30" ht="21" customHeight="1">
      <c r="A228" s="28" t="s">
        <v>327</v>
      </c>
      <c r="B228" s="328">
        <v>25.5</v>
      </c>
      <c r="C228" s="328">
        <v>32.4</v>
      </c>
      <c r="D228" s="328">
        <v>37.299999999999997</v>
      </c>
      <c r="E228" s="328">
        <v>17.2</v>
      </c>
      <c r="F228" s="329">
        <v>10</v>
      </c>
      <c r="M228" s="28" t="s">
        <v>327</v>
      </c>
      <c r="N228" s="328">
        <v>15.6</v>
      </c>
      <c r="O228" s="328">
        <v>37.799999999999997</v>
      </c>
      <c r="P228" s="328">
        <v>40.299999999999997</v>
      </c>
      <c r="Q228" s="328">
        <v>15.6</v>
      </c>
      <c r="R228" s="329">
        <v>11.3</v>
      </c>
      <c r="Y228" s="28" t="s">
        <v>327</v>
      </c>
      <c r="Z228" s="328">
        <v>9.9</v>
      </c>
      <c r="AA228" s="328">
        <v>26.6</v>
      </c>
      <c r="AB228" s="328">
        <v>32.4</v>
      </c>
      <c r="AC228" s="328">
        <v>17.600000000000001</v>
      </c>
      <c r="AD228" s="329">
        <v>8.3000000000000007</v>
      </c>
    </row>
    <row r="229" spans="1:30" ht="21" customHeight="1">
      <c r="A229" s="28" t="s">
        <v>328</v>
      </c>
      <c r="B229" s="328">
        <v>26.6</v>
      </c>
      <c r="C229" s="328">
        <v>33.6</v>
      </c>
      <c r="D229" s="328">
        <v>38.5</v>
      </c>
      <c r="E229" s="328">
        <v>17.899999999999999</v>
      </c>
      <c r="F229" s="329">
        <v>9.5</v>
      </c>
      <c r="M229" s="28" t="s">
        <v>328</v>
      </c>
      <c r="N229" s="328">
        <v>16.100000000000001</v>
      </c>
      <c r="O229" s="328">
        <v>39.200000000000003</v>
      </c>
      <c r="P229" s="328">
        <v>41.7</v>
      </c>
      <c r="Q229" s="328">
        <v>16.7</v>
      </c>
      <c r="R229" s="329">
        <v>10.5</v>
      </c>
      <c r="Y229" s="28" t="s">
        <v>328</v>
      </c>
      <c r="Z229" s="328">
        <v>10.5</v>
      </c>
      <c r="AA229" s="328">
        <v>27.6</v>
      </c>
      <c r="AB229" s="328">
        <v>33.5</v>
      </c>
      <c r="AC229" s="328">
        <v>18.3</v>
      </c>
      <c r="AD229" s="329">
        <v>8.3000000000000007</v>
      </c>
    </row>
    <row r="230" spans="1:30" ht="21" customHeight="1">
      <c r="A230" s="28" t="s">
        <v>329</v>
      </c>
      <c r="B230" s="328">
        <v>26.6</v>
      </c>
      <c r="C230" s="328">
        <v>33.4</v>
      </c>
      <c r="D230" s="328">
        <v>38.4</v>
      </c>
      <c r="E230" s="328">
        <v>17.899999999999999</v>
      </c>
      <c r="F230" s="329">
        <v>8.1</v>
      </c>
      <c r="M230" s="28" t="s">
        <v>329</v>
      </c>
      <c r="N230" s="328">
        <v>16.100000000000001</v>
      </c>
      <c r="O230" s="328">
        <v>39.1</v>
      </c>
      <c r="P230" s="328">
        <v>41.5</v>
      </c>
      <c r="Q230" s="328">
        <v>17.600000000000001</v>
      </c>
      <c r="R230" s="329">
        <v>8.8000000000000007</v>
      </c>
      <c r="Y230" s="28" t="s">
        <v>329</v>
      </c>
      <c r="Z230" s="328">
        <v>10.6</v>
      </c>
      <c r="AA230" s="328">
        <v>27.4</v>
      </c>
      <c r="AB230" s="328">
        <v>33.5</v>
      </c>
      <c r="AC230" s="328">
        <v>18</v>
      </c>
      <c r="AD230" s="329">
        <v>7.2</v>
      </c>
    </row>
    <row r="231" spans="1:30" ht="21" customHeight="1">
      <c r="A231" s="28" t="s">
        <v>330</v>
      </c>
      <c r="B231" s="328">
        <v>26.7</v>
      </c>
      <c r="C231" s="328">
        <v>33.6</v>
      </c>
      <c r="D231" s="328">
        <v>38.4</v>
      </c>
      <c r="E231" s="328">
        <v>18.3</v>
      </c>
      <c r="F231" s="329">
        <v>9.5</v>
      </c>
      <c r="M231" s="28" t="s">
        <v>330</v>
      </c>
      <c r="N231" s="328">
        <v>16.2</v>
      </c>
      <c r="O231" s="328">
        <v>39</v>
      </c>
      <c r="P231" s="328">
        <v>41.2</v>
      </c>
      <c r="Q231" s="328">
        <v>18.100000000000001</v>
      </c>
      <c r="R231" s="329">
        <v>10.3</v>
      </c>
      <c r="Y231" s="28" t="s">
        <v>330</v>
      </c>
      <c r="Z231" s="328">
        <v>10.5</v>
      </c>
      <c r="AA231" s="328">
        <v>27.8</v>
      </c>
      <c r="AB231" s="328">
        <v>34</v>
      </c>
      <c r="AC231" s="328">
        <v>18.3</v>
      </c>
      <c r="AD231" s="329">
        <v>8.3000000000000007</v>
      </c>
    </row>
    <row r="232" spans="1:30" ht="21" customHeight="1">
      <c r="A232" s="28" t="s">
        <v>331</v>
      </c>
      <c r="B232" s="328">
        <v>26.7</v>
      </c>
      <c r="C232" s="328">
        <v>33.700000000000003</v>
      </c>
      <c r="D232" s="328">
        <v>38.6</v>
      </c>
      <c r="E232" s="328">
        <v>18.2</v>
      </c>
      <c r="F232" s="329">
        <v>9.9</v>
      </c>
      <c r="M232" s="28" t="s">
        <v>331</v>
      </c>
      <c r="N232" s="328">
        <v>16.3</v>
      </c>
      <c r="O232" s="328">
        <v>39</v>
      </c>
      <c r="P232" s="328">
        <v>41.2</v>
      </c>
      <c r="Q232" s="328">
        <v>17.7</v>
      </c>
      <c r="R232" s="329">
        <v>11.2</v>
      </c>
      <c r="Y232" s="28" t="s">
        <v>331</v>
      </c>
      <c r="Z232" s="328">
        <v>10.4</v>
      </c>
      <c r="AA232" s="328">
        <v>27.9</v>
      </c>
      <c r="AB232" s="328">
        <v>34.200000000000003</v>
      </c>
      <c r="AC232" s="328">
        <v>18.3</v>
      </c>
      <c r="AD232" s="329">
        <v>7.6</v>
      </c>
    </row>
    <row r="233" spans="1:30" ht="21" customHeight="1">
      <c r="A233" s="28" t="s">
        <v>332</v>
      </c>
      <c r="B233" s="328">
        <v>26.8</v>
      </c>
      <c r="C233" s="328">
        <v>33.200000000000003</v>
      </c>
      <c r="D233" s="328">
        <v>38</v>
      </c>
      <c r="E233" s="328">
        <v>17.2</v>
      </c>
      <c r="F233" s="329">
        <v>10.1</v>
      </c>
      <c r="M233" s="28" t="s">
        <v>332</v>
      </c>
      <c r="N233" s="328">
        <v>16.399999999999999</v>
      </c>
      <c r="O233" s="328">
        <v>38.5</v>
      </c>
      <c r="P233" s="328">
        <v>40.799999999999997</v>
      </c>
      <c r="Q233" s="328">
        <v>17.7</v>
      </c>
      <c r="R233" s="329">
        <v>12.1</v>
      </c>
      <c r="Y233" s="28" t="s">
        <v>332</v>
      </c>
      <c r="Z233" s="328">
        <v>10.4</v>
      </c>
      <c r="AA233" s="328">
        <v>27.3</v>
      </c>
      <c r="AB233" s="328">
        <v>33.6</v>
      </c>
      <c r="AC233" s="328">
        <v>17.100000000000001</v>
      </c>
      <c r="AD233" s="329">
        <v>6.9</v>
      </c>
    </row>
    <row r="234" spans="1:30" ht="21" customHeight="1">
      <c r="A234" s="28" t="s">
        <v>333</v>
      </c>
      <c r="B234" s="328">
        <v>26</v>
      </c>
      <c r="C234" s="328">
        <v>32.700000000000003</v>
      </c>
      <c r="D234" s="328">
        <v>37.299999999999997</v>
      </c>
      <c r="E234" s="328">
        <v>17.2</v>
      </c>
      <c r="F234" s="329">
        <v>10.8</v>
      </c>
      <c r="M234" s="28" t="s">
        <v>333</v>
      </c>
      <c r="N234" s="328">
        <v>16</v>
      </c>
      <c r="O234" s="328">
        <v>38.200000000000003</v>
      </c>
      <c r="P234" s="328">
        <v>40.200000000000003</v>
      </c>
      <c r="Q234" s="328">
        <v>18.899999999999999</v>
      </c>
      <c r="R234" s="329">
        <v>13.2</v>
      </c>
      <c r="Y234" s="28" t="s">
        <v>333</v>
      </c>
      <c r="Z234" s="328">
        <v>10</v>
      </c>
      <c r="AA234" s="328">
        <v>26.7</v>
      </c>
      <c r="AB234" s="328">
        <v>32.700000000000003</v>
      </c>
      <c r="AC234" s="328">
        <v>16.600000000000001</v>
      </c>
      <c r="AD234" s="329">
        <v>6.9</v>
      </c>
    </row>
    <row r="235" spans="1:30" ht="21" customHeight="1">
      <c r="A235" s="28" t="s">
        <v>355</v>
      </c>
      <c r="B235" s="176">
        <v>26.5</v>
      </c>
      <c r="C235" s="328">
        <v>32.9</v>
      </c>
      <c r="D235" s="53">
        <v>37.6</v>
      </c>
      <c r="E235" s="53">
        <v>17.3</v>
      </c>
      <c r="F235" s="296">
        <v>10.6</v>
      </c>
      <c r="M235" s="28" t="s">
        <v>355</v>
      </c>
      <c r="N235" s="53">
        <v>16.2</v>
      </c>
      <c r="O235" s="53">
        <v>38.299999999999997</v>
      </c>
      <c r="P235" s="53">
        <v>40.299999999999997</v>
      </c>
      <c r="Q235" s="53">
        <v>18.899999999999999</v>
      </c>
      <c r="R235" s="296">
        <v>13.6</v>
      </c>
      <c r="Y235" s="28" t="s">
        <v>355</v>
      </c>
      <c r="Z235" s="53">
        <v>10.3</v>
      </c>
      <c r="AA235" s="328">
        <v>27</v>
      </c>
      <c r="AB235" s="53">
        <v>33.200000000000003</v>
      </c>
      <c r="AC235" s="53">
        <v>16.8</v>
      </c>
      <c r="AD235" s="296">
        <v>6.3</v>
      </c>
    </row>
    <row r="236" spans="1:30" ht="21" customHeight="1">
      <c r="A236" s="28" t="s">
        <v>356</v>
      </c>
      <c r="B236" s="373">
        <v>27</v>
      </c>
      <c r="C236" s="328">
        <v>33.799999999999997</v>
      </c>
      <c r="D236" s="328">
        <v>38.4</v>
      </c>
      <c r="E236" s="53">
        <v>17.8</v>
      </c>
      <c r="F236" s="296">
        <v>11.8</v>
      </c>
      <c r="M236" s="28" t="s">
        <v>356</v>
      </c>
      <c r="N236" s="53">
        <v>16.399999999999999</v>
      </c>
      <c r="O236" s="53">
        <v>38.9</v>
      </c>
      <c r="P236" s="53">
        <v>40.9</v>
      </c>
      <c r="Q236" s="53">
        <v>18.5</v>
      </c>
      <c r="R236" s="296">
        <v>15.2</v>
      </c>
      <c r="Y236" s="28" t="s">
        <v>356</v>
      </c>
      <c r="Z236" s="53">
        <v>10.7</v>
      </c>
      <c r="AA236" s="53">
        <v>28.2</v>
      </c>
      <c r="AB236" s="53">
        <v>34.5</v>
      </c>
      <c r="AC236" s="53">
        <v>17.600000000000001</v>
      </c>
      <c r="AD236" s="296">
        <v>7.4</v>
      </c>
    </row>
    <row r="237" spans="1:30" ht="21" customHeight="1">
      <c r="A237" s="28" t="s">
        <v>357</v>
      </c>
      <c r="B237" s="373">
        <v>27.3</v>
      </c>
      <c r="C237" s="328">
        <v>34.1</v>
      </c>
      <c r="D237" s="328">
        <v>38.799999999999997</v>
      </c>
      <c r="E237" s="53">
        <v>17.899999999999999</v>
      </c>
      <c r="F237" s="296">
        <v>11.2</v>
      </c>
      <c r="M237" s="28" t="s">
        <v>357</v>
      </c>
      <c r="N237" s="53">
        <v>16.5</v>
      </c>
      <c r="O237" s="53">
        <v>39.299999999999997</v>
      </c>
      <c r="P237" s="53">
        <v>41.4</v>
      </c>
      <c r="Q237" s="53">
        <v>18.2</v>
      </c>
      <c r="R237" s="296">
        <v>14.5</v>
      </c>
      <c r="Y237" s="28" t="s">
        <v>357</v>
      </c>
      <c r="Z237" s="53">
        <v>10.8</v>
      </c>
      <c r="AA237" s="53">
        <v>28.4</v>
      </c>
      <c r="AB237" s="53">
        <v>34.799999999999997</v>
      </c>
      <c r="AC237" s="53">
        <v>17.899999999999999</v>
      </c>
      <c r="AD237" s="296">
        <v>6.4</v>
      </c>
    </row>
    <row r="238" spans="1:30" ht="21" customHeight="1">
      <c r="A238" s="28" t="s">
        <v>358</v>
      </c>
      <c r="B238" s="373">
        <v>26.4</v>
      </c>
      <c r="C238" s="328">
        <v>32.9</v>
      </c>
      <c r="D238" s="328">
        <v>37.700000000000003</v>
      </c>
      <c r="E238" s="328">
        <v>17</v>
      </c>
      <c r="F238" s="329">
        <v>11.2</v>
      </c>
      <c r="M238" s="28" t="s">
        <v>358</v>
      </c>
      <c r="N238" s="328">
        <v>15.9</v>
      </c>
      <c r="O238" s="328">
        <v>38</v>
      </c>
      <c r="P238" s="328">
        <v>40.200000000000003</v>
      </c>
      <c r="Q238" s="328">
        <v>16.600000000000001</v>
      </c>
      <c r="R238" s="329">
        <v>14.5</v>
      </c>
      <c r="Y238" s="28" t="s">
        <v>358</v>
      </c>
      <c r="Z238" s="328">
        <v>10.5</v>
      </c>
      <c r="AA238" s="328">
        <v>27.4</v>
      </c>
      <c r="AB238" s="328">
        <v>33.799999999999997</v>
      </c>
      <c r="AC238" s="328">
        <v>17.2</v>
      </c>
      <c r="AD238" s="329">
        <v>7</v>
      </c>
    </row>
    <row r="239" spans="1:30" ht="21" customHeight="1">
      <c r="A239" s="28" t="s">
        <v>359</v>
      </c>
      <c r="B239" s="374">
        <v>26</v>
      </c>
      <c r="C239" s="375">
        <v>32.5</v>
      </c>
      <c r="D239" s="375">
        <v>37.299999999999997</v>
      </c>
      <c r="E239" s="375">
        <v>17</v>
      </c>
      <c r="F239" s="329">
        <v>12</v>
      </c>
      <c r="M239" s="28" t="s">
        <v>359</v>
      </c>
      <c r="N239" s="328">
        <v>15.8</v>
      </c>
      <c r="O239" s="328">
        <v>37.799999999999997</v>
      </c>
      <c r="P239" s="328">
        <v>39.799999999999997</v>
      </c>
      <c r="Q239" s="328">
        <v>16.899999999999999</v>
      </c>
      <c r="R239" s="329">
        <v>15.6</v>
      </c>
      <c r="Y239" s="28" t="s">
        <v>359</v>
      </c>
      <c r="Z239" s="328">
        <v>10.3</v>
      </c>
      <c r="AA239" s="328">
        <v>26.8</v>
      </c>
      <c r="AB239" s="328">
        <v>33.200000000000003</v>
      </c>
      <c r="AC239" s="328">
        <v>17.100000000000001</v>
      </c>
      <c r="AD239" s="329">
        <v>7</v>
      </c>
    </row>
    <row r="240" spans="1:30" ht="21" customHeight="1">
      <c r="A240" s="28" t="s">
        <v>360</v>
      </c>
      <c r="B240" s="374">
        <v>26.3</v>
      </c>
      <c r="C240" s="375">
        <v>32.5</v>
      </c>
      <c r="D240" s="375">
        <v>37.299999999999997</v>
      </c>
      <c r="E240" s="375">
        <v>17.2</v>
      </c>
      <c r="F240" s="329">
        <v>11</v>
      </c>
      <c r="M240" s="28" t="s">
        <v>360</v>
      </c>
      <c r="N240" s="328">
        <v>15.8</v>
      </c>
      <c r="O240" s="328">
        <v>37.700000000000003</v>
      </c>
      <c r="P240" s="328">
        <v>39.799999999999997</v>
      </c>
      <c r="Q240" s="328">
        <v>17</v>
      </c>
      <c r="R240" s="329">
        <v>14.3</v>
      </c>
      <c r="Y240" s="28" t="s">
        <v>360</v>
      </c>
      <c r="Z240" s="328">
        <v>10.5</v>
      </c>
      <c r="AA240" s="328">
        <v>27</v>
      </c>
      <c r="AB240" s="328">
        <v>33.4</v>
      </c>
      <c r="AC240" s="328">
        <v>17.2</v>
      </c>
      <c r="AD240" s="329">
        <v>6.9</v>
      </c>
    </row>
    <row r="241" spans="1:30" ht="21" customHeight="1">
      <c r="A241" s="28" t="s">
        <v>361</v>
      </c>
      <c r="B241" s="374">
        <v>27.2</v>
      </c>
      <c r="C241" s="375">
        <v>33.700000000000003</v>
      </c>
      <c r="D241" s="375">
        <v>38.6</v>
      </c>
      <c r="E241" s="375">
        <v>17.2</v>
      </c>
      <c r="F241" s="329">
        <v>10.8</v>
      </c>
      <c r="M241" s="28" t="s">
        <v>361</v>
      </c>
      <c r="N241" s="328">
        <v>16.399999999999999</v>
      </c>
      <c r="O241" s="328">
        <v>39</v>
      </c>
      <c r="P241" s="328">
        <v>41.3</v>
      </c>
      <c r="Q241" s="328">
        <v>17.100000000000001</v>
      </c>
      <c r="R241" s="329">
        <v>12.9</v>
      </c>
      <c r="Y241" s="28" t="s">
        <v>361</v>
      </c>
      <c r="Z241" s="328">
        <v>10.9</v>
      </c>
      <c r="AA241" s="328">
        <v>27.9</v>
      </c>
      <c r="AB241" s="328">
        <v>34.5</v>
      </c>
      <c r="AC241" s="328">
        <v>17.3</v>
      </c>
      <c r="AD241" s="329">
        <v>7.7</v>
      </c>
    </row>
    <row r="242" spans="1:30" ht="21" customHeight="1">
      <c r="A242" s="28" t="s">
        <v>362</v>
      </c>
      <c r="B242" s="374">
        <v>27.4</v>
      </c>
      <c r="C242" s="375">
        <v>33.6</v>
      </c>
      <c r="D242" s="375">
        <v>38.799999999999997</v>
      </c>
      <c r="E242" s="375">
        <v>16.8</v>
      </c>
      <c r="F242" s="329">
        <v>10.8</v>
      </c>
      <c r="M242" s="28" t="s">
        <v>362</v>
      </c>
      <c r="N242" s="328">
        <v>16.8</v>
      </c>
      <c r="O242" s="328">
        <v>39.4</v>
      </c>
      <c r="P242" s="328">
        <v>41.7</v>
      </c>
      <c r="Q242" s="328">
        <v>17.3</v>
      </c>
      <c r="R242" s="329">
        <v>12.1</v>
      </c>
      <c r="Y242" s="28" t="s">
        <v>362</v>
      </c>
      <c r="Z242" s="328">
        <v>10.6</v>
      </c>
      <c r="AA242" s="328">
        <v>27.3</v>
      </c>
      <c r="AB242" s="328">
        <v>34.1</v>
      </c>
      <c r="AC242" s="328">
        <v>16.600000000000001</v>
      </c>
      <c r="AD242" s="329">
        <v>8.8000000000000007</v>
      </c>
    </row>
    <row r="243" spans="1:30" ht="21" customHeight="1">
      <c r="A243" s="28" t="s">
        <v>363</v>
      </c>
      <c r="B243" s="374">
        <v>27.7</v>
      </c>
      <c r="C243" s="375">
        <v>33.9</v>
      </c>
      <c r="D243" s="375">
        <v>38.799999999999997</v>
      </c>
      <c r="E243" s="375">
        <v>17.3</v>
      </c>
      <c r="F243" s="329">
        <v>11.2</v>
      </c>
      <c r="M243" s="28" t="s">
        <v>363</v>
      </c>
      <c r="N243" s="328">
        <v>17.100000000000001</v>
      </c>
      <c r="O243" s="328">
        <v>39.6</v>
      </c>
      <c r="P243" s="328">
        <v>41.6</v>
      </c>
      <c r="Q243" s="328">
        <v>18</v>
      </c>
      <c r="R243" s="329">
        <v>12.9</v>
      </c>
      <c r="Y243" s="28" t="s">
        <v>363</v>
      </c>
      <c r="Z243" s="328">
        <v>10.7</v>
      </c>
      <c r="AA243" s="328">
        <v>27.6</v>
      </c>
      <c r="AB243" s="328">
        <v>34.299999999999997</v>
      </c>
      <c r="AC243" s="328">
        <v>17.100000000000001</v>
      </c>
      <c r="AD243" s="329">
        <v>8.6999999999999993</v>
      </c>
    </row>
    <row r="244" spans="1:30" ht="21" customHeight="1">
      <c r="A244" s="28" t="s">
        <v>364</v>
      </c>
      <c r="B244" s="374">
        <v>27.6</v>
      </c>
      <c r="C244" s="375">
        <v>33.799999999999997</v>
      </c>
      <c r="D244" s="375">
        <v>38.6</v>
      </c>
      <c r="E244" s="375">
        <v>17.7</v>
      </c>
      <c r="F244" s="329">
        <v>11.8</v>
      </c>
      <c r="M244" s="28" t="s">
        <v>364</v>
      </c>
      <c r="N244" s="328">
        <v>17.100000000000001</v>
      </c>
      <c r="O244" s="328">
        <v>39.6</v>
      </c>
      <c r="P244" s="328">
        <v>41.5</v>
      </c>
      <c r="Q244" s="328">
        <v>19</v>
      </c>
      <c r="R244" s="329">
        <v>13.5</v>
      </c>
      <c r="Y244" s="28" t="s">
        <v>364</v>
      </c>
      <c r="Z244" s="328">
        <v>10.6</v>
      </c>
      <c r="AA244" s="328">
        <v>27.4</v>
      </c>
      <c r="AB244" s="328">
        <v>33.9</v>
      </c>
      <c r="AC244" s="328">
        <v>17.3</v>
      </c>
      <c r="AD244" s="329">
        <v>9.8000000000000007</v>
      </c>
    </row>
    <row r="245" spans="1:30" ht="21" customHeight="1">
      <c r="A245" s="28" t="s">
        <v>365</v>
      </c>
      <c r="B245" s="374">
        <v>27.2</v>
      </c>
      <c r="C245" s="375">
        <v>33.700000000000003</v>
      </c>
      <c r="D245" s="375">
        <v>38.4</v>
      </c>
      <c r="E245" s="375">
        <v>17.3</v>
      </c>
      <c r="F245" s="329">
        <v>11.8</v>
      </c>
      <c r="M245" s="28" t="s">
        <v>365</v>
      </c>
      <c r="N245" s="328">
        <v>16.8</v>
      </c>
      <c r="O245" s="328">
        <v>39.6</v>
      </c>
      <c r="P245" s="328">
        <v>41.4</v>
      </c>
      <c r="Q245" s="328">
        <v>18.3</v>
      </c>
      <c r="R245" s="329">
        <v>13.1</v>
      </c>
      <c r="Y245" s="28" t="s">
        <v>365</v>
      </c>
      <c r="Z245" s="328">
        <v>10.4</v>
      </c>
      <c r="AA245" s="328">
        <v>27.2</v>
      </c>
      <c r="AB245" s="328">
        <v>33.5</v>
      </c>
      <c r="AC245" s="328">
        <v>17.100000000000001</v>
      </c>
      <c r="AD245" s="329">
        <v>10.3</v>
      </c>
    </row>
    <row r="246" spans="1:30" ht="21" customHeight="1">
      <c r="A246" s="28" t="s">
        <v>366</v>
      </c>
      <c r="B246" s="374">
        <v>26.7</v>
      </c>
      <c r="C246" s="375">
        <v>32.799999999999997</v>
      </c>
      <c r="D246" s="375">
        <v>37.6</v>
      </c>
      <c r="E246" s="375">
        <v>16.8</v>
      </c>
      <c r="F246" s="329">
        <v>11.3</v>
      </c>
      <c r="M246" s="28" t="s">
        <v>366</v>
      </c>
      <c r="N246" s="328">
        <v>16.5</v>
      </c>
      <c r="O246" s="328">
        <v>38.9</v>
      </c>
      <c r="P246" s="328">
        <v>41</v>
      </c>
      <c r="Q246" s="328">
        <v>17.399999999999999</v>
      </c>
      <c r="R246" s="329">
        <v>12.1</v>
      </c>
      <c r="Y246" s="28" t="s">
        <v>366</v>
      </c>
      <c r="Z246" s="328">
        <v>10.3</v>
      </c>
      <c r="AA246" s="328">
        <v>26.3</v>
      </c>
      <c r="AB246" s="328">
        <v>32.1</v>
      </c>
      <c r="AC246" s="328">
        <v>16.600000000000001</v>
      </c>
      <c r="AD246" s="329">
        <v>10.6</v>
      </c>
    </row>
    <row r="247" spans="1:30" ht="21" customHeight="1">
      <c r="A247" s="28" t="s">
        <v>367</v>
      </c>
      <c r="B247" s="374">
        <v>27.2</v>
      </c>
      <c r="C247" s="375">
        <v>33.1</v>
      </c>
      <c r="D247" s="375">
        <v>37.6</v>
      </c>
      <c r="E247" s="375">
        <v>16.8</v>
      </c>
      <c r="F247" s="329">
        <v>12.7</v>
      </c>
      <c r="M247" s="28" t="s">
        <v>367</v>
      </c>
      <c r="N247" s="374">
        <v>17</v>
      </c>
      <c r="O247" s="375">
        <v>39.4</v>
      </c>
      <c r="P247" s="375">
        <v>41</v>
      </c>
      <c r="Q247" s="375">
        <v>18.8</v>
      </c>
      <c r="R247" s="329">
        <v>13.8</v>
      </c>
      <c r="Y247" s="28" t="s">
        <v>367</v>
      </c>
      <c r="Z247" s="374">
        <v>10.3</v>
      </c>
      <c r="AA247" s="375">
        <v>26.3</v>
      </c>
      <c r="AB247" s="375">
        <v>32</v>
      </c>
      <c r="AC247" s="375">
        <v>16.2</v>
      </c>
      <c r="AD247" s="329">
        <v>11.6</v>
      </c>
    </row>
    <row r="248" spans="1:30" ht="21" customHeight="1">
      <c r="A248" s="28" t="s">
        <v>368</v>
      </c>
      <c r="B248" s="374">
        <v>27.7</v>
      </c>
      <c r="C248" s="375">
        <v>33.799999999999997</v>
      </c>
      <c r="D248" s="375">
        <v>38.200000000000003</v>
      </c>
      <c r="E248" s="375">
        <v>17.5</v>
      </c>
      <c r="F248" s="329">
        <v>11.6</v>
      </c>
      <c r="M248" s="28" t="s">
        <v>368</v>
      </c>
      <c r="N248" s="374">
        <v>17.3</v>
      </c>
      <c r="O248" s="375">
        <v>39.799999999999997</v>
      </c>
      <c r="P248" s="375">
        <v>41.4</v>
      </c>
      <c r="Q248" s="375">
        <v>19.5</v>
      </c>
      <c r="R248" s="329">
        <v>11.5</v>
      </c>
      <c r="Y248" s="28" t="s">
        <v>368</v>
      </c>
      <c r="Z248" s="374">
        <v>10.4</v>
      </c>
      <c r="AA248" s="375">
        <v>27.1</v>
      </c>
      <c r="AB248" s="375">
        <v>32.799999999999997</v>
      </c>
      <c r="AC248" s="375">
        <v>17</v>
      </c>
      <c r="AD248" s="329">
        <v>11.6</v>
      </c>
    </row>
    <row r="249" spans="1:30" ht="21" customHeight="1">
      <c r="A249" s="28" t="s">
        <v>369</v>
      </c>
      <c r="B249" s="374">
        <v>27.9</v>
      </c>
      <c r="C249" s="375">
        <v>34.299999999999997</v>
      </c>
      <c r="D249" s="375">
        <v>38.700000000000003</v>
      </c>
      <c r="E249" s="375">
        <v>17.899999999999999</v>
      </c>
      <c r="F249" s="329">
        <v>12.3</v>
      </c>
      <c r="M249" s="28" t="s">
        <v>369</v>
      </c>
      <c r="N249" s="374">
        <v>17.399999999999999</v>
      </c>
      <c r="O249" s="375">
        <v>40.299999999999997</v>
      </c>
      <c r="P249" s="375">
        <v>42</v>
      </c>
      <c r="Q249" s="375">
        <v>20.8</v>
      </c>
      <c r="R249" s="329">
        <v>12.6</v>
      </c>
      <c r="Y249" s="28" t="s">
        <v>369</v>
      </c>
      <c r="Z249" s="374">
        <v>10.5</v>
      </c>
      <c r="AA249" s="375">
        <v>27.5</v>
      </c>
      <c r="AB249" s="375">
        <v>33.4</v>
      </c>
      <c r="AC249" s="375">
        <v>17.100000000000001</v>
      </c>
      <c r="AD249" s="329">
        <v>12.1</v>
      </c>
    </row>
    <row r="250" spans="1:30" ht="21" customHeight="1">
      <c r="A250" s="28" t="s">
        <v>370</v>
      </c>
      <c r="B250" s="374">
        <v>27.1</v>
      </c>
      <c r="C250" s="375">
        <v>33.5</v>
      </c>
      <c r="D250" s="375">
        <v>37.6</v>
      </c>
      <c r="E250" s="375">
        <v>17.8</v>
      </c>
      <c r="F250" s="329">
        <v>11.6</v>
      </c>
      <c r="M250" s="28" t="s">
        <v>370</v>
      </c>
      <c r="N250" s="374">
        <v>16.8</v>
      </c>
      <c r="O250" s="375">
        <v>38.799999999999997</v>
      </c>
      <c r="P250" s="375">
        <v>40.5</v>
      </c>
      <c r="Q250" s="375">
        <v>20.399999999999999</v>
      </c>
      <c r="R250" s="329">
        <v>11.4</v>
      </c>
      <c r="Y250" s="28" t="s">
        <v>370</v>
      </c>
      <c r="Z250" s="374">
        <v>10.3</v>
      </c>
      <c r="AA250" s="375">
        <v>27.4</v>
      </c>
      <c r="AB250" s="375">
        <v>32.9</v>
      </c>
      <c r="AC250" s="375">
        <v>17</v>
      </c>
      <c r="AD250" s="329">
        <v>11.8</v>
      </c>
    </row>
    <row r="251" spans="1:30" s="40" customFormat="1" ht="21" customHeight="1">
      <c r="A251" s="28" t="s">
        <v>440</v>
      </c>
      <c r="B251" s="374">
        <v>26.6</v>
      </c>
      <c r="C251" s="375">
        <v>33</v>
      </c>
      <c r="D251" s="375">
        <v>37.1</v>
      </c>
      <c r="E251" s="375">
        <v>17.600000000000001</v>
      </c>
      <c r="F251" s="329">
        <v>11.3</v>
      </c>
      <c r="H251" s="3"/>
      <c r="I251" s="3"/>
      <c r="J251" s="3"/>
      <c r="M251" s="28" t="s">
        <v>440</v>
      </c>
      <c r="N251" s="374">
        <v>16.5</v>
      </c>
      <c r="O251" s="375">
        <v>38.299999999999997</v>
      </c>
      <c r="P251" s="375">
        <v>40.200000000000003</v>
      </c>
      <c r="Q251" s="375">
        <v>19.7</v>
      </c>
      <c r="R251" s="329">
        <v>10.6</v>
      </c>
      <c r="Y251" s="28" t="s">
        <v>440</v>
      </c>
      <c r="Z251" s="374">
        <v>10.1</v>
      </c>
      <c r="AA251" s="375">
        <v>26.9</v>
      </c>
      <c r="AB251" s="375">
        <v>32.1</v>
      </c>
      <c r="AC251" s="375">
        <v>17</v>
      </c>
      <c r="AD251" s="329">
        <v>11.8</v>
      </c>
    </row>
    <row r="252" spans="1:30" ht="21" customHeight="1">
      <c r="A252" s="28" t="s">
        <v>441</v>
      </c>
      <c r="B252" s="374">
        <v>27.5</v>
      </c>
      <c r="C252" s="375">
        <v>33.1</v>
      </c>
      <c r="D252" s="375">
        <v>37.5</v>
      </c>
      <c r="E252" s="375">
        <v>17.2</v>
      </c>
      <c r="F252" s="329">
        <v>10.6</v>
      </c>
      <c r="M252" s="28" t="s">
        <v>441</v>
      </c>
      <c r="N252" s="374">
        <v>17</v>
      </c>
      <c r="O252" s="375">
        <v>38.4</v>
      </c>
      <c r="P252" s="375">
        <v>40.5</v>
      </c>
      <c r="Q252" s="375">
        <v>18.399999999999999</v>
      </c>
      <c r="R252" s="329">
        <v>8.8000000000000007</v>
      </c>
      <c r="Y252" s="28" t="s">
        <v>441</v>
      </c>
      <c r="Z252" s="374">
        <v>10.6</v>
      </c>
      <c r="AA252" s="375">
        <v>27.2</v>
      </c>
      <c r="AB252" s="375">
        <v>32.700000000000003</v>
      </c>
      <c r="AC252" s="375">
        <v>16.899999999999999</v>
      </c>
      <c r="AD252" s="329">
        <v>12.5</v>
      </c>
    </row>
    <row r="253" spans="1:30" ht="21" customHeight="1">
      <c r="A253" s="28" t="s">
        <v>442</v>
      </c>
      <c r="B253" s="374">
        <v>27.8</v>
      </c>
      <c r="C253" s="375">
        <v>33.5</v>
      </c>
      <c r="D253" s="375">
        <v>38</v>
      </c>
      <c r="E253" s="375">
        <v>17.5</v>
      </c>
      <c r="F253" s="329">
        <v>9.8000000000000007</v>
      </c>
      <c r="M253" s="28" t="s">
        <v>442</v>
      </c>
      <c r="N253" s="374">
        <v>17.2</v>
      </c>
      <c r="O253" s="375">
        <v>39</v>
      </c>
      <c r="P253" s="375">
        <v>41.1</v>
      </c>
      <c r="Q253" s="375">
        <v>19</v>
      </c>
      <c r="R253" s="329">
        <v>7.8</v>
      </c>
      <c r="Y253" s="28" t="s">
        <v>442</v>
      </c>
      <c r="Z253" s="374">
        <v>10.6</v>
      </c>
      <c r="AA253" s="375">
        <v>27.3</v>
      </c>
      <c r="AB253" s="375">
        <v>33</v>
      </c>
      <c r="AC253" s="375">
        <v>17.100000000000001</v>
      </c>
      <c r="AD253" s="329">
        <v>12.3</v>
      </c>
    </row>
    <row r="254" spans="1:30" ht="21" customHeight="1">
      <c r="A254" s="28" t="s">
        <v>443</v>
      </c>
      <c r="B254" s="374">
        <v>27.4</v>
      </c>
      <c r="C254" s="375">
        <v>33.200000000000003</v>
      </c>
      <c r="D254" s="375">
        <v>37.700000000000003</v>
      </c>
      <c r="E254" s="375">
        <v>17.5</v>
      </c>
      <c r="F254" s="329">
        <v>9.5</v>
      </c>
      <c r="M254" s="28" t="s">
        <v>443</v>
      </c>
      <c r="N254" s="374">
        <v>16.899999999999999</v>
      </c>
      <c r="O254" s="375">
        <v>38.4</v>
      </c>
      <c r="P254" s="375">
        <v>40.5</v>
      </c>
      <c r="Q254" s="375">
        <v>18.7</v>
      </c>
      <c r="R254" s="329">
        <v>8</v>
      </c>
      <c r="Y254" s="28" t="s">
        <v>443</v>
      </c>
      <c r="Z254" s="374">
        <v>10.5</v>
      </c>
      <c r="AA254" s="375">
        <v>27.3</v>
      </c>
      <c r="AB254" s="375">
        <v>33.1</v>
      </c>
      <c r="AC254" s="375">
        <v>17.2</v>
      </c>
      <c r="AD254" s="329">
        <v>11.4</v>
      </c>
    </row>
    <row r="255" spans="1:30" ht="21" customHeight="1">
      <c r="A255" s="28" t="s">
        <v>444</v>
      </c>
      <c r="B255" s="374">
        <v>27</v>
      </c>
      <c r="C255" s="375">
        <v>33.200000000000003</v>
      </c>
      <c r="D255" s="375">
        <v>37.700000000000003</v>
      </c>
      <c r="E255" s="375">
        <v>17.2</v>
      </c>
      <c r="F255" s="329">
        <v>9.4</v>
      </c>
      <c r="M255" s="28" t="s">
        <v>444</v>
      </c>
      <c r="N255" s="374">
        <v>16.7</v>
      </c>
      <c r="O255" s="375">
        <v>38.299999999999997</v>
      </c>
      <c r="P255" s="375">
        <v>40.4</v>
      </c>
      <c r="Q255" s="375">
        <v>17.600000000000001</v>
      </c>
      <c r="R255" s="329">
        <v>8.4</v>
      </c>
      <c r="Y255" s="28" t="s">
        <v>444</v>
      </c>
      <c r="Z255" s="374">
        <v>10.4</v>
      </c>
      <c r="AA255" s="375">
        <v>27.4</v>
      </c>
      <c r="AB255" s="375">
        <v>33.299999999999997</v>
      </c>
      <c r="AC255" s="375">
        <v>17.100000000000001</v>
      </c>
      <c r="AD255" s="329">
        <v>10.5</v>
      </c>
    </row>
    <row r="256" spans="1:30" ht="21" customHeight="1">
      <c r="A256" s="28" t="s">
        <v>445</v>
      </c>
      <c r="B256" s="374">
        <v>27.1</v>
      </c>
      <c r="C256" s="375">
        <v>33.299999999999997</v>
      </c>
      <c r="D256" s="375">
        <v>38</v>
      </c>
      <c r="E256" s="375">
        <v>17.3</v>
      </c>
      <c r="F256" s="329">
        <v>8.3000000000000007</v>
      </c>
      <c r="M256" s="28" t="s">
        <v>445</v>
      </c>
      <c r="N256" s="374">
        <v>16.600000000000001</v>
      </c>
      <c r="O256" s="375">
        <v>38.299999999999997</v>
      </c>
      <c r="P256" s="375">
        <v>40.4</v>
      </c>
      <c r="Q256" s="375">
        <v>17.2</v>
      </c>
      <c r="R256" s="329">
        <v>8.4</v>
      </c>
      <c r="Y256" s="28" t="s">
        <v>445</v>
      </c>
      <c r="Z256" s="374">
        <v>10.5</v>
      </c>
      <c r="AA256" s="375">
        <v>27.7</v>
      </c>
      <c r="AB256" s="375">
        <v>33.799999999999997</v>
      </c>
      <c r="AC256" s="375">
        <v>17.3</v>
      </c>
      <c r="AD256" s="329">
        <v>8.1</v>
      </c>
    </row>
    <row r="257" spans="1:30" ht="21" customHeight="1">
      <c r="A257" s="28" t="s">
        <v>446</v>
      </c>
      <c r="B257" s="374">
        <v>26.6</v>
      </c>
      <c r="C257" s="375">
        <v>32.6</v>
      </c>
      <c r="D257" s="375">
        <v>36.9</v>
      </c>
      <c r="E257" s="375">
        <v>17.100000000000001</v>
      </c>
      <c r="F257" s="329">
        <v>7.9</v>
      </c>
      <c r="M257" s="28" t="s">
        <v>446</v>
      </c>
      <c r="N257" s="374">
        <v>16.2</v>
      </c>
      <c r="O257" s="375">
        <v>37</v>
      </c>
      <c r="P257" s="375">
        <v>39.200000000000003</v>
      </c>
      <c r="Q257" s="375">
        <v>17.399999999999999</v>
      </c>
      <c r="R257" s="329">
        <v>8.6</v>
      </c>
      <c r="Y257" s="28" t="s">
        <v>446</v>
      </c>
      <c r="Z257" s="374">
        <v>10.4</v>
      </c>
      <c r="AA257" s="375">
        <v>27.5</v>
      </c>
      <c r="AB257" s="375">
        <v>33.299999999999997</v>
      </c>
      <c r="AC257" s="375">
        <v>16.899999999999999</v>
      </c>
      <c r="AD257" s="329">
        <v>7.1</v>
      </c>
    </row>
    <row r="258" spans="1:30" ht="21" customHeight="1">
      <c r="A258" s="28" t="s">
        <v>447</v>
      </c>
      <c r="B258" s="374">
        <v>25.8</v>
      </c>
      <c r="C258" s="375">
        <v>31.7</v>
      </c>
      <c r="D258" s="375">
        <v>36</v>
      </c>
      <c r="E258" s="375">
        <v>16.3</v>
      </c>
      <c r="F258" s="329">
        <v>8.8000000000000007</v>
      </c>
      <c r="M258" s="28" t="s">
        <v>447</v>
      </c>
      <c r="N258" s="374">
        <v>16</v>
      </c>
      <c r="O258" s="375">
        <v>36.4</v>
      </c>
      <c r="P258" s="375">
        <v>38.299999999999997</v>
      </c>
      <c r="Q258" s="375">
        <v>17.2</v>
      </c>
      <c r="R258" s="329">
        <v>9.6</v>
      </c>
      <c r="Y258" s="28" t="s">
        <v>447</v>
      </c>
      <c r="Z258" s="374">
        <v>9.8000000000000007</v>
      </c>
      <c r="AA258" s="375">
        <v>26.2</v>
      </c>
      <c r="AB258" s="375">
        <v>32.200000000000003</v>
      </c>
      <c r="AC258" s="375">
        <v>16</v>
      </c>
      <c r="AD258" s="329">
        <v>8</v>
      </c>
    </row>
    <row r="259" spans="1:30" ht="21" customHeight="1">
      <c r="A259" s="28" t="s">
        <v>448</v>
      </c>
      <c r="B259" s="374">
        <v>26.1</v>
      </c>
      <c r="C259" s="375">
        <v>31.9</v>
      </c>
      <c r="D259" s="375">
        <v>36.200000000000003</v>
      </c>
      <c r="E259" s="375">
        <v>16.2</v>
      </c>
      <c r="F259" s="329">
        <v>9.5</v>
      </c>
      <c r="M259" s="28" t="s">
        <v>448</v>
      </c>
      <c r="N259" s="374">
        <v>16.3</v>
      </c>
      <c r="O259" s="375">
        <v>37</v>
      </c>
      <c r="P259" s="375">
        <v>38.799999999999997</v>
      </c>
      <c r="Q259" s="375">
        <v>16.899999999999999</v>
      </c>
      <c r="R259" s="329">
        <v>11.1</v>
      </c>
      <c r="Y259" s="28" t="s">
        <v>448</v>
      </c>
      <c r="Z259" s="374">
        <v>9.8000000000000007</v>
      </c>
      <c r="AA259" s="375">
        <v>26</v>
      </c>
      <c r="AB259" s="375">
        <v>31.8</v>
      </c>
      <c r="AC259" s="375">
        <v>16</v>
      </c>
      <c r="AD259" s="329">
        <v>7.5</v>
      </c>
    </row>
    <row r="260" spans="1:30" ht="21" customHeight="1">
      <c r="A260" s="28" t="s">
        <v>449</v>
      </c>
      <c r="B260" s="374">
        <v>27.5</v>
      </c>
      <c r="C260" s="375">
        <v>33.4</v>
      </c>
      <c r="D260" s="375">
        <v>38</v>
      </c>
      <c r="E260" s="375">
        <v>16.7</v>
      </c>
      <c r="F260" s="329">
        <v>10.1</v>
      </c>
      <c r="M260" s="28" t="s">
        <v>449</v>
      </c>
      <c r="N260" s="374">
        <v>17.3</v>
      </c>
      <c r="O260" s="375">
        <v>38.6</v>
      </c>
      <c r="P260" s="375">
        <v>40.6</v>
      </c>
      <c r="Q260" s="375">
        <v>16.8</v>
      </c>
      <c r="R260" s="329">
        <v>11.4</v>
      </c>
      <c r="Y260" s="28" t="s">
        <v>449</v>
      </c>
      <c r="Z260" s="374">
        <v>10.199999999999999</v>
      </c>
      <c r="AA260" s="375">
        <v>27.1</v>
      </c>
      <c r="AB260" s="375">
        <v>33.5</v>
      </c>
      <c r="AC260" s="375">
        <v>16.600000000000001</v>
      </c>
      <c r="AD260" s="329">
        <v>8.1999999999999993</v>
      </c>
    </row>
    <row r="261" spans="1:30" ht="21" customHeight="1">
      <c r="A261" s="28" t="s">
        <v>450</v>
      </c>
      <c r="B261" s="374">
        <v>28.1</v>
      </c>
      <c r="C261" s="375">
        <v>34</v>
      </c>
      <c r="D261" s="375">
        <v>38.6</v>
      </c>
      <c r="E261" s="375">
        <v>17.600000000000001</v>
      </c>
      <c r="F261" s="329">
        <v>10.5</v>
      </c>
      <c r="M261" s="28" t="s">
        <v>450</v>
      </c>
      <c r="N261" s="374">
        <v>17.399999999999999</v>
      </c>
      <c r="O261" s="375">
        <v>38.700000000000003</v>
      </c>
      <c r="P261" s="375">
        <v>40.700000000000003</v>
      </c>
      <c r="Q261" s="375">
        <v>17.600000000000001</v>
      </c>
      <c r="R261" s="329">
        <v>11.8</v>
      </c>
      <c r="Y261" s="28" t="s">
        <v>450</v>
      </c>
      <c r="Z261" s="374">
        <v>10.7</v>
      </c>
      <c r="AA261" s="375">
        <v>28.5</v>
      </c>
      <c r="AB261" s="375">
        <v>34.9</v>
      </c>
      <c r="AC261" s="375">
        <v>17.600000000000001</v>
      </c>
      <c r="AD261" s="329">
        <v>8.6</v>
      </c>
    </row>
    <row r="262" spans="1:30" ht="21" customHeight="1">
      <c r="A262" s="28" t="s">
        <v>451</v>
      </c>
      <c r="B262" s="374">
        <v>25.9</v>
      </c>
      <c r="C262" s="375">
        <v>31.4</v>
      </c>
      <c r="D262" s="375">
        <v>35.6</v>
      </c>
      <c r="E262" s="375">
        <v>16.3</v>
      </c>
      <c r="F262" s="329">
        <v>10.8</v>
      </c>
      <c r="M262" s="28" t="s">
        <v>451</v>
      </c>
      <c r="N262" s="374">
        <v>16</v>
      </c>
      <c r="O262" s="375">
        <v>35.5</v>
      </c>
      <c r="P262" s="375">
        <v>37.4</v>
      </c>
      <c r="Q262" s="375">
        <v>16.600000000000001</v>
      </c>
      <c r="R262" s="329">
        <v>12</v>
      </c>
      <c r="Y262" s="28" t="s">
        <v>451</v>
      </c>
      <c r="Z262" s="374">
        <v>9.9</v>
      </c>
      <c r="AA262" s="375">
        <v>26.4</v>
      </c>
      <c r="AB262" s="375">
        <v>32.5</v>
      </c>
      <c r="AC262" s="375">
        <v>16.100000000000001</v>
      </c>
      <c r="AD262" s="329">
        <v>9</v>
      </c>
    </row>
    <row r="263" spans="1:30" ht="21" customHeight="1">
      <c r="A263" s="28" t="s">
        <v>452</v>
      </c>
      <c r="B263" s="374">
        <v>26.4</v>
      </c>
      <c r="C263" s="375">
        <v>31.8</v>
      </c>
      <c r="D263" s="375">
        <v>36.200000000000003</v>
      </c>
      <c r="E263" s="375">
        <v>16.2</v>
      </c>
      <c r="F263" s="329">
        <v>11.1</v>
      </c>
      <c r="M263" s="28" t="s">
        <v>452</v>
      </c>
      <c r="N263" s="374">
        <v>16.399999999999999</v>
      </c>
      <c r="O263" s="375">
        <v>36.299999999999997</v>
      </c>
      <c r="P263" s="375">
        <v>38.200000000000003</v>
      </c>
      <c r="Q263" s="375">
        <v>17.5</v>
      </c>
      <c r="R263" s="329">
        <v>11.7</v>
      </c>
      <c r="Y263" s="28" t="s">
        <v>452</v>
      </c>
      <c r="Z263" s="374">
        <v>10</v>
      </c>
      <c r="AA263" s="375">
        <v>26.4</v>
      </c>
      <c r="AB263" s="375">
        <v>32.799999999999997</v>
      </c>
      <c r="AC263" s="375">
        <v>15.7</v>
      </c>
      <c r="AD263" s="329">
        <v>10.3</v>
      </c>
    </row>
    <row r="264" spans="1:30" ht="21" customHeight="1">
      <c r="A264" s="28" t="s">
        <v>453</v>
      </c>
      <c r="B264" s="374">
        <v>26.4</v>
      </c>
      <c r="C264" s="375">
        <v>31.6</v>
      </c>
      <c r="D264" s="375">
        <v>36.200000000000003</v>
      </c>
      <c r="E264" s="375">
        <v>16.2</v>
      </c>
      <c r="F264" s="329">
        <v>10.3</v>
      </c>
      <c r="M264" s="28" t="s">
        <v>453</v>
      </c>
      <c r="N264" s="374">
        <v>16.5</v>
      </c>
      <c r="O264" s="375">
        <v>36.4</v>
      </c>
      <c r="P264" s="375">
        <v>38.4</v>
      </c>
      <c r="Q264" s="375">
        <v>16.2</v>
      </c>
      <c r="R264" s="329">
        <v>10.6</v>
      </c>
      <c r="Y264" s="28" t="s">
        <v>453</v>
      </c>
      <c r="Z264" s="374">
        <v>9.9</v>
      </c>
      <c r="AA264" s="375">
        <v>26</v>
      </c>
      <c r="AB264" s="375">
        <v>32.200000000000003</v>
      </c>
      <c r="AC264" s="375">
        <v>16.2</v>
      </c>
      <c r="AD264" s="329">
        <v>9.9</v>
      </c>
    </row>
    <row r="265" spans="1:30" ht="21" customHeight="1">
      <c r="A265" s="28" t="s">
        <v>454</v>
      </c>
      <c r="B265" s="374">
        <v>27.5</v>
      </c>
      <c r="C265" s="375">
        <v>32.700000000000003</v>
      </c>
      <c r="D265" s="375">
        <v>37.6</v>
      </c>
      <c r="E265" s="375">
        <v>16.100000000000001</v>
      </c>
      <c r="F265" s="329">
        <v>11</v>
      </c>
      <c r="M265" s="28" t="s">
        <v>454</v>
      </c>
      <c r="N265" s="374">
        <v>17.3</v>
      </c>
      <c r="O265" s="375">
        <v>38</v>
      </c>
      <c r="P265" s="375">
        <v>40.200000000000003</v>
      </c>
      <c r="Q265" s="375">
        <v>16.2</v>
      </c>
      <c r="R265" s="329">
        <v>11.2</v>
      </c>
      <c r="Y265" s="28" t="s">
        <v>454</v>
      </c>
      <c r="Z265" s="374">
        <v>10.199999999999999</v>
      </c>
      <c r="AA265" s="375">
        <v>26.6</v>
      </c>
      <c r="AB265" s="375">
        <v>33.1</v>
      </c>
      <c r="AC265" s="375">
        <v>16.100000000000001</v>
      </c>
      <c r="AD265" s="329">
        <v>10.8</v>
      </c>
    </row>
    <row r="266" spans="1:30" ht="21" customHeight="1">
      <c r="A266" s="28" t="s">
        <v>455</v>
      </c>
      <c r="B266" s="374">
        <v>27.6</v>
      </c>
      <c r="C266" s="375">
        <v>32.700000000000003</v>
      </c>
      <c r="D266" s="375">
        <v>37.6</v>
      </c>
      <c r="E266" s="375">
        <v>16.3</v>
      </c>
      <c r="F266" s="329">
        <v>10.7</v>
      </c>
      <c r="M266" s="28" t="s">
        <v>455</v>
      </c>
      <c r="N266" s="374">
        <v>17.100000000000001</v>
      </c>
      <c r="O266" s="375">
        <v>37.700000000000003</v>
      </c>
      <c r="P266" s="375">
        <v>40.1</v>
      </c>
      <c r="Q266" s="375">
        <v>15.7</v>
      </c>
      <c r="R266" s="329">
        <v>10.8</v>
      </c>
      <c r="Y266" s="28" t="s">
        <v>455</v>
      </c>
      <c r="Z266" s="374">
        <v>10.6</v>
      </c>
      <c r="AA266" s="375">
        <v>27.1</v>
      </c>
      <c r="AB266" s="375">
        <v>33.5</v>
      </c>
      <c r="AC266" s="375">
        <v>16.5</v>
      </c>
      <c r="AD266" s="329">
        <v>10.6</v>
      </c>
    </row>
    <row r="267" spans="1:30" ht="21" customHeight="1">
      <c r="A267" s="28" t="s">
        <v>456</v>
      </c>
      <c r="B267" s="374">
        <v>27.3</v>
      </c>
      <c r="C267" s="375">
        <v>32.799999999999997</v>
      </c>
      <c r="D267" s="375">
        <v>37.6</v>
      </c>
      <c r="E267" s="375">
        <v>16.5</v>
      </c>
      <c r="F267" s="329">
        <v>10.3</v>
      </c>
      <c r="M267" s="28" t="s">
        <v>456</v>
      </c>
      <c r="N267" s="374">
        <v>17</v>
      </c>
      <c r="O267" s="375">
        <v>37.799999999999997</v>
      </c>
      <c r="P267" s="375">
        <v>40.200000000000003</v>
      </c>
      <c r="Q267" s="375">
        <v>16.399999999999999</v>
      </c>
      <c r="R267" s="329">
        <v>11.2</v>
      </c>
      <c r="Y267" s="28" t="s">
        <v>456</v>
      </c>
      <c r="Z267" s="374">
        <v>10.4</v>
      </c>
      <c r="AA267" s="375">
        <v>27.1</v>
      </c>
      <c r="AB267" s="375">
        <v>33.299999999999997</v>
      </c>
      <c r="AC267" s="375">
        <v>16.5</v>
      </c>
      <c r="AD267" s="329">
        <v>8.5</v>
      </c>
    </row>
    <row r="268" spans="1:30" ht="21" customHeight="1">
      <c r="A268" s="28" t="s">
        <v>457</v>
      </c>
      <c r="B268" s="374">
        <v>28.4</v>
      </c>
      <c r="C268" s="375">
        <v>34.1</v>
      </c>
      <c r="D268" s="375">
        <v>38.9</v>
      </c>
      <c r="E268" s="375">
        <v>17.100000000000001</v>
      </c>
      <c r="F268" s="329">
        <v>10.1</v>
      </c>
      <c r="M268" s="28" t="s">
        <v>457</v>
      </c>
      <c r="N268" s="374">
        <v>17.3</v>
      </c>
      <c r="O268" s="375">
        <v>38.9</v>
      </c>
      <c r="P268" s="375">
        <v>41.4</v>
      </c>
      <c r="Q268" s="375">
        <v>17.3</v>
      </c>
      <c r="R268" s="329">
        <v>11.7</v>
      </c>
      <c r="Y268" s="28" t="s">
        <v>457</v>
      </c>
      <c r="Z268" s="374">
        <v>11.1</v>
      </c>
      <c r="AA268" s="375">
        <v>28.7</v>
      </c>
      <c r="AB268" s="375">
        <v>35.1</v>
      </c>
      <c r="AC268" s="375">
        <v>17.100000000000001</v>
      </c>
      <c r="AD268" s="329">
        <v>7.8</v>
      </c>
    </row>
    <row r="269" spans="1:30" ht="21" customHeight="1">
      <c r="A269" s="28" t="s">
        <v>458</v>
      </c>
      <c r="B269" s="374">
        <v>27.1</v>
      </c>
      <c r="C269" s="375">
        <v>32.4</v>
      </c>
      <c r="D269" s="375">
        <v>37.200000000000003</v>
      </c>
      <c r="E269" s="375">
        <v>16.600000000000001</v>
      </c>
      <c r="F269" s="329">
        <v>10.5</v>
      </c>
      <c r="M269" s="28" t="s">
        <v>458</v>
      </c>
      <c r="N269" s="374">
        <v>16.7</v>
      </c>
      <c r="O269" s="375">
        <v>37.799999999999997</v>
      </c>
      <c r="P269" s="375">
        <v>40.200000000000003</v>
      </c>
      <c r="Q269" s="375">
        <v>17.2</v>
      </c>
      <c r="R269" s="329">
        <v>12.2</v>
      </c>
      <c r="Y269" s="28" t="s">
        <v>458</v>
      </c>
      <c r="Z269" s="374">
        <v>10.4</v>
      </c>
      <c r="AA269" s="375">
        <v>26.4</v>
      </c>
      <c r="AB269" s="375">
        <v>32.4</v>
      </c>
      <c r="AC269" s="375">
        <v>16.399999999999999</v>
      </c>
      <c r="AD269" s="329">
        <v>7.7</v>
      </c>
    </row>
    <row r="270" spans="1:30" ht="21" customHeight="1">
      <c r="A270" s="28" t="s">
        <v>459</v>
      </c>
      <c r="B270" s="374">
        <v>26.6</v>
      </c>
      <c r="C270" s="375">
        <v>31.6</v>
      </c>
      <c r="D270" s="375">
        <v>36.4</v>
      </c>
      <c r="E270" s="375">
        <v>15.6</v>
      </c>
      <c r="F270" s="329">
        <v>10.7</v>
      </c>
      <c r="M270" s="28" t="s">
        <v>459</v>
      </c>
      <c r="N270" s="374">
        <v>16.399999999999999</v>
      </c>
      <c r="O270" s="375">
        <v>37.4</v>
      </c>
      <c r="P270" s="375">
        <v>39.5</v>
      </c>
      <c r="Q270" s="375">
        <v>17.2</v>
      </c>
      <c r="R270" s="329">
        <v>12.9</v>
      </c>
      <c r="Y270" s="28" t="s">
        <v>459</v>
      </c>
      <c r="Z270" s="374">
        <v>10.199999999999999</v>
      </c>
      <c r="AA270" s="375">
        <v>25.3</v>
      </c>
      <c r="AB270" s="375">
        <v>31.6</v>
      </c>
      <c r="AC270" s="375">
        <v>15.1</v>
      </c>
      <c r="AD270" s="329">
        <v>7.1</v>
      </c>
    </row>
    <row r="271" spans="1:30" ht="21" customHeight="1">
      <c r="A271" s="28" t="s">
        <v>460</v>
      </c>
      <c r="B271" s="374">
        <v>26.5</v>
      </c>
      <c r="C271" s="375">
        <v>31.6</v>
      </c>
      <c r="D271" s="375">
        <v>36.6</v>
      </c>
      <c r="E271" s="375">
        <v>16.100000000000001</v>
      </c>
      <c r="F271" s="329">
        <v>10.6</v>
      </c>
      <c r="M271" s="28" t="s">
        <v>460</v>
      </c>
      <c r="N271" s="374">
        <v>16.5</v>
      </c>
      <c r="O271" s="375">
        <v>37.6</v>
      </c>
      <c r="P271" s="375">
        <v>39.9</v>
      </c>
      <c r="Q271" s="375">
        <v>17.8</v>
      </c>
      <c r="R271" s="329">
        <v>12.7</v>
      </c>
      <c r="Y271" s="28" t="s">
        <v>460</v>
      </c>
      <c r="Z271" s="374">
        <v>10.1</v>
      </c>
      <c r="AA271" s="375">
        <v>25</v>
      </c>
      <c r="AB271" s="375">
        <v>31.4</v>
      </c>
      <c r="AC271" s="375">
        <v>15.5</v>
      </c>
      <c r="AD271" s="329">
        <v>7.2</v>
      </c>
    </row>
    <row r="272" spans="1:30" ht="21" customHeight="1">
      <c r="A272" s="28" t="s">
        <v>461</v>
      </c>
      <c r="B272" s="374">
        <v>27.3</v>
      </c>
      <c r="C272" s="375">
        <v>32.700000000000003</v>
      </c>
      <c r="D272" s="375">
        <v>37.799999999999997</v>
      </c>
      <c r="E272" s="375">
        <v>16.2</v>
      </c>
      <c r="F272" s="329">
        <v>10.199999999999999</v>
      </c>
      <c r="M272" s="28" t="s">
        <v>461</v>
      </c>
      <c r="N272" s="374">
        <v>16.8</v>
      </c>
      <c r="O272" s="375">
        <v>38.299999999999997</v>
      </c>
      <c r="P272" s="375">
        <v>40.5</v>
      </c>
      <c r="Q272" s="375">
        <v>17.899999999999999</v>
      </c>
      <c r="R272" s="329">
        <v>12</v>
      </c>
      <c r="Y272" s="28" t="s">
        <v>461</v>
      </c>
      <c r="Z272" s="374">
        <v>10.5</v>
      </c>
      <c r="AA272" s="375">
        <v>26.5</v>
      </c>
      <c r="AB272" s="375">
        <v>33.5</v>
      </c>
      <c r="AC272" s="375">
        <v>15.7</v>
      </c>
      <c r="AD272" s="329">
        <v>7.4</v>
      </c>
    </row>
    <row r="273" spans="1:36" ht="21" customHeight="1">
      <c r="A273" s="28" t="s">
        <v>462</v>
      </c>
      <c r="B273" s="374">
        <v>27.9</v>
      </c>
      <c r="C273" s="375">
        <v>33.6</v>
      </c>
      <c r="D273" s="375">
        <v>39</v>
      </c>
      <c r="E273" s="375">
        <v>16.7</v>
      </c>
      <c r="F273" s="329">
        <v>11.7</v>
      </c>
      <c r="M273" s="28" t="s">
        <v>462</v>
      </c>
      <c r="N273" s="374">
        <v>17.100000000000001</v>
      </c>
      <c r="O273" s="375">
        <v>39.200000000000003</v>
      </c>
      <c r="P273" s="375">
        <v>41.8</v>
      </c>
      <c r="Q273" s="375">
        <v>17.399999999999999</v>
      </c>
      <c r="R273" s="329">
        <v>14.2</v>
      </c>
      <c r="Y273" s="28" t="s">
        <v>462</v>
      </c>
      <c r="Z273" s="374">
        <v>10.9</v>
      </c>
      <c r="AA273" s="375">
        <v>27.5</v>
      </c>
      <c r="AB273" s="375">
        <v>34.5</v>
      </c>
      <c r="AC273" s="375">
        <v>16.5</v>
      </c>
      <c r="AD273" s="329">
        <v>7.3</v>
      </c>
    </row>
    <row r="274" spans="1:36" ht="21" customHeight="1">
      <c r="A274" s="28" t="s">
        <v>463</v>
      </c>
      <c r="B274" s="374">
        <v>27.5</v>
      </c>
      <c r="C274" s="375">
        <v>32.799999999999997</v>
      </c>
      <c r="D274" s="375">
        <v>37.799999999999997</v>
      </c>
      <c r="E274" s="375">
        <v>16.8</v>
      </c>
      <c r="F274" s="329">
        <v>11.6</v>
      </c>
      <c r="M274" s="28" t="s">
        <v>463</v>
      </c>
      <c r="N274" s="374">
        <v>16.8</v>
      </c>
      <c r="O274" s="375">
        <v>37.799999999999997</v>
      </c>
      <c r="P274" s="375">
        <v>40.200000000000003</v>
      </c>
      <c r="Q274" s="375">
        <v>17.3</v>
      </c>
      <c r="R274" s="329">
        <v>14.6</v>
      </c>
      <c r="Y274" s="28" t="s">
        <v>463</v>
      </c>
      <c r="Z274" s="374">
        <v>10.8</v>
      </c>
      <c r="AA274" s="375">
        <v>27.2</v>
      </c>
      <c r="AB274" s="375">
        <v>33.9</v>
      </c>
      <c r="AC274" s="375">
        <v>16.600000000000001</v>
      </c>
      <c r="AD274" s="329">
        <v>7</v>
      </c>
    </row>
    <row r="275" spans="1:36" ht="21" customHeight="1">
      <c r="A275" s="28" t="s">
        <v>464</v>
      </c>
      <c r="B275" s="374">
        <v>27.3</v>
      </c>
      <c r="C275" s="375">
        <v>32.799999999999997</v>
      </c>
      <c r="D275" s="375">
        <v>37.799999999999997</v>
      </c>
      <c r="E275" s="375">
        <v>17</v>
      </c>
      <c r="F275" s="329">
        <v>11.6</v>
      </c>
      <c r="M275" s="28" t="s">
        <v>464</v>
      </c>
      <c r="N275" s="374">
        <v>16.600000000000001</v>
      </c>
      <c r="O275" s="375">
        <v>38.1</v>
      </c>
      <c r="P275" s="375">
        <v>40.299999999999997</v>
      </c>
      <c r="Q275" s="375">
        <v>17.5</v>
      </c>
      <c r="R275" s="329">
        <v>15</v>
      </c>
      <c r="Y275" s="28" t="s">
        <v>464</v>
      </c>
      <c r="Z275" s="374">
        <v>10.7</v>
      </c>
      <c r="AA275" s="375">
        <v>27.1</v>
      </c>
      <c r="AB275" s="375">
        <v>33.799999999999997</v>
      </c>
      <c r="AC275" s="375">
        <v>16.8</v>
      </c>
      <c r="AD275" s="329">
        <v>6.8</v>
      </c>
    </row>
    <row r="276" spans="1:36" ht="21" customHeight="1">
      <c r="A276" s="28" t="s">
        <v>465</v>
      </c>
      <c r="B276" s="374">
        <v>27.1</v>
      </c>
      <c r="C276" s="375">
        <v>32.700000000000003</v>
      </c>
      <c r="D276" s="375">
        <v>37.700000000000003</v>
      </c>
      <c r="E276" s="375">
        <v>16.899999999999999</v>
      </c>
      <c r="F276" s="329">
        <v>10.7</v>
      </c>
      <c r="M276" s="28" t="s">
        <v>465</v>
      </c>
      <c r="N276" s="374">
        <v>16.399999999999999</v>
      </c>
      <c r="O276" s="375">
        <v>37.700000000000003</v>
      </c>
      <c r="P276" s="375">
        <v>40</v>
      </c>
      <c r="Q276" s="375">
        <v>17.3</v>
      </c>
      <c r="R276" s="329">
        <v>13.9</v>
      </c>
      <c r="Y276" s="28" t="s">
        <v>465</v>
      </c>
      <c r="Z276" s="374">
        <v>10.8</v>
      </c>
      <c r="AA276" s="375">
        <v>27.3</v>
      </c>
      <c r="AB276" s="375">
        <v>34</v>
      </c>
      <c r="AC276" s="375">
        <v>16.7</v>
      </c>
      <c r="AD276" s="329">
        <v>6.7</v>
      </c>
    </row>
    <row r="277" spans="1:36" ht="21" customHeight="1">
      <c r="A277" s="28" t="s">
        <v>466</v>
      </c>
      <c r="B277" s="374">
        <v>28</v>
      </c>
      <c r="C277" s="375">
        <v>34</v>
      </c>
      <c r="D277" s="375">
        <v>39.200000000000003</v>
      </c>
      <c r="E277" s="375">
        <v>16.7</v>
      </c>
      <c r="F277" s="329">
        <v>11.3</v>
      </c>
      <c r="M277" s="28" t="s">
        <v>466</v>
      </c>
      <c r="N277" s="374">
        <v>17.2</v>
      </c>
      <c r="O277" s="375">
        <v>39.700000000000003</v>
      </c>
      <c r="P277" s="375">
        <v>42</v>
      </c>
      <c r="Q277" s="375">
        <v>16.8</v>
      </c>
      <c r="R277" s="329">
        <v>14.9</v>
      </c>
      <c r="Y277" s="28" t="s">
        <v>466</v>
      </c>
      <c r="Z277" s="374">
        <v>10.9</v>
      </c>
      <c r="AA277" s="375">
        <v>27.7</v>
      </c>
      <c r="AB277" s="375">
        <v>34.700000000000003</v>
      </c>
      <c r="AC277" s="375">
        <v>16.7</v>
      </c>
      <c r="AD277" s="329">
        <v>6.6</v>
      </c>
    </row>
    <row r="278" spans="1:36" ht="21" customHeight="1">
      <c r="A278" s="28" t="s">
        <v>467</v>
      </c>
      <c r="B278" s="374">
        <v>28</v>
      </c>
      <c r="C278" s="375">
        <v>33.700000000000003</v>
      </c>
      <c r="D278" s="375">
        <v>38.9</v>
      </c>
      <c r="E278" s="375">
        <v>16.899999999999999</v>
      </c>
      <c r="F278" s="329">
        <v>11.6</v>
      </c>
      <c r="M278" s="28" t="s">
        <v>467</v>
      </c>
      <c r="N278" s="374">
        <v>17.3</v>
      </c>
      <c r="O278" s="375">
        <v>39.4</v>
      </c>
      <c r="P278" s="375">
        <v>41.5</v>
      </c>
      <c r="Q278" s="375">
        <v>17.7</v>
      </c>
      <c r="R278" s="329">
        <v>15.2</v>
      </c>
      <c r="Y278" s="28" t="s">
        <v>467</v>
      </c>
      <c r="Z278" s="374">
        <v>10.7</v>
      </c>
      <c r="AA278" s="375">
        <v>27.4</v>
      </c>
      <c r="AB278" s="375">
        <v>34.4</v>
      </c>
      <c r="AC278" s="375">
        <v>16.600000000000001</v>
      </c>
      <c r="AD278" s="329">
        <v>7.4</v>
      </c>
    </row>
    <row r="279" spans="1:36" ht="21" customHeight="1">
      <c r="A279" s="28" t="s">
        <v>468</v>
      </c>
      <c r="B279" s="374">
        <v>27.6</v>
      </c>
      <c r="C279" s="375">
        <v>33.5</v>
      </c>
      <c r="D279" s="375">
        <v>38.700000000000003</v>
      </c>
      <c r="E279" s="375">
        <v>16.7</v>
      </c>
      <c r="F279" s="329">
        <v>11.9</v>
      </c>
      <c r="M279" s="28" t="s">
        <v>468</v>
      </c>
      <c r="N279" s="374">
        <v>16.899999999999999</v>
      </c>
      <c r="O279" s="375">
        <v>39.1</v>
      </c>
      <c r="P279" s="375">
        <v>41.2</v>
      </c>
      <c r="Q279" s="375">
        <v>18.100000000000001</v>
      </c>
      <c r="R279" s="329">
        <v>16</v>
      </c>
      <c r="Y279" s="28" t="s">
        <v>468</v>
      </c>
      <c r="Z279" s="374">
        <v>10.7</v>
      </c>
      <c r="AA279" s="375">
        <v>27.4</v>
      </c>
      <c r="AB279" s="375">
        <v>34.5</v>
      </c>
      <c r="AC279" s="375">
        <v>16.3</v>
      </c>
      <c r="AD279" s="329">
        <v>8.3000000000000007</v>
      </c>
    </row>
    <row r="280" spans="1:36" ht="21" customHeight="1">
      <c r="A280" s="28" t="s">
        <v>469</v>
      </c>
      <c r="B280" s="374">
        <v>28</v>
      </c>
      <c r="C280" s="375">
        <v>33.6</v>
      </c>
      <c r="D280" s="375">
        <v>38.799999999999997</v>
      </c>
      <c r="E280" s="375">
        <v>17.399999999999999</v>
      </c>
      <c r="F280" s="329">
        <v>12.6</v>
      </c>
      <c r="M280" s="28" t="s">
        <v>469</v>
      </c>
      <c r="N280" s="374">
        <v>17</v>
      </c>
      <c r="O280" s="375">
        <v>39</v>
      </c>
      <c r="P280" s="375">
        <v>41.4</v>
      </c>
      <c r="Q280" s="375">
        <v>18.2</v>
      </c>
      <c r="R280" s="329">
        <v>16.2</v>
      </c>
      <c r="Y280" s="28" t="s">
        <v>469</v>
      </c>
      <c r="Z280" s="374">
        <v>11</v>
      </c>
      <c r="AA280" s="375">
        <v>27.7</v>
      </c>
      <c r="AB280" s="375">
        <v>34.700000000000003</v>
      </c>
      <c r="AC280" s="375">
        <v>17.2</v>
      </c>
      <c r="AD280" s="329">
        <v>8.8000000000000007</v>
      </c>
    </row>
    <row r="281" spans="1:36" ht="21" customHeight="1">
      <c r="A281" s="28" t="s">
        <v>470</v>
      </c>
      <c r="B281" s="374">
        <v>26.8</v>
      </c>
      <c r="C281" s="375">
        <v>32.6</v>
      </c>
      <c r="D281" s="375">
        <v>37.700000000000003</v>
      </c>
      <c r="E281" s="375">
        <v>17</v>
      </c>
      <c r="F281" s="329">
        <v>11.8</v>
      </c>
      <c r="M281" s="28" t="s">
        <v>470</v>
      </c>
      <c r="N281" s="374">
        <v>16.3</v>
      </c>
      <c r="O281" s="375">
        <v>37.6</v>
      </c>
      <c r="P281" s="375">
        <v>40.1</v>
      </c>
      <c r="Q281" s="375">
        <v>17.5</v>
      </c>
      <c r="R281" s="329">
        <v>14.8</v>
      </c>
      <c r="Y281" s="28" t="s">
        <v>470</v>
      </c>
      <c r="Z281" s="374">
        <v>10.6</v>
      </c>
      <c r="AA281" s="375">
        <v>27.1</v>
      </c>
      <c r="AB281" s="375">
        <v>33.799999999999997</v>
      </c>
      <c r="AC281" s="375">
        <v>16.899999999999999</v>
      </c>
      <c r="AD281" s="329">
        <v>8.8000000000000007</v>
      </c>
    </row>
    <row r="282" spans="1:36" ht="21" customHeight="1">
      <c r="A282" s="28" t="s">
        <v>471</v>
      </c>
      <c r="B282" s="374">
        <v>26.6</v>
      </c>
      <c r="C282" s="375">
        <v>32.200000000000003</v>
      </c>
      <c r="D282" s="375">
        <v>36.9</v>
      </c>
      <c r="E282" s="375">
        <v>17</v>
      </c>
      <c r="F282" s="329">
        <v>12</v>
      </c>
      <c r="M282" s="28" t="s">
        <v>471</v>
      </c>
      <c r="N282" s="374">
        <v>16.100000000000001</v>
      </c>
      <c r="O282" s="375">
        <v>37</v>
      </c>
      <c r="P282" s="375">
        <v>39.200000000000003</v>
      </c>
      <c r="Q282" s="375">
        <v>17.399999999999999</v>
      </c>
      <c r="R282" s="329">
        <v>14.9</v>
      </c>
      <c r="Y282" s="28" t="s">
        <v>471</v>
      </c>
      <c r="Z282" s="374">
        <v>10.5</v>
      </c>
      <c r="AA282" s="375">
        <v>26.9</v>
      </c>
      <c r="AB282" s="375">
        <v>33.299999999999997</v>
      </c>
      <c r="AC282" s="375">
        <v>16.899999999999999</v>
      </c>
      <c r="AD282" s="329">
        <v>9.5</v>
      </c>
    </row>
    <row r="283" spans="1:36" ht="21" customHeight="1">
      <c r="A283" s="28" t="s">
        <v>472</v>
      </c>
      <c r="B283" s="374">
        <v>26.7</v>
      </c>
      <c r="C283" s="375">
        <v>32.4</v>
      </c>
      <c r="D283" s="375">
        <v>37</v>
      </c>
      <c r="E283" s="375">
        <v>17.100000000000001</v>
      </c>
      <c r="F283" s="329">
        <v>13.1</v>
      </c>
      <c r="M283" s="28" t="s">
        <v>472</v>
      </c>
      <c r="N283" s="374">
        <v>16.2</v>
      </c>
      <c r="O283" s="375">
        <v>37.4</v>
      </c>
      <c r="P283" s="375">
        <v>39.200000000000003</v>
      </c>
      <c r="Q283" s="375">
        <v>17.5</v>
      </c>
      <c r="R283" s="329">
        <v>16.600000000000001</v>
      </c>
      <c r="Y283" s="28" t="s">
        <v>472</v>
      </c>
      <c r="Z283" s="374">
        <v>10.6</v>
      </c>
      <c r="AA283" s="375">
        <v>27.1</v>
      </c>
      <c r="AB283" s="375">
        <v>33.299999999999997</v>
      </c>
      <c r="AC283" s="375">
        <v>17</v>
      </c>
      <c r="AD283" s="329">
        <v>9.6</v>
      </c>
    </row>
    <row r="284" spans="1:36" ht="21" customHeight="1">
      <c r="A284" s="28" t="s">
        <v>473</v>
      </c>
      <c r="B284" s="374">
        <v>27.8</v>
      </c>
      <c r="C284" s="375">
        <v>33.799999999999997</v>
      </c>
      <c r="D284" s="375">
        <v>38.5</v>
      </c>
      <c r="E284" s="375">
        <v>17.600000000000001</v>
      </c>
      <c r="F284" s="329">
        <v>13.1</v>
      </c>
      <c r="M284" s="28" t="s">
        <v>473</v>
      </c>
      <c r="N284" s="374">
        <v>16.7</v>
      </c>
      <c r="O284" s="375">
        <v>38.799999999999997</v>
      </c>
      <c r="P284" s="375">
        <v>40.9</v>
      </c>
      <c r="Q284" s="375">
        <v>18</v>
      </c>
      <c r="R284" s="329">
        <v>16.100000000000001</v>
      </c>
      <c r="Y284" s="28" t="s">
        <v>473</v>
      </c>
      <c r="Z284" s="374">
        <v>11.1</v>
      </c>
      <c r="AA284" s="375">
        <v>28.3</v>
      </c>
      <c r="AB284" s="375">
        <v>34.9</v>
      </c>
      <c r="AC284" s="375">
        <v>17.399999999999999</v>
      </c>
      <c r="AD284" s="329">
        <v>10</v>
      </c>
    </row>
    <row r="285" spans="1:36" ht="21" customHeight="1">
      <c r="A285" s="28" t="s">
        <v>480</v>
      </c>
      <c r="B285" s="374">
        <v>28.6</v>
      </c>
      <c r="C285" s="375">
        <v>34.4</v>
      </c>
      <c r="D285" s="375">
        <v>39.1</v>
      </c>
      <c r="E285" s="375">
        <v>18.7</v>
      </c>
      <c r="F285" s="329">
        <v>11.8</v>
      </c>
      <c r="M285" s="28" t="s">
        <v>480</v>
      </c>
      <c r="N285" s="374">
        <v>17.3</v>
      </c>
      <c r="O285" s="375">
        <v>39.6</v>
      </c>
      <c r="P285" s="375">
        <v>41.7</v>
      </c>
      <c r="Q285" s="375">
        <v>20.5</v>
      </c>
      <c r="R285" s="329">
        <v>13.8</v>
      </c>
      <c r="Y285" s="28" t="s">
        <v>480</v>
      </c>
      <c r="Z285" s="374">
        <v>11.3</v>
      </c>
      <c r="AA285" s="375">
        <v>28.6</v>
      </c>
      <c r="AB285" s="375">
        <v>34.9</v>
      </c>
      <c r="AC285" s="375">
        <v>18.2</v>
      </c>
      <c r="AD285" s="329">
        <v>9.6</v>
      </c>
    </row>
    <row r="286" spans="1:36" ht="21" customHeight="1">
      <c r="A286" s="28" t="s">
        <v>481</v>
      </c>
      <c r="B286" s="374">
        <v>27.6</v>
      </c>
      <c r="C286" s="375">
        <v>33.200000000000003</v>
      </c>
      <c r="D286" s="375">
        <v>37.700000000000003</v>
      </c>
      <c r="E286" s="375">
        <v>17.8</v>
      </c>
      <c r="F286" s="329">
        <v>13.2</v>
      </c>
      <c r="M286" s="28" t="s">
        <v>481</v>
      </c>
      <c r="N286" s="374">
        <v>16.5</v>
      </c>
      <c r="O286" s="375">
        <v>38.200000000000003</v>
      </c>
      <c r="P286" s="375">
        <v>40.299999999999997</v>
      </c>
      <c r="Q286" s="375">
        <v>18.100000000000001</v>
      </c>
      <c r="R286" s="329">
        <v>14.5</v>
      </c>
      <c r="Y286" s="28" t="s">
        <v>481</v>
      </c>
      <c r="Z286" s="374">
        <v>11.1</v>
      </c>
      <c r="AA286" s="375">
        <v>28</v>
      </c>
      <c r="AB286" s="375">
        <v>33.700000000000003</v>
      </c>
      <c r="AC286" s="375">
        <v>17.7</v>
      </c>
      <c r="AD286" s="329">
        <v>11.6</v>
      </c>
    </row>
    <row r="287" spans="1:36" ht="21" customHeight="1">
      <c r="A287" s="28" t="s">
        <v>482</v>
      </c>
      <c r="B287" s="374">
        <v>28</v>
      </c>
      <c r="C287" s="375">
        <v>33.1</v>
      </c>
      <c r="D287" s="375">
        <v>37.6</v>
      </c>
      <c r="E287" s="375">
        <v>18.100000000000001</v>
      </c>
      <c r="F287" s="329">
        <v>13.7</v>
      </c>
      <c r="M287" s="28" t="s">
        <v>482</v>
      </c>
      <c r="N287" s="374">
        <v>16.899999999999999</v>
      </c>
      <c r="O287" s="375">
        <v>38.1</v>
      </c>
      <c r="P287" s="375">
        <v>40.299999999999997</v>
      </c>
      <c r="Q287" s="375">
        <v>19.2</v>
      </c>
      <c r="R287" s="329">
        <v>16</v>
      </c>
      <c r="Y287" s="28" t="s">
        <v>482</v>
      </c>
      <c r="Z287" s="374">
        <v>11.1</v>
      </c>
      <c r="AA287" s="375">
        <v>27.6</v>
      </c>
      <c r="AB287" s="375">
        <v>33.4</v>
      </c>
      <c r="AC287" s="375">
        <v>17.7</v>
      </c>
      <c r="AD287" s="329">
        <v>10.3</v>
      </c>
      <c r="AF287" s="3"/>
      <c r="AG287" s="3"/>
      <c r="AH287" s="3"/>
      <c r="AI287" s="3"/>
      <c r="AJ287" s="3"/>
    </row>
    <row r="288" spans="1:36" ht="21" customHeight="1">
      <c r="A288" s="28" t="s">
        <v>488</v>
      </c>
      <c r="B288" s="374">
        <v>28</v>
      </c>
      <c r="C288" s="375">
        <v>33.200000000000003</v>
      </c>
      <c r="D288" s="375">
        <v>37.799999999999997</v>
      </c>
      <c r="E288" s="375">
        <v>17.600000000000001</v>
      </c>
      <c r="F288" s="329">
        <v>12.4</v>
      </c>
      <c r="M288" s="28" t="s">
        <v>488</v>
      </c>
      <c r="N288" s="374">
        <v>17</v>
      </c>
      <c r="O288" s="375">
        <v>38.200000000000003</v>
      </c>
      <c r="P288" s="375">
        <v>40.4</v>
      </c>
      <c r="Q288" s="375">
        <v>17.600000000000001</v>
      </c>
      <c r="R288" s="329">
        <v>13.7</v>
      </c>
      <c r="Y288" s="28" t="s">
        <v>488</v>
      </c>
      <c r="Z288" s="374">
        <v>11.1</v>
      </c>
      <c r="AA288" s="375">
        <v>27.6</v>
      </c>
      <c r="AB288" s="375">
        <v>33.700000000000003</v>
      </c>
      <c r="AC288" s="375">
        <v>17.5</v>
      </c>
      <c r="AD288" s="329">
        <v>10.7</v>
      </c>
      <c r="AF288" s="3"/>
      <c r="AG288" s="3"/>
      <c r="AH288" s="3"/>
      <c r="AI288" s="3"/>
      <c r="AJ288" s="3"/>
    </row>
    <row r="289" spans="1:35" ht="21" customHeight="1">
      <c r="A289" s="28" t="s">
        <v>490</v>
      </c>
      <c r="B289" s="374">
        <v>28.3</v>
      </c>
      <c r="C289" s="375">
        <v>33.4</v>
      </c>
      <c r="D289" s="375">
        <v>38.299999999999997</v>
      </c>
      <c r="E289" s="375">
        <v>17.600000000000001</v>
      </c>
      <c r="F289" s="329">
        <v>10.1</v>
      </c>
      <c r="M289" s="28" t="s">
        <v>490</v>
      </c>
      <c r="N289" s="374">
        <v>17.2</v>
      </c>
      <c r="O289" s="375">
        <v>38.799999999999997</v>
      </c>
      <c r="P289" s="375">
        <v>41.2</v>
      </c>
      <c r="Q289" s="375">
        <v>17.899999999999999</v>
      </c>
      <c r="R289" s="329">
        <v>10.7</v>
      </c>
      <c r="Y289" s="28" t="s">
        <v>490</v>
      </c>
      <c r="Z289" s="374">
        <v>11.2</v>
      </c>
      <c r="AA289" s="375">
        <v>27.5</v>
      </c>
      <c r="AB289" s="375">
        <v>33.700000000000003</v>
      </c>
      <c r="AC289" s="375">
        <v>17.5</v>
      </c>
      <c r="AD289" s="329">
        <v>9.4</v>
      </c>
      <c r="AF289" s="3"/>
      <c r="AG289" s="3"/>
      <c r="AH289" s="3"/>
      <c r="AI289" s="40"/>
    </row>
    <row r="290" spans="1:35" ht="21" customHeight="1">
      <c r="A290" s="28" t="s">
        <v>491</v>
      </c>
      <c r="B290" s="374">
        <v>28.1</v>
      </c>
      <c r="C290" s="375">
        <v>33.299999999999997</v>
      </c>
      <c r="D290" s="375">
        <v>38.299999999999997</v>
      </c>
      <c r="E290" s="375">
        <v>17.399999999999999</v>
      </c>
      <c r="F290" s="329">
        <v>10.1</v>
      </c>
      <c r="M290" s="28" t="s">
        <v>491</v>
      </c>
      <c r="N290" s="374">
        <v>16.899999999999999</v>
      </c>
      <c r="O290" s="375">
        <v>38.799999999999997</v>
      </c>
      <c r="P290" s="375">
        <v>41.1</v>
      </c>
      <c r="Q290" s="375">
        <v>16.2</v>
      </c>
      <c r="R290" s="329">
        <v>10.8</v>
      </c>
      <c r="Y290" s="28" t="s">
        <v>491</v>
      </c>
      <c r="Z290" s="374">
        <v>11.2</v>
      </c>
      <c r="AA290" s="375">
        <v>27.4</v>
      </c>
      <c r="AB290" s="375">
        <v>33.9</v>
      </c>
      <c r="AC290" s="375">
        <v>17.8</v>
      </c>
      <c r="AD290" s="329">
        <v>9.3000000000000007</v>
      </c>
      <c r="AE290" s="32"/>
      <c r="AF290" s="32"/>
      <c r="AG290" s="32"/>
      <c r="AH290" s="33"/>
      <c r="AI290" s="33"/>
    </row>
    <row r="291" spans="1:35" ht="21" customHeight="1">
      <c r="A291" s="28" t="s">
        <v>492</v>
      </c>
      <c r="B291" s="374">
        <v>28.6</v>
      </c>
      <c r="C291" s="375">
        <v>33.700000000000003</v>
      </c>
      <c r="D291" s="375">
        <v>38.799999999999997</v>
      </c>
      <c r="E291" s="375">
        <v>18</v>
      </c>
      <c r="F291" s="329">
        <v>10.9</v>
      </c>
      <c r="M291" s="28" t="s">
        <v>492</v>
      </c>
      <c r="N291" s="374">
        <v>17.100000000000001</v>
      </c>
      <c r="O291" s="375">
        <v>39.200000000000003</v>
      </c>
      <c r="P291" s="375">
        <v>41.5</v>
      </c>
      <c r="Q291" s="375">
        <v>17.399999999999999</v>
      </c>
      <c r="R291" s="329">
        <v>12</v>
      </c>
      <c r="Y291" s="28" t="s">
        <v>492</v>
      </c>
      <c r="Z291" s="374">
        <v>11.5</v>
      </c>
      <c r="AA291" s="375">
        <v>27.9</v>
      </c>
      <c r="AB291" s="375">
        <v>34.5</v>
      </c>
      <c r="AC291" s="375">
        <v>18.2</v>
      </c>
      <c r="AD291" s="329">
        <v>10</v>
      </c>
    </row>
    <row r="292" spans="1:35" ht="21" customHeight="1">
      <c r="A292" s="28" t="s">
        <v>493</v>
      </c>
      <c r="B292" s="374">
        <v>28.8</v>
      </c>
      <c r="C292" s="375">
        <v>34.299999999999997</v>
      </c>
      <c r="D292" s="375">
        <v>39.5</v>
      </c>
      <c r="E292" s="375">
        <v>18.2</v>
      </c>
      <c r="F292" s="329">
        <v>10.8</v>
      </c>
      <c r="M292" s="28" t="s">
        <v>493</v>
      </c>
      <c r="N292" s="374">
        <v>17.3</v>
      </c>
      <c r="O292" s="375">
        <v>39.9</v>
      </c>
      <c r="P292" s="375">
        <v>42</v>
      </c>
      <c r="Q292" s="375">
        <v>18.399999999999999</v>
      </c>
      <c r="R292" s="329">
        <v>11.6</v>
      </c>
      <c r="Y292" s="28" t="s">
        <v>493</v>
      </c>
      <c r="Z292" s="374">
        <v>11.6</v>
      </c>
      <c r="AA292" s="375">
        <v>28.4</v>
      </c>
      <c r="AB292" s="375">
        <v>35.6</v>
      </c>
      <c r="AC292" s="375">
        <v>18.2</v>
      </c>
      <c r="AD292" s="329">
        <v>10.1</v>
      </c>
    </row>
    <row r="293" spans="1:35" ht="21" customHeight="1">
      <c r="A293" s="28" t="s">
        <v>494</v>
      </c>
      <c r="B293" s="374">
        <v>28.7</v>
      </c>
      <c r="C293" s="375">
        <v>33.799999999999997</v>
      </c>
      <c r="D293" s="375">
        <v>38.799999999999997</v>
      </c>
      <c r="E293" s="375">
        <v>18</v>
      </c>
      <c r="F293" s="329">
        <v>12.4</v>
      </c>
      <c r="M293" s="28" t="s">
        <v>494</v>
      </c>
      <c r="N293" s="374">
        <v>17</v>
      </c>
      <c r="O293" s="375">
        <v>38.9</v>
      </c>
      <c r="P293" s="375">
        <v>40.9</v>
      </c>
      <c r="Q293" s="375">
        <v>17.399999999999999</v>
      </c>
      <c r="R293" s="329">
        <v>13.2</v>
      </c>
      <c r="Y293" s="28" t="s">
        <v>494</v>
      </c>
      <c r="Z293" s="374">
        <v>11.8</v>
      </c>
      <c r="AA293" s="375">
        <v>28.4</v>
      </c>
      <c r="AB293" s="375">
        <v>35.299999999999997</v>
      </c>
      <c r="AC293" s="375">
        <v>18.2</v>
      </c>
      <c r="AD293" s="329">
        <v>11.6</v>
      </c>
    </row>
    <row r="294" spans="1:35" ht="21" customHeight="1">
      <c r="A294" s="28" t="s">
        <v>495</v>
      </c>
      <c r="B294" s="374">
        <v>27.9</v>
      </c>
      <c r="C294" s="375">
        <v>33</v>
      </c>
      <c r="D294" s="375">
        <v>38</v>
      </c>
      <c r="E294" s="375">
        <v>17.399999999999999</v>
      </c>
      <c r="F294" s="329">
        <v>12.4</v>
      </c>
      <c r="M294" s="28" t="s">
        <v>495</v>
      </c>
      <c r="N294" s="374">
        <v>16.600000000000001</v>
      </c>
      <c r="O294" s="375">
        <v>38.299999999999997</v>
      </c>
      <c r="P294" s="375">
        <v>40.1</v>
      </c>
      <c r="Q294" s="375">
        <v>17.600000000000001</v>
      </c>
      <c r="R294" s="329">
        <v>12.8</v>
      </c>
      <c r="Y294" s="28" t="s">
        <v>495</v>
      </c>
      <c r="Z294" s="374">
        <v>11.3</v>
      </c>
      <c r="AA294" s="375">
        <v>27.5</v>
      </c>
      <c r="AB294" s="375">
        <v>34.6</v>
      </c>
      <c r="AC294" s="375">
        <v>17.3</v>
      </c>
      <c r="AD294" s="329">
        <v>11.9</v>
      </c>
    </row>
    <row r="295" spans="1:35" ht="21" customHeight="1">
      <c r="A295" s="28" t="s">
        <v>496</v>
      </c>
      <c r="B295" s="374">
        <v>27.6</v>
      </c>
      <c r="C295" s="375">
        <v>32.9</v>
      </c>
      <c r="D295" s="375">
        <v>37.700000000000003</v>
      </c>
      <c r="E295" s="375">
        <v>17.5</v>
      </c>
      <c r="F295" s="329">
        <v>12.4</v>
      </c>
      <c r="M295" s="28" t="s">
        <v>496</v>
      </c>
      <c r="N295" s="374">
        <v>16.7</v>
      </c>
      <c r="O295" s="375">
        <v>38.1</v>
      </c>
      <c r="P295" s="375">
        <v>40</v>
      </c>
      <c r="Q295" s="375">
        <v>17.7</v>
      </c>
      <c r="R295" s="329">
        <v>13.2</v>
      </c>
      <c r="Y295" s="28" t="s">
        <v>496</v>
      </c>
      <c r="Z295" s="374">
        <v>11</v>
      </c>
      <c r="AA295" s="375">
        <v>27.4</v>
      </c>
      <c r="AB295" s="375">
        <v>33.9</v>
      </c>
      <c r="AC295" s="375">
        <v>17.5</v>
      </c>
      <c r="AD295" s="329">
        <v>11.6</v>
      </c>
    </row>
    <row r="296" spans="1:35" ht="21" customHeight="1">
      <c r="A296" s="28" t="s">
        <v>497</v>
      </c>
      <c r="B296" s="374">
        <v>27.9</v>
      </c>
      <c r="C296" s="375">
        <v>33.299999999999997</v>
      </c>
      <c r="D296" s="375">
        <v>38.5</v>
      </c>
      <c r="E296" s="375">
        <v>17.2</v>
      </c>
      <c r="F296" s="329">
        <v>11.4</v>
      </c>
      <c r="M296" s="28" t="s">
        <v>497</v>
      </c>
      <c r="N296" s="374">
        <v>16.899999999999999</v>
      </c>
      <c r="O296" s="375">
        <v>38.700000000000003</v>
      </c>
      <c r="P296" s="375">
        <v>41.1</v>
      </c>
      <c r="Q296" s="375">
        <v>17.7</v>
      </c>
      <c r="R296" s="329">
        <v>12</v>
      </c>
      <c r="Y296" s="28" t="s">
        <v>497</v>
      </c>
      <c r="Z296" s="374">
        <v>11</v>
      </c>
      <c r="AA296" s="375">
        <v>27.6</v>
      </c>
      <c r="AB296" s="375">
        <v>34.299999999999997</v>
      </c>
      <c r="AC296" s="375">
        <v>17.100000000000001</v>
      </c>
      <c r="AD296" s="329">
        <v>10.9</v>
      </c>
    </row>
    <row r="297" spans="1:35" ht="21" customHeight="1">
      <c r="A297" s="28" t="s">
        <v>498</v>
      </c>
      <c r="B297" s="374">
        <v>28.7</v>
      </c>
      <c r="C297" s="375">
        <v>34.1</v>
      </c>
      <c r="D297" s="375">
        <v>39.299999999999997</v>
      </c>
      <c r="E297" s="375">
        <v>17.600000000000001</v>
      </c>
      <c r="F297" s="329">
        <v>11.9</v>
      </c>
      <c r="M297" s="28" t="s">
        <v>498</v>
      </c>
      <c r="N297" s="374">
        <v>17.600000000000001</v>
      </c>
      <c r="O297" s="375">
        <v>39.700000000000003</v>
      </c>
      <c r="P297" s="375">
        <v>42.1</v>
      </c>
      <c r="Q297" s="375">
        <v>18</v>
      </c>
      <c r="R297" s="329">
        <v>12.3</v>
      </c>
      <c r="Y297" s="28" t="s">
        <v>498</v>
      </c>
      <c r="Z297" s="374">
        <v>11.1</v>
      </c>
      <c r="AA297" s="375">
        <v>27.9</v>
      </c>
      <c r="AB297" s="375">
        <v>34.799999999999997</v>
      </c>
      <c r="AC297" s="375">
        <v>17.399999999999999</v>
      </c>
      <c r="AD297" s="329">
        <v>11.5</v>
      </c>
    </row>
    <row r="298" spans="1:35" ht="21" customHeight="1">
      <c r="A298" s="28" t="s">
        <v>499</v>
      </c>
      <c r="B298" s="374">
        <v>28.3</v>
      </c>
      <c r="C298" s="375">
        <v>33.200000000000003</v>
      </c>
      <c r="D298" s="375">
        <v>38.4</v>
      </c>
      <c r="E298" s="375">
        <v>17.100000000000001</v>
      </c>
      <c r="F298" s="329">
        <v>10.9</v>
      </c>
      <c r="M298" s="28" t="s">
        <v>499</v>
      </c>
      <c r="N298" s="374">
        <v>17.2</v>
      </c>
      <c r="O298" s="375">
        <v>38.5</v>
      </c>
      <c r="P298" s="375">
        <v>40.9</v>
      </c>
      <c r="Q298" s="375">
        <v>18</v>
      </c>
      <c r="R298" s="329">
        <v>11.1</v>
      </c>
      <c r="Y298" s="28" t="s">
        <v>499</v>
      </c>
      <c r="Z298" s="374">
        <v>11.2</v>
      </c>
      <c r="AA298" s="375">
        <v>27.5</v>
      </c>
      <c r="AB298" s="375">
        <v>34.4</v>
      </c>
      <c r="AC298" s="375">
        <v>16.899999999999999</v>
      </c>
      <c r="AD298" s="329">
        <v>10.7</v>
      </c>
    </row>
    <row r="299" spans="1:35" ht="21" customHeight="1">
      <c r="A299" s="28" t="s">
        <v>500</v>
      </c>
      <c r="B299" s="374" t="s">
        <v>560</v>
      </c>
      <c r="C299" s="375"/>
      <c r="D299" s="375"/>
      <c r="E299" s="375"/>
      <c r="F299" s="329"/>
      <c r="M299" s="28" t="s">
        <v>500</v>
      </c>
      <c r="N299" s="374" t="s">
        <v>560</v>
      </c>
      <c r="O299" s="375"/>
      <c r="P299" s="375"/>
      <c r="Q299" s="375"/>
      <c r="R299" s="329"/>
      <c r="Y299" s="28" t="s">
        <v>500</v>
      </c>
      <c r="Z299" s="374" t="s">
        <v>560</v>
      </c>
      <c r="AA299" s="375"/>
      <c r="AB299" s="375"/>
      <c r="AC299" s="375"/>
      <c r="AD299" s="329"/>
    </row>
    <row r="300" spans="1:35" ht="21" customHeight="1">
      <c r="A300" s="28" t="s">
        <v>501</v>
      </c>
      <c r="B300" s="374" t="s">
        <v>489</v>
      </c>
      <c r="C300" s="375"/>
      <c r="D300" s="375"/>
      <c r="E300" s="375"/>
      <c r="F300" s="329"/>
      <c r="M300" s="28" t="s">
        <v>501</v>
      </c>
      <c r="N300" s="374" t="s">
        <v>489</v>
      </c>
      <c r="O300" s="375"/>
      <c r="P300" s="375"/>
      <c r="Q300" s="375"/>
      <c r="R300" s="329"/>
      <c r="Y300" s="28" t="s">
        <v>501</v>
      </c>
      <c r="Z300" s="374" t="s">
        <v>489</v>
      </c>
      <c r="AA300" s="375"/>
      <c r="AB300" s="375"/>
      <c r="AC300" s="375"/>
      <c r="AD300" s="329"/>
    </row>
    <row r="301" spans="1:35" ht="21" customHeight="1">
      <c r="A301" s="28" t="s">
        <v>502</v>
      </c>
      <c r="B301" s="374" t="s">
        <v>561</v>
      </c>
      <c r="C301" s="375"/>
      <c r="D301" s="375"/>
      <c r="E301" s="375"/>
      <c r="F301" s="329"/>
      <c r="M301" s="28" t="s">
        <v>502</v>
      </c>
      <c r="N301" s="374" t="s">
        <v>561</v>
      </c>
      <c r="O301" s="375"/>
      <c r="P301" s="375"/>
      <c r="Q301" s="375"/>
      <c r="R301" s="329"/>
      <c r="Y301" s="28" t="s">
        <v>502</v>
      </c>
      <c r="Z301" s="374" t="s">
        <v>561</v>
      </c>
      <c r="AA301" s="375"/>
      <c r="AB301" s="375"/>
      <c r="AC301" s="375"/>
      <c r="AD301" s="329"/>
    </row>
    <row r="302" spans="1:35">
      <c r="A302" s="28" t="s">
        <v>503</v>
      </c>
      <c r="B302" s="374" t="s">
        <v>562</v>
      </c>
      <c r="C302" s="375"/>
      <c r="D302" s="375"/>
      <c r="E302" s="375"/>
      <c r="F302" s="329"/>
      <c r="M302" s="28" t="s">
        <v>503</v>
      </c>
      <c r="N302" s="374" t="s">
        <v>562</v>
      </c>
      <c r="O302" s="375"/>
      <c r="P302" s="375"/>
      <c r="Q302" s="375"/>
      <c r="R302" s="329"/>
      <c r="Y302" s="28" t="s">
        <v>503</v>
      </c>
      <c r="Z302" s="374" t="s">
        <v>562</v>
      </c>
      <c r="AA302" s="375"/>
      <c r="AB302" s="375"/>
      <c r="AC302" s="375"/>
      <c r="AD302" s="329"/>
    </row>
    <row r="303" spans="1:35">
      <c r="A303" s="28" t="s">
        <v>504</v>
      </c>
      <c r="B303" s="374" t="s">
        <v>563</v>
      </c>
      <c r="C303" s="375"/>
      <c r="D303" s="375"/>
      <c r="E303" s="375"/>
      <c r="F303" s="329"/>
      <c r="M303" s="28" t="s">
        <v>504</v>
      </c>
      <c r="N303" s="374" t="s">
        <v>563</v>
      </c>
      <c r="O303" s="375"/>
      <c r="P303" s="375"/>
      <c r="Q303" s="375"/>
      <c r="R303" s="329"/>
      <c r="Y303" s="28" t="s">
        <v>504</v>
      </c>
      <c r="Z303" s="374" t="s">
        <v>563</v>
      </c>
      <c r="AA303" s="375"/>
      <c r="AB303" s="375"/>
      <c r="AC303" s="375"/>
      <c r="AD303" s="329"/>
    </row>
    <row r="304" spans="1:35">
      <c r="A304" s="28" t="s">
        <v>505</v>
      </c>
      <c r="B304" s="374" t="s">
        <v>564</v>
      </c>
      <c r="C304" s="375"/>
      <c r="D304" s="375"/>
      <c r="E304" s="375"/>
      <c r="F304" s="329"/>
      <c r="M304" s="28" t="s">
        <v>505</v>
      </c>
      <c r="N304" s="374" t="s">
        <v>564</v>
      </c>
      <c r="O304" s="375"/>
      <c r="P304" s="375"/>
      <c r="Q304" s="375"/>
      <c r="R304" s="329"/>
      <c r="Y304" s="28" t="s">
        <v>505</v>
      </c>
      <c r="Z304" s="374" t="s">
        <v>564</v>
      </c>
      <c r="AA304" s="375"/>
      <c r="AB304" s="375"/>
      <c r="AC304" s="375"/>
      <c r="AD304" s="329"/>
    </row>
    <row r="305" spans="1:30">
      <c r="A305" s="28" t="s">
        <v>506</v>
      </c>
      <c r="B305" s="374" t="s">
        <v>565</v>
      </c>
      <c r="C305" s="375"/>
      <c r="D305" s="375"/>
      <c r="E305" s="375"/>
      <c r="F305" s="329"/>
      <c r="M305" s="28" t="s">
        <v>506</v>
      </c>
      <c r="N305" s="374" t="s">
        <v>565</v>
      </c>
      <c r="O305" s="375"/>
      <c r="P305" s="375"/>
      <c r="Q305" s="375"/>
      <c r="R305" s="329"/>
      <c r="Y305" s="28" t="s">
        <v>506</v>
      </c>
      <c r="Z305" s="374" t="s">
        <v>565</v>
      </c>
      <c r="AA305" s="375"/>
      <c r="AB305" s="375"/>
      <c r="AC305" s="375"/>
      <c r="AD305" s="329"/>
    </row>
    <row r="306" spans="1:30">
      <c r="A306" s="28" t="s">
        <v>507</v>
      </c>
      <c r="B306" s="374" t="s">
        <v>566</v>
      </c>
      <c r="C306" s="375"/>
      <c r="D306" s="375"/>
      <c r="E306" s="375"/>
      <c r="F306" s="329"/>
      <c r="M306" s="28" t="s">
        <v>507</v>
      </c>
      <c r="N306" s="374" t="s">
        <v>566</v>
      </c>
      <c r="O306" s="375"/>
      <c r="P306" s="375"/>
      <c r="Q306" s="375"/>
      <c r="R306" s="329"/>
      <c r="Y306" s="28" t="s">
        <v>507</v>
      </c>
      <c r="Z306" s="374" t="s">
        <v>566</v>
      </c>
      <c r="AA306" s="375"/>
      <c r="AB306" s="375"/>
      <c r="AC306" s="375"/>
      <c r="AD306" s="329"/>
    </row>
    <row r="307" spans="1:30">
      <c r="A307" s="28" t="s">
        <v>508</v>
      </c>
      <c r="B307" s="374" t="s">
        <v>567</v>
      </c>
      <c r="C307" s="375"/>
      <c r="D307" s="375"/>
      <c r="E307" s="375"/>
      <c r="F307" s="329"/>
      <c r="M307" s="28" t="s">
        <v>508</v>
      </c>
      <c r="N307" s="374" t="s">
        <v>567</v>
      </c>
      <c r="O307" s="375"/>
      <c r="P307" s="375"/>
      <c r="Q307" s="375"/>
      <c r="R307" s="329"/>
      <c r="Y307" s="28" t="s">
        <v>508</v>
      </c>
      <c r="Z307" s="374" t="s">
        <v>567</v>
      </c>
      <c r="AA307" s="375"/>
      <c r="AB307" s="375"/>
      <c r="AC307" s="375"/>
      <c r="AD307" s="329"/>
    </row>
    <row r="308" spans="1:30">
      <c r="A308" s="28" t="s">
        <v>509</v>
      </c>
      <c r="B308" s="374" t="s">
        <v>568</v>
      </c>
      <c r="C308" s="375"/>
      <c r="D308" s="375"/>
      <c r="E308" s="375"/>
      <c r="F308" s="329"/>
      <c r="M308" s="28" t="s">
        <v>509</v>
      </c>
      <c r="N308" s="374" t="s">
        <v>568</v>
      </c>
      <c r="O308" s="375"/>
      <c r="P308" s="375"/>
      <c r="Q308" s="375"/>
      <c r="R308" s="329"/>
      <c r="Y308" s="28" t="s">
        <v>509</v>
      </c>
      <c r="Z308" s="374" t="s">
        <v>568</v>
      </c>
      <c r="AA308" s="375"/>
      <c r="AB308" s="375"/>
      <c r="AC308" s="375"/>
      <c r="AD308" s="329"/>
    </row>
    <row r="309" spans="1:30" hidden="1">
      <c r="A309" s="28" t="s">
        <v>510</v>
      </c>
      <c r="B309" s="374" t="s">
        <v>569</v>
      </c>
      <c r="F309" s="157"/>
      <c r="M309" s="28" t="s">
        <v>510</v>
      </c>
      <c r="N309" s="374" t="s">
        <v>569</v>
      </c>
      <c r="R309" s="157"/>
      <c r="Y309" s="28" t="s">
        <v>510</v>
      </c>
      <c r="Z309" s="374" t="s">
        <v>569</v>
      </c>
      <c r="AD309" s="157"/>
    </row>
    <row r="310" spans="1:30" hidden="1">
      <c r="A310" s="28" t="s">
        <v>511</v>
      </c>
      <c r="B310" s="374" t="s">
        <v>570</v>
      </c>
      <c r="F310" s="157"/>
      <c r="M310" s="28" t="s">
        <v>511</v>
      </c>
      <c r="N310" s="374" t="s">
        <v>570</v>
      </c>
      <c r="R310" s="157"/>
      <c r="Y310" s="28" t="s">
        <v>511</v>
      </c>
      <c r="Z310" s="374" t="s">
        <v>570</v>
      </c>
      <c r="AD310" s="157"/>
    </row>
    <row r="311" spans="1:30" hidden="1">
      <c r="A311" s="28" t="s">
        <v>512</v>
      </c>
      <c r="B311" s="374" t="s">
        <v>571</v>
      </c>
      <c r="F311" s="157"/>
      <c r="M311" s="28" t="s">
        <v>512</v>
      </c>
      <c r="N311" s="374" t="s">
        <v>571</v>
      </c>
      <c r="R311" s="157"/>
      <c r="Y311" s="28" t="s">
        <v>512</v>
      </c>
      <c r="Z311" s="374" t="s">
        <v>571</v>
      </c>
      <c r="AD311" s="157"/>
    </row>
    <row r="312" spans="1:30" hidden="1">
      <c r="A312" s="28" t="s">
        <v>513</v>
      </c>
      <c r="B312" s="374" t="s">
        <v>572</v>
      </c>
      <c r="F312" s="157"/>
      <c r="M312" s="28" t="s">
        <v>513</v>
      </c>
      <c r="N312" s="374" t="s">
        <v>572</v>
      </c>
      <c r="R312" s="157"/>
      <c r="Y312" s="28" t="s">
        <v>513</v>
      </c>
      <c r="Z312" s="374" t="s">
        <v>572</v>
      </c>
      <c r="AD312" s="157"/>
    </row>
    <row r="313" spans="1:30" hidden="1">
      <c r="A313" s="28" t="s">
        <v>526</v>
      </c>
      <c r="B313" s="374" t="s">
        <v>573</v>
      </c>
      <c r="F313" s="157"/>
      <c r="M313" s="28" t="s">
        <v>526</v>
      </c>
      <c r="N313" s="374" t="s">
        <v>573</v>
      </c>
      <c r="R313" s="157"/>
      <c r="Y313" s="28" t="s">
        <v>526</v>
      </c>
      <c r="Z313" s="374" t="s">
        <v>573</v>
      </c>
      <c r="AD313" s="157"/>
    </row>
    <row r="314" spans="1:30" hidden="1">
      <c r="A314" s="28" t="s">
        <v>527</v>
      </c>
      <c r="B314" s="374" t="s">
        <v>574</v>
      </c>
      <c r="F314" s="157"/>
      <c r="M314" s="28" t="s">
        <v>527</v>
      </c>
      <c r="N314" s="374" t="s">
        <v>574</v>
      </c>
      <c r="R314" s="157"/>
      <c r="Y314" s="28" t="s">
        <v>527</v>
      </c>
      <c r="Z314" s="374" t="s">
        <v>574</v>
      </c>
      <c r="AD314" s="157"/>
    </row>
    <row r="315" spans="1:30" hidden="1">
      <c r="A315" s="28" t="s">
        <v>528</v>
      </c>
      <c r="B315" s="374" t="s">
        <v>575</v>
      </c>
      <c r="F315" s="157"/>
      <c r="M315" s="28" t="s">
        <v>528</v>
      </c>
      <c r="N315" s="374" t="s">
        <v>575</v>
      </c>
      <c r="R315" s="157"/>
      <c r="Y315" s="28" t="s">
        <v>528</v>
      </c>
      <c r="Z315" s="374" t="s">
        <v>575</v>
      </c>
      <c r="AD315" s="157"/>
    </row>
    <row r="316" spans="1:30" hidden="1">
      <c r="A316" s="28" t="s">
        <v>529</v>
      </c>
      <c r="B316" s="374" t="s">
        <v>576</v>
      </c>
      <c r="F316" s="157"/>
      <c r="M316" s="28" t="s">
        <v>529</v>
      </c>
      <c r="N316" s="374" t="s">
        <v>576</v>
      </c>
      <c r="R316" s="157"/>
      <c r="Y316" s="28" t="s">
        <v>529</v>
      </c>
      <c r="Z316" s="374" t="s">
        <v>576</v>
      </c>
      <c r="AD316" s="157"/>
    </row>
    <row r="317" spans="1:30" hidden="1">
      <c r="A317" s="28" t="s">
        <v>530</v>
      </c>
      <c r="B317" s="374" t="s">
        <v>577</v>
      </c>
      <c r="F317" s="157"/>
      <c r="M317" s="28" t="s">
        <v>530</v>
      </c>
      <c r="N317" s="374" t="s">
        <v>577</v>
      </c>
      <c r="R317" s="157"/>
      <c r="Y317" s="28" t="s">
        <v>530</v>
      </c>
      <c r="Z317" s="374" t="s">
        <v>577</v>
      </c>
      <c r="AD317" s="157"/>
    </row>
    <row r="318" spans="1:30" hidden="1">
      <c r="A318" s="28" t="s">
        <v>531</v>
      </c>
      <c r="B318" s="374" t="s">
        <v>578</v>
      </c>
      <c r="F318" s="157"/>
      <c r="M318" s="28" t="s">
        <v>531</v>
      </c>
      <c r="N318" s="374" t="s">
        <v>578</v>
      </c>
      <c r="R318" s="157"/>
      <c r="Y318" s="28" t="s">
        <v>531</v>
      </c>
      <c r="Z318" s="374" t="s">
        <v>578</v>
      </c>
      <c r="AD318" s="157"/>
    </row>
    <row r="319" spans="1:30" hidden="1">
      <c r="A319" s="28" t="s">
        <v>532</v>
      </c>
      <c r="B319" s="374" t="s">
        <v>579</v>
      </c>
      <c r="F319" s="157"/>
      <c r="M319" s="28" t="s">
        <v>532</v>
      </c>
      <c r="N319" s="374" t="s">
        <v>579</v>
      </c>
      <c r="R319" s="157"/>
      <c r="Y319" s="28" t="s">
        <v>532</v>
      </c>
      <c r="Z319" s="374" t="s">
        <v>579</v>
      </c>
      <c r="AD319" s="157"/>
    </row>
    <row r="320" spans="1:30" hidden="1">
      <c r="A320" s="28" t="s">
        <v>533</v>
      </c>
      <c r="B320" s="374" t="s">
        <v>580</v>
      </c>
      <c r="F320" s="157"/>
      <c r="M320" s="28" t="s">
        <v>533</v>
      </c>
      <c r="N320" s="374" t="s">
        <v>580</v>
      </c>
      <c r="R320" s="157"/>
      <c r="Y320" s="28" t="s">
        <v>533</v>
      </c>
      <c r="Z320" s="374" t="s">
        <v>580</v>
      </c>
      <c r="AD320" s="157"/>
    </row>
    <row r="321" spans="1:30" hidden="1">
      <c r="A321" s="28" t="s">
        <v>534</v>
      </c>
      <c r="B321" s="374" t="s">
        <v>581</v>
      </c>
      <c r="F321" s="157"/>
      <c r="M321" s="28" t="s">
        <v>534</v>
      </c>
      <c r="N321" s="374" t="s">
        <v>581</v>
      </c>
      <c r="R321" s="157"/>
      <c r="Y321" s="28" t="s">
        <v>534</v>
      </c>
      <c r="Z321" s="374" t="s">
        <v>581</v>
      </c>
      <c r="AD321" s="157"/>
    </row>
    <row r="322" spans="1:30" hidden="1">
      <c r="A322" s="28" t="s">
        <v>535</v>
      </c>
      <c r="B322" s="374" t="s">
        <v>582</v>
      </c>
      <c r="F322" s="157"/>
      <c r="M322" s="28" t="s">
        <v>535</v>
      </c>
      <c r="N322" s="374" t="s">
        <v>582</v>
      </c>
      <c r="R322" s="157"/>
      <c r="Y322" s="28" t="s">
        <v>535</v>
      </c>
      <c r="Z322" s="374" t="s">
        <v>582</v>
      </c>
      <c r="AD322" s="157"/>
    </row>
    <row r="323" spans="1:30" hidden="1">
      <c r="A323" s="28" t="s">
        <v>524</v>
      </c>
      <c r="B323" s="374" t="s">
        <v>583</v>
      </c>
      <c r="F323" s="157"/>
      <c r="M323" s="28" t="s">
        <v>524</v>
      </c>
      <c r="N323" s="374" t="s">
        <v>583</v>
      </c>
      <c r="R323" s="157"/>
      <c r="Y323" s="28" t="s">
        <v>524</v>
      </c>
      <c r="Z323" s="374" t="s">
        <v>583</v>
      </c>
      <c r="AD323" s="157"/>
    </row>
    <row r="324" spans="1:30" hidden="1">
      <c r="A324" s="28" t="s">
        <v>536</v>
      </c>
      <c r="B324" s="374" t="s">
        <v>584</v>
      </c>
      <c r="F324" s="157"/>
      <c r="M324" s="28" t="s">
        <v>536</v>
      </c>
      <c r="N324" s="374" t="s">
        <v>584</v>
      </c>
      <c r="R324" s="157"/>
      <c r="Y324" s="28" t="s">
        <v>536</v>
      </c>
      <c r="Z324" s="374" t="s">
        <v>584</v>
      </c>
      <c r="AD324" s="157"/>
    </row>
    <row r="325" spans="1:30" hidden="1">
      <c r="A325" s="28" t="s">
        <v>514</v>
      </c>
      <c r="B325" s="374" t="s">
        <v>585</v>
      </c>
      <c r="F325" s="157"/>
      <c r="M325" s="28" t="s">
        <v>514</v>
      </c>
      <c r="N325" s="374" t="s">
        <v>585</v>
      </c>
      <c r="R325" s="157"/>
      <c r="Y325" s="28" t="s">
        <v>514</v>
      </c>
      <c r="Z325" s="374" t="s">
        <v>585</v>
      </c>
      <c r="AD325" s="157"/>
    </row>
    <row r="326" spans="1:30" hidden="1">
      <c r="A326" s="28" t="s">
        <v>515</v>
      </c>
      <c r="B326" s="374" t="s">
        <v>586</v>
      </c>
      <c r="F326" s="157"/>
      <c r="M326" s="28" t="s">
        <v>515</v>
      </c>
      <c r="N326" s="374" t="s">
        <v>586</v>
      </c>
      <c r="R326" s="157"/>
      <c r="Y326" s="28" t="s">
        <v>515</v>
      </c>
      <c r="Z326" s="374" t="s">
        <v>586</v>
      </c>
      <c r="AD326" s="157"/>
    </row>
    <row r="327" spans="1:30" hidden="1">
      <c r="A327" s="28" t="s">
        <v>516</v>
      </c>
      <c r="B327" s="374" t="s">
        <v>587</v>
      </c>
      <c r="F327" s="157"/>
      <c r="M327" s="28" t="s">
        <v>516</v>
      </c>
      <c r="N327" s="374" t="s">
        <v>587</v>
      </c>
      <c r="R327" s="157"/>
      <c r="Y327" s="28" t="s">
        <v>516</v>
      </c>
      <c r="Z327" s="374" t="s">
        <v>587</v>
      </c>
      <c r="AD327" s="157"/>
    </row>
    <row r="328" spans="1:30" hidden="1">
      <c r="A328" s="28" t="s">
        <v>517</v>
      </c>
      <c r="B328" s="374" t="s">
        <v>588</v>
      </c>
      <c r="F328" s="157"/>
      <c r="M328" s="28" t="s">
        <v>517</v>
      </c>
      <c r="N328" s="374" t="s">
        <v>588</v>
      </c>
      <c r="R328" s="157"/>
      <c r="Y328" s="28" t="s">
        <v>517</v>
      </c>
      <c r="Z328" s="374" t="s">
        <v>588</v>
      </c>
      <c r="AD328" s="157"/>
    </row>
    <row r="329" spans="1:30" hidden="1">
      <c r="A329" s="28" t="s">
        <v>518</v>
      </c>
      <c r="B329" s="374" t="s">
        <v>589</v>
      </c>
      <c r="F329" s="157"/>
      <c r="M329" s="28" t="s">
        <v>518</v>
      </c>
      <c r="N329" s="374" t="s">
        <v>589</v>
      </c>
      <c r="R329" s="157"/>
      <c r="Y329" s="28" t="s">
        <v>518</v>
      </c>
      <c r="Z329" s="374" t="s">
        <v>589</v>
      </c>
      <c r="AD329" s="157"/>
    </row>
    <row r="330" spans="1:30" hidden="1">
      <c r="A330" s="28" t="s">
        <v>519</v>
      </c>
      <c r="B330" s="374" t="s">
        <v>590</v>
      </c>
      <c r="F330" s="157"/>
      <c r="M330" s="28" t="s">
        <v>519</v>
      </c>
      <c r="N330" s="374" t="s">
        <v>590</v>
      </c>
      <c r="R330" s="157"/>
      <c r="Y330" s="28" t="s">
        <v>519</v>
      </c>
      <c r="Z330" s="374" t="s">
        <v>590</v>
      </c>
      <c r="AD330" s="157"/>
    </row>
    <row r="331" spans="1:30" hidden="1">
      <c r="A331" s="28" t="s">
        <v>520</v>
      </c>
      <c r="B331" s="374" t="s">
        <v>591</v>
      </c>
      <c r="F331" s="157"/>
      <c r="M331" s="28" t="s">
        <v>520</v>
      </c>
      <c r="N331" s="374" t="s">
        <v>591</v>
      </c>
      <c r="R331" s="157"/>
      <c r="Y331" s="28" t="s">
        <v>520</v>
      </c>
      <c r="Z331" s="374" t="s">
        <v>591</v>
      </c>
      <c r="AD331" s="157"/>
    </row>
    <row r="332" spans="1:30" hidden="1">
      <c r="A332" s="28" t="s">
        <v>521</v>
      </c>
      <c r="B332" s="374" t="s">
        <v>592</v>
      </c>
      <c r="F332" s="157"/>
      <c r="M332" s="28" t="s">
        <v>521</v>
      </c>
      <c r="N332" s="374" t="s">
        <v>592</v>
      </c>
      <c r="R332" s="157"/>
      <c r="Y332" s="28" t="s">
        <v>521</v>
      </c>
      <c r="Z332" s="374" t="s">
        <v>592</v>
      </c>
      <c r="AD332" s="157"/>
    </row>
    <row r="333" spans="1:30" hidden="1">
      <c r="A333" s="28" t="s">
        <v>522</v>
      </c>
      <c r="B333" s="374" t="s">
        <v>593</v>
      </c>
      <c r="F333" s="157"/>
      <c r="M333" s="28" t="s">
        <v>522</v>
      </c>
      <c r="N333" s="374" t="s">
        <v>593</v>
      </c>
      <c r="R333" s="157"/>
      <c r="Y333" s="28" t="s">
        <v>522</v>
      </c>
      <c r="Z333" s="374" t="s">
        <v>593</v>
      </c>
      <c r="AD333" s="157"/>
    </row>
    <row r="334" spans="1:30" hidden="1">
      <c r="A334" s="28" t="s">
        <v>523</v>
      </c>
      <c r="B334" s="374" t="s">
        <v>594</v>
      </c>
      <c r="F334" s="157"/>
      <c r="M334" s="28" t="s">
        <v>523</v>
      </c>
      <c r="N334" s="374" t="s">
        <v>594</v>
      </c>
      <c r="R334" s="157"/>
      <c r="Y334" s="28" t="s">
        <v>523</v>
      </c>
      <c r="Z334" s="374" t="s">
        <v>594</v>
      </c>
      <c r="AD334" s="157"/>
    </row>
    <row r="335" spans="1:30" hidden="1">
      <c r="A335" s="28" t="s">
        <v>525</v>
      </c>
      <c r="B335" s="374" t="s">
        <v>595</v>
      </c>
      <c r="F335" s="157"/>
      <c r="M335" s="28" t="s">
        <v>525</v>
      </c>
      <c r="N335" s="374" t="s">
        <v>595</v>
      </c>
      <c r="R335" s="157"/>
      <c r="Y335" s="28" t="s">
        <v>525</v>
      </c>
      <c r="Z335" s="374" t="s">
        <v>595</v>
      </c>
      <c r="AD335" s="157"/>
    </row>
    <row r="336" spans="1:30" hidden="1">
      <c r="A336" s="28" t="s">
        <v>537</v>
      </c>
      <c r="B336" s="374" t="s">
        <v>596</v>
      </c>
      <c r="F336" s="157"/>
      <c r="M336" s="28" t="s">
        <v>537</v>
      </c>
      <c r="N336" s="374" t="s">
        <v>596</v>
      </c>
      <c r="R336" s="157"/>
      <c r="Y336" s="28" t="s">
        <v>537</v>
      </c>
      <c r="Z336" s="374" t="s">
        <v>596</v>
      </c>
      <c r="AD336" s="157"/>
    </row>
    <row r="337" spans="1:30" hidden="1">
      <c r="A337" s="28" t="s">
        <v>538</v>
      </c>
      <c r="B337" s="374" t="s">
        <v>597</v>
      </c>
      <c r="F337" s="157"/>
      <c r="M337" s="28" t="s">
        <v>538</v>
      </c>
      <c r="N337" s="374" t="s">
        <v>597</v>
      </c>
      <c r="R337" s="157"/>
      <c r="Y337" s="28" t="s">
        <v>538</v>
      </c>
      <c r="Z337" s="374" t="s">
        <v>597</v>
      </c>
      <c r="AD337" s="157"/>
    </row>
    <row r="338" spans="1:30" hidden="1">
      <c r="A338" s="28" t="s">
        <v>539</v>
      </c>
      <c r="B338" s="374" t="s">
        <v>598</v>
      </c>
      <c r="F338" s="157"/>
      <c r="M338" s="28" t="s">
        <v>539</v>
      </c>
      <c r="N338" s="374" t="s">
        <v>598</v>
      </c>
      <c r="R338" s="157"/>
      <c r="Y338" s="28" t="s">
        <v>539</v>
      </c>
      <c r="Z338" s="374" t="s">
        <v>598</v>
      </c>
      <c r="AD338" s="157"/>
    </row>
    <row r="339" spans="1:30" hidden="1">
      <c r="A339" s="28" t="s">
        <v>540</v>
      </c>
      <c r="B339" s="374" t="s">
        <v>599</v>
      </c>
      <c r="F339" s="157"/>
      <c r="M339" s="28" t="s">
        <v>540</v>
      </c>
      <c r="N339" s="374" t="s">
        <v>599</v>
      </c>
      <c r="R339" s="157"/>
      <c r="Y339" s="28" t="s">
        <v>540</v>
      </c>
      <c r="Z339" s="374" t="s">
        <v>599</v>
      </c>
      <c r="AD339" s="157"/>
    </row>
    <row r="340" spans="1:30" hidden="1">
      <c r="A340" s="28" t="s">
        <v>541</v>
      </c>
      <c r="B340" s="374" t="s">
        <v>600</v>
      </c>
      <c r="F340" s="157"/>
      <c r="M340" s="28" t="s">
        <v>541</v>
      </c>
      <c r="N340" s="374" t="s">
        <v>600</v>
      </c>
      <c r="R340" s="157"/>
      <c r="Y340" s="28" t="s">
        <v>541</v>
      </c>
      <c r="Z340" s="374" t="s">
        <v>600</v>
      </c>
      <c r="AD340" s="157"/>
    </row>
    <row r="341" spans="1:30" hidden="1">
      <c r="A341" s="28" t="s">
        <v>542</v>
      </c>
      <c r="B341" s="374" t="s">
        <v>601</v>
      </c>
      <c r="F341" s="157"/>
      <c r="M341" s="28" t="s">
        <v>542</v>
      </c>
      <c r="N341" s="374" t="s">
        <v>601</v>
      </c>
      <c r="R341" s="157"/>
      <c r="Y341" s="28" t="s">
        <v>542</v>
      </c>
      <c r="Z341" s="374" t="s">
        <v>601</v>
      </c>
      <c r="AD341" s="157"/>
    </row>
    <row r="342" spans="1:30" hidden="1">
      <c r="A342" s="28" t="s">
        <v>543</v>
      </c>
      <c r="B342" s="374" t="s">
        <v>602</v>
      </c>
      <c r="F342" s="157"/>
      <c r="M342" s="28" t="s">
        <v>543</v>
      </c>
      <c r="N342" s="374" t="s">
        <v>602</v>
      </c>
      <c r="R342" s="157"/>
      <c r="Y342" s="28" t="s">
        <v>543</v>
      </c>
      <c r="Z342" s="374" t="s">
        <v>602</v>
      </c>
      <c r="AD342" s="157"/>
    </row>
    <row r="343" spans="1:30" hidden="1">
      <c r="A343" s="28" t="s">
        <v>544</v>
      </c>
      <c r="B343" s="374" t="s">
        <v>603</v>
      </c>
      <c r="F343" s="157"/>
      <c r="M343" s="28" t="s">
        <v>544</v>
      </c>
      <c r="N343" s="374" t="s">
        <v>603</v>
      </c>
      <c r="R343" s="157"/>
      <c r="Y343" s="28" t="s">
        <v>544</v>
      </c>
      <c r="Z343" s="374" t="s">
        <v>603</v>
      </c>
      <c r="AD343" s="157"/>
    </row>
    <row r="344" spans="1:30" hidden="1">
      <c r="A344" s="28" t="s">
        <v>545</v>
      </c>
      <c r="B344" s="374" t="s">
        <v>604</v>
      </c>
      <c r="F344" s="157"/>
      <c r="M344" s="28" t="s">
        <v>545</v>
      </c>
      <c r="N344" s="374" t="s">
        <v>604</v>
      </c>
      <c r="R344" s="157"/>
      <c r="Y344" s="28" t="s">
        <v>545</v>
      </c>
      <c r="Z344" s="374" t="s">
        <v>604</v>
      </c>
      <c r="AD344" s="157"/>
    </row>
    <row r="345" spans="1:30" hidden="1">
      <c r="A345" s="28" t="s">
        <v>546</v>
      </c>
      <c r="B345" s="374" t="s">
        <v>605</v>
      </c>
      <c r="F345" s="157"/>
      <c r="M345" s="28" t="s">
        <v>546</v>
      </c>
      <c r="N345" s="374" t="s">
        <v>605</v>
      </c>
      <c r="R345" s="157"/>
      <c r="Y345" s="28" t="s">
        <v>546</v>
      </c>
      <c r="Z345" s="374" t="s">
        <v>605</v>
      </c>
      <c r="AD345" s="157"/>
    </row>
    <row r="346" spans="1:30" hidden="1">
      <c r="A346" s="28" t="s">
        <v>547</v>
      </c>
      <c r="B346" s="374" t="s">
        <v>606</v>
      </c>
      <c r="F346" s="157"/>
      <c r="M346" s="28" t="s">
        <v>547</v>
      </c>
      <c r="N346" s="374" t="s">
        <v>606</v>
      </c>
      <c r="R346" s="157"/>
      <c r="Y346" s="28" t="s">
        <v>547</v>
      </c>
      <c r="Z346" s="374" t="s">
        <v>606</v>
      </c>
      <c r="AD346" s="157"/>
    </row>
    <row r="347" spans="1:30" hidden="1">
      <c r="A347" s="28" t="s">
        <v>548</v>
      </c>
      <c r="B347" s="374" t="s">
        <v>607</v>
      </c>
      <c r="F347" s="157"/>
      <c r="M347" s="28" t="s">
        <v>548</v>
      </c>
      <c r="N347" s="374" t="s">
        <v>607</v>
      </c>
      <c r="R347" s="157"/>
      <c r="Y347" s="28" t="s">
        <v>548</v>
      </c>
      <c r="Z347" s="374" t="s">
        <v>607</v>
      </c>
      <c r="AD347" s="157"/>
    </row>
    <row r="348" spans="1:30" hidden="1">
      <c r="A348" s="28" t="s">
        <v>549</v>
      </c>
      <c r="B348" s="374" t="s">
        <v>608</v>
      </c>
      <c r="F348" s="157"/>
      <c r="M348" s="28" t="s">
        <v>549</v>
      </c>
      <c r="N348" s="374" t="s">
        <v>608</v>
      </c>
      <c r="R348" s="157"/>
      <c r="Y348" s="28" t="s">
        <v>549</v>
      </c>
      <c r="Z348" s="374" t="s">
        <v>608</v>
      </c>
      <c r="AD348" s="157"/>
    </row>
    <row r="349" spans="1:30" hidden="1">
      <c r="A349" s="28" t="s">
        <v>550</v>
      </c>
      <c r="B349" s="374" t="s">
        <v>609</v>
      </c>
      <c r="F349" s="157"/>
      <c r="M349" s="28" t="s">
        <v>550</v>
      </c>
      <c r="N349" s="374" t="s">
        <v>609</v>
      </c>
      <c r="R349" s="157"/>
      <c r="Y349" s="28" t="s">
        <v>550</v>
      </c>
      <c r="Z349" s="374" t="s">
        <v>609</v>
      </c>
      <c r="AD349" s="157"/>
    </row>
    <row r="350" spans="1:30" hidden="1">
      <c r="A350" s="28" t="s">
        <v>551</v>
      </c>
      <c r="B350" s="374" t="s">
        <v>610</v>
      </c>
      <c r="F350" s="157"/>
      <c r="M350" s="28" t="s">
        <v>551</v>
      </c>
      <c r="N350" s="374" t="s">
        <v>610</v>
      </c>
      <c r="R350" s="157"/>
      <c r="Y350" s="28" t="s">
        <v>551</v>
      </c>
      <c r="Z350" s="374" t="s">
        <v>610</v>
      </c>
      <c r="AD350" s="157"/>
    </row>
    <row r="351" spans="1:30" hidden="1">
      <c r="A351" s="28" t="s">
        <v>552</v>
      </c>
      <c r="B351" s="374" t="s">
        <v>611</v>
      </c>
      <c r="F351" s="157"/>
      <c r="M351" s="28" t="s">
        <v>552</v>
      </c>
      <c r="N351" s="374" t="s">
        <v>611</v>
      </c>
      <c r="R351" s="157"/>
      <c r="Y351" s="28" t="s">
        <v>552</v>
      </c>
      <c r="Z351" s="374" t="s">
        <v>611</v>
      </c>
      <c r="AD351" s="157"/>
    </row>
    <row r="352" spans="1:30" hidden="1">
      <c r="A352" s="28" t="s">
        <v>553</v>
      </c>
      <c r="B352" s="374" t="s">
        <v>612</v>
      </c>
      <c r="F352" s="157"/>
      <c r="M352" s="28" t="s">
        <v>553</v>
      </c>
      <c r="N352" s="374" t="s">
        <v>612</v>
      </c>
      <c r="R352" s="157"/>
      <c r="Y352" s="28" t="s">
        <v>553</v>
      </c>
      <c r="Z352" s="374" t="s">
        <v>612</v>
      </c>
      <c r="AD352" s="157"/>
    </row>
    <row r="353" spans="1:30" hidden="1">
      <c r="A353" s="28" t="s">
        <v>554</v>
      </c>
      <c r="B353" s="374" t="s">
        <v>613</v>
      </c>
      <c r="F353" s="157"/>
      <c r="M353" s="28" t="s">
        <v>554</v>
      </c>
      <c r="N353" s="374" t="s">
        <v>613</v>
      </c>
      <c r="R353" s="157"/>
      <c r="Y353" s="28" t="s">
        <v>554</v>
      </c>
      <c r="Z353" s="374" t="s">
        <v>613</v>
      </c>
      <c r="AD353" s="157"/>
    </row>
    <row r="354" spans="1:30" hidden="1">
      <c r="A354" s="28" t="s">
        <v>555</v>
      </c>
      <c r="B354" s="374" t="s">
        <v>614</v>
      </c>
      <c r="F354" s="157"/>
      <c r="M354" s="28" t="s">
        <v>555</v>
      </c>
      <c r="N354" s="374" t="s">
        <v>614</v>
      </c>
      <c r="R354" s="157"/>
      <c r="Y354" s="28" t="s">
        <v>555</v>
      </c>
      <c r="Z354" s="374" t="s">
        <v>614</v>
      </c>
      <c r="AD354" s="157"/>
    </row>
    <row r="355" spans="1:30" hidden="1">
      <c r="A355" s="28" t="s">
        <v>556</v>
      </c>
      <c r="B355" s="374" t="s">
        <v>615</v>
      </c>
      <c r="F355" s="157"/>
      <c r="M355" s="28" t="s">
        <v>556</v>
      </c>
      <c r="N355" s="374" t="s">
        <v>615</v>
      </c>
      <c r="R355" s="157"/>
      <c r="Y355" s="28" t="s">
        <v>556</v>
      </c>
      <c r="Z355" s="374" t="s">
        <v>615</v>
      </c>
      <c r="AD355" s="157"/>
    </row>
    <row r="356" spans="1:30" hidden="1">
      <c r="A356" s="28" t="s">
        <v>557</v>
      </c>
      <c r="B356" s="374" t="s">
        <v>616</v>
      </c>
      <c r="F356" s="157"/>
      <c r="M356" s="28" t="s">
        <v>557</v>
      </c>
      <c r="N356" s="374" t="s">
        <v>616</v>
      </c>
      <c r="R356" s="157"/>
      <c r="Y356" s="28" t="s">
        <v>557</v>
      </c>
      <c r="Z356" s="374" t="s">
        <v>616</v>
      </c>
      <c r="AD356" s="157"/>
    </row>
    <row r="357" spans="1:30" hidden="1">
      <c r="A357" s="28" t="s">
        <v>558</v>
      </c>
      <c r="B357" s="374" t="s">
        <v>617</v>
      </c>
      <c r="F357" s="157"/>
      <c r="M357" s="28" t="s">
        <v>558</v>
      </c>
      <c r="N357" s="374" t="s">
        <v>617</v>
      </c>
      <c r="R357" s="157"/>
      <c r="Y357" s="28" t="s">
        <v>558</v>
      </c>
      <c r="Z357" s="374" t="s">
        <v>617</v>
      </c>
      <c r="AD357" s="157"/>
    </row>
    <row r="358" spans="1:30" hidden="1">
      <c r="A358" s="28" t="s">
        <v>559</v>
      </c>
      <c r="B358" s="374" t="s">
        <v>618</v>
      </c>
      <c r="F358" s="157"/>
      <c r="M358" s="28" t="s">
        <v>559</v>
      </c>
      <c r="N358" s="374" t="s">
        <v>618</v>
      </c>
      <c r="R358" s="157"/>
      <c r="Y358" s="28" t="s">
        <v>559</v>
      </c>
      <c r="Z358" s="374" t="s">
        <v>618</v>
      </c>
      <c r="AD358" s="157"/>
    </row>
    <row r="359" spans="1:30" hidden="1"/>
    <row r="360" spans="1:30" hidden="1"/>
    <row r="361" spans="1:30" hidden="1"/>
    <row r="362" spans="1:30" hidden="1"/>
    <row r="363" spans="1:30" hidden="1"/>
    <row r="365" spans="1:30">
      <c r="A365" s="351" t="s">
        <v>438</v>
      </c>
      <c r="B365" s="19" t="s">
        <v>428</v>
      </c>
    </row>
    <row r="366" spans="1:30">
      <c r="B366" s="31" t="s">
        <v>429</v>
      </c>
      <c r="C366" s="31"/>
      <c r="D366" s="31"/>
      <c r="E366" s="31"/>
      <c r="F366" s="33"/>
    </row>
    <row r="367" spans="1:30">
      <c r="A367" s="350">
        <v>1</v>
      </c>
      <c r="B367" s="31" t="s">
        <v>189</v>
      </c>
      <c r="C367" s="32"/>
      <c r="D367" s="32"/>
      <c r="E367" s="32"/>
      <c r="F367" s="32"/>
      <c r="G367" s="32"/>
    </row>
    <row r="368" spans="1:30">
      <c r="A368" s="350">
        <v>2</v>
      </c>
      <c r="B368" s="31" t="s">
        <v>191</v>
      </c>
    </row>
    <row r="369" spans="1:2">
      <c r="A369" s="350">
        <v>3</v>
      </c>
      <c r="B369" s="13" t="s">
        <v>287</v>
      </c>
    </row>
    <row r="370" spans="1:2">
      <c r="A370" s="350">
        <v>4</v>
      </c>
      <c r="B370" s="13" t="s">
        <v>290</v>
      </c>
    </row>
    <row r="371" spans="1:2">
      <c r="A371" s="350">
        <v>5</v>
      </c>
      <c r="B371" s="13" t="s">
        <v>291</v>
      </c>
    </row>
    <row r="372" spans="1:2">
      <c r="A372" s="350">
        <v>6</v>
      </c>
      <c r="B372" s="13" t="s">
        <v>292</v>
      </c>
    </row>
  </sheetData>
  <phoneticPr fontId="5" type="noConversion"/>
  <pageMargins left="0.75" right="0.75" top="1" bottom="1" header="0.5" footer="0.5"/>
  <pageSetup paperSize="9" scale="78"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AI484"/>
  <sheetViews>
    <sheetView showGridLines="0" topLeftCell="A284" zoomScale="60" zoomScaleNormal="60" workbookViewId="0"/>
  </sheetViews>
  <sheetFormatPr defaultColWidth="8.85546875" defaultRowHeight="18.75"/>
  <cols>
    <col min="1" max="1" width="23.140625" style="19" customWidth="1"/>
    <col min="2" max="2" width="19.7109375" style="19" customWidth="1"/>
    <col min="3" max="7" width="17.28515625" style="19" customWidth="1"/>
    <col min="8" max="8" width="18.5703125" style="19" customWidth="1"/>
    <col min="9" max="9" width="17.28515625" style="19" customWidth="1"/>
    <col min="10" max="10" width="14.42578125" style="19" customWidth="1"/>
    <col min="11" max="11" width="14.42578125" style="3" customWidth="1"/>
    <col min="12" max="12" width="9.140625" style="3" customWidth="1"/>
    <col min="13" max="13" width="23.140625" style="19" customWidth="1"/>
    <col min="14" max="14" width="19.7109375" style="19" customWidth="1"/>
    <col min="15" max="19" width="17.28515625" style="19" customWidth="1"/>
    <col min="20" max="20" width="18.5703125" style="19" customWidth="1"/>
    <col min="21" max="21" width="17.28515625" style="19" customWidth="1"/>
    <col min="22" max="24" width="8.85546875" style="19"/>
    <col min="25" max="25" width="23.140625" style="19" customWidth="1"/>
    <col min="26" max="26" width="19.7109375" style="19" customWidth="1"/>
    <col min="27" max="31" width="17.28515625" style="19" customWidth="1"/>
    <col min="32" max="32" width="18.5703125" style="19" customWidth="1"/>
    <col min="33" max="33" width="17.28515625" style="19" customWidth="1"/>
    <col min="34" max="16384" width="8.85546875" style="19"/>
  </cols>
  <sheetData>
    <row r="1" spans="1:33" ht="15" customHeight="1"/>
    <row r="2" spans="1:33" ht="15" customHeight="1">
      <c r="A2" s="20" t="s">
        <v>192</v>
      </c>
      <c r="M2" s="20" t="s">
        <v>192</v>
      </c>
      <c r="Y2" s="20" t="s">
        <v>192</v>
      </c>
    </row>
    <row r="3" spans="1:33" ht="15" customHeight="1" thickBot="1">
      <c r="A3" s="20" t="s">
        <v>315</v>
      </c>
      <c r="I3" s="2" t="s">
        <v>13</v>
      </c>
      <c r="M3" s="20" t="s">
        <v>316</v>
      </c>
      <c r="U3" s="2" t="s">
        <v>13</v>
      </c>
      <c r="W3" s="3"/>
      <c r="Y3" s="20" t="s">
        <v>317</v>
      </c>
      <c r="AG3" s="2" t="s">
        <v>13</v>
      </c>
    </row>
    <row r="4" spans="1:33" ht="17.45" customHeight="1" thickTop="1">
      <c r="A4" s="346">
        <v>1</v>
      </c>
      <c r="B4" s="76" t="s">
        <v>42</v>
      </c>
      <c r="C4" s="35" t="s">
        <v>267</v>
      </c>
      <c r="D4" s="35" t="s">
        <v>14</v>
      </c>
      <c r="E4" s="35" t="s">
        <v>15</v>
      </c>
      <c r="F4" s="35" t="s">
        <v>16</v>
      </c>
      <c r="G4" s="35" t="s">
        <v>17</v>
      </c>
      <c r="H4" s="35" t="s">
        <v>268</v>
      </c>
      <c r="I4" s="36" t="s">
        <v>269</v>
      </c>
      <c r="M4" s="346">
        <v>1</v>
      </c>
      <c r="N4" s="261" t="s">
        <v>42</v>
      </c>
      <c r="O4" s="204" t="s">
        <v>267</v>
      </c>
      <c r="P4" s="204" t="s">
        <v>14</v>
      </c>
      <c r="Q4" s="204" t="s">
        <v>15</v>
      </c>
      <c r="R4" s="204" t="s">
        <v>16</v>
      </c>
      <c r="S4" s="204" t="s">
        <v>17</v>
      </c>
      <c r="T4" s="204" t="s">
        <v>268</v>
      </c>
      <c r="U4" s="209" t="s">
        <v>269</v>
      </c>
      <c r="W4" s="3"/>
      <c r="Y4" s="346">
        <v>1</v>
      </c>
      <c r="Z4" s="261" t="s">
        <v>42</v>
      </c>
      <c r="AA4" s="204" t="s">
        <v>267</v>
      </c>
      <c r="AB4" s="204" t="s">
        <v>14</v>
      </c>
      <c r="AC4" s="204" t="s">
        <v>15</v>
      </c>
      <c r="AD4" s="204" t="s">
        <v>16</v>
      </c>
      <c r="AE4" s="204" t="s">
        <v>17</v>
      </c>
      <c r="AF4" s="204" t="s">
        <v>268</v>
      </c>
      <c r="AG4" s="209" t="s">
        <v>269</v>
      </c>
    </row>
    <row r="5" spans="1:33" ht="25.9" customHeight="1">
      <c r="A5" s="355">
        <v>2</v>
      </c>
      <c r="B5" s="137"/>
      <c r="C5" s="37"/>
      <c r="D5" s="37"/>
      <c r="E5" s="37"/>
      <c r="F5" s="37"/>
      <c r="G5" s="37"/>
      <c r="H5" s="37" t="s">
        <v>313</v>
      </c>
      <c r="I5" s="38" t="s">
        <v>314</v>
      </c>
      <c r="M5" s="355">
        <v>2</v>
      </c>
      <c r="N5" s="267"/>
      <c r="O5" s="205"/>
      <c r="P5" s="205"/>
      <c r="Q5" s="205"/>
      <c r="R5" s="205"/>
      <c r="S5" s="205"/>
      <c r="T5" s="205" t="s">
        <v>313</v>
      </c>
      <c r="U5" s="210" t="s">
        <v>314</v>
      </c>
      <c r="W5" s="3"/>
      <c r="Y5" s="355">
        <v>2</v>
      </c>
      <c r="Z5" s="267"/>
      <c r="AA5" s="205"/>
      <c r="AB5" s="205"/>
      <c r="AC5" s="205"/>
      <c r="AD5" s="205"/>
      <c r="AE5" s="205"/>
      <c r="AF5" s="205" t="s">
        <v>313</v>
      </c>
      <c r="AG5" s="210" t="s">
        <v>314</v>
      </c>
    </row>
    <row r="6" spans="1:33" ht="30" customHeight="1">
      <c r="A6" s="362">
        <v>3</v>
      </c>
      <c r="B6" s="21" t="s">
        <v>3</v>
      </c>
      <c r="C6" s="22" t="s">
        <v>4</v>
      </c>
      <c r="D6" s="22" t="s">
        <v>5</v>
      </c>
      <c r="E6" s="22" t="s">
        <v>6</v>
      </c>
      <c r="F6" s="22" t="s">
        <v>7</v>
      </c>
      <c r="G6" s="22" t="s">
        <v>8</v>
      </c>
      <c r="H6" s="22" t="s">
        <v>9</v>
      </c>
      <c r="I6" s="23" t="s">
        <v>10</v>
      </c>
      <c r="M6" s="362">
        <v>3</v>
      </c>
      <c r="N6" s="262" t="s">
        <v>3</v>
      </c>
      <c r="O6" s="22" t="s">
        <v>4</v>
      </c>
      <c r="P6" s="22" t="s">
        <v>5</v>
      </c>
      <c r="Q6" s="22" t="s">
        <v>6</v>
      </c>
      <c r="R6" s="22" t="s">
        <v>7</v>
      </c>
      <c r="S6" s="22" t="s">
        <v>8</v>
      </c>
      <c r="T6" s="22" t="s">
        <v>9</v>
      </c>
      <c r="U6" s="23" t="s">
        <v>10</v>
      </c>
      <c r="W6" s="3"/>
      <c r="Y6" s="362">
        <v>3</v>
      </c>
      <c r="Z6" s="262" t="s">
        <v>3</v>
      </c>
      <c r="AA6" s="22" t="s">
        <v>4</v>
      </c>
      <c r="AB6" s="22" t="s">
        <v>5</v>
      </c>
      <c r="AC6" s="22" t="s">
        <v>6</v>
      </c>
      <c r="AD6" s="22" t="s">
        <v>7</v>
      </c>
      <c r="AE6" s="22" t="s">
        <v>8</v>
      </c>
      <c r="AF6" s="22" t="s">
        <v>9</v>
      </c>
      <c r="AG6" s="23" t="s">
        <v>10</v>
      </c>
    </row>
    <row r="7" spans="1:33" ht="21" customHeight="1">
      <c r="A7" s="24" t="s">
        <v>21</v>
      </c>
      <c r="B7" s="25"/>
      <c r="C7" s="26"/>
      <c r="D7" s="26"/>
      <c r="E7" s="26"/>
      <c r="F7" s="26"/>
      <c r="G7" s="26"/>
      <c r="H7" s="26"/>
      <c r="I7" s="27"/>
      <c r="M7" s="24" t="s">
        <v>22</v>
      </c>
      <c r="N7" s="25"/>
      <c r="O7" s="26"/>
      <c r="P7" s="26"/>
      <c r="Q7" s="26"/>
      <c r="R7" s="26"/>
      <c r="S7" s="26"/>
      <c r="T7" s="26"/>
      <c r="U7" s="27"/>
      <c r="W7" s="3"/>
      <c r="Y7" s="24" t="s">
        <v>19</v>
      </c>
      <c r="Z7" s="25"/>
      <c r="AA7" s="26"/>
      <c r="AB7" s="26"/>
      <c r="AC7" s="26"/>
      <c r="AD7" s="26"/>
      <c r="AE7" s="26"/>
      <c r="AF7" s="26"/>
      <c r="AG7" s="27"/>
    </row>
    <row r="8" spans="1:33" ht="21" hidden="1" customHeight="1">
      <c r="A8" s="28" t="s">
        <v>47</v>
      </c>
      <c r="B8" s="272">
        <v>617000</v>
      </c>
      <c r="C8" s="175">
        <v>605000</v>
      </c>
      <c r="D8" s="175">
        <v>16000</v>
      </c>
      <c r="E8" s="175">
        <v>105000</v>
      </c>
      <c r="F8" s="175">
        <v>371000</v>
      </c>
      <c r="G8" s="175">
        <v>125000</v>
      </c>
      <c r="H8" s="175">
        <v>113000</v>
      </c>
      <c r="I8" s="177">
        <v>12000</v>
      </c>
      <c r="M8" s="418" t="s">
        <v>47</v>
      </c>
      <c r="N8" s="320">
        <v>343000</v>
      </c>
      <c r="O8" s="319">
        <v>334000</v>
      </c>
      <c r="P8" s="319">
        <v>9000</v>
      </c>
      <c r="Q8" s="319">
        <v>54000</v>
      </c>
      <c r="R8" s="319">
        <v>206000</v>
      </c>
      <c r="S8" s="319">
        <v>74000</v>
      </c>
      <c r="T8" s="319">
        <v>66000</v>
      </c>
      <c r="U8" s="321">
        <v>8000</v>
      </c>
      <c r="W8" s="3"/>
      <c r="Y8" s="28" t="s">
        <v>47</v>
      </c>
      <c r="Z8" s="320">
        <v>274000</v>
      </c>
      <c r="AA8" s="319">
        <v>271000</v>
      </c>
      <c r="AB8" s="319" t="s">
        <v>270</v>
      </c>
      <c r="AC8" s="319">
        <v>51000</v>
      </c>
      <c r="AD8" s="319">
        <v>165000</v>
      </c>
      <c r="AE8" s="319">
        <v>51000</v>
      </c>
      <c r="AF8" s="319">
        <v>47000</v>
      </c>
      <c r="AG8" s="321" t="s">
        <v>270</v>
      </c>
    </row>
    <row r="9" spans="1:33" ht="21" hidden="1" customHeight="1">
      <c r="A9" s="28" t="s">
        <v>48</v>
      </c>
      <c r="B9" s="272">
        <v>604000</v>
      </c>
      <c r="C9" s="175">
        <v>594000</v>
      </c>
      <c r="D9" s="175">
        <v>14000</v>
      </c>
      <c r="E9" s="175">
        <v>97000</v>
      </c>
      <c r="F9" s="175">
        <v>373000</v>
      </c>
      <c r="G9" s="175">
        <v>121000</v>
      </c>
      <c r="H9" s="175">
        <v>111000</v>
      </c>
      <c r="I9" s="177">
        <v>10000</v>
      </c>
      <c r="M9" s="418" t="s">
        <v>48</v>
      </c>
      <c r="N9" s="320">
        <v>343000</v>
      </c>
      <c r="O9" s="319">
        <v>336000</v>
      </c>
      <c r="P9" s="319">
        <v>9000</v>
      </c>
      <c r="Q9" s="319">
        <v>52000</v>
      </c>
      <c r="R9" s="319">
        <v>210000</v>
      </c>
      <c r="S9" s="319">
        <v>72000</v>
      </c>
      <c r="T9" s="319">
        <v>65000</v>
      </c>
      <c r="U9" s="321" t="s">
        <v>270</v>
      </c>
      <c r="W9" s="3"/>
      <c r="Y9" s="28" t="s">
        <v>48</v>
      </c>
      <c r="Z9" s="320">
        <v>261000</v>
      </c>
      <c r="AA9" s="319">
        <v>258000</v>
      </c>
      <c r="AB9" s="319" t="s">
        <v>270</v>
      </c>
      <c r="AC9" s="319">
        <v>44000</v>
      </c>
      <c r="AD9" s="319">
        <v>163000</v>
      </c>
      <c r="AE9" s="319">
        <v>49000</v>
      </c>
      <c r="AF9" s="319">
        <v>46000</v>
      </c>
      <c r="AG9" s="321" t="s">
        <v>270</v>
      </c>
    </row>
    <row r="10" spans="1:33" ht="21" hidden="1" customHeight="1">
      <c r="A10" s="28" t="s">
        <v>49</v>
      </c>
      <c r="B10" s="272">
        <v>608000</v>
      </c>
      <c r="C10" s="175">
        <v>598000</v>
      </c>
      <c r="D10" s="175">
        <v>13000</v>
      </c>
      <c r="E10" s="175">
        <v>91000</v>
      </c>
      <c r="F10" s="175">
        <v>382000</v>
      </c>
      <c r="G10" s="175">
        <v>122000</v>
      </c>
      <c r="H10" s="175">
        <v>111000</v>
      </c>
      <c r="I10" s="177">
        <v>11000</v>
      </c>
      <c r="M10" s="418" t="s">
        <v>49</v>
      </c>
      <c r="N10" s="320">
        <v>339000</v>
      </c>
      <c r="O10" s="319">
        <v>331000</v>
      </c>
      <c r="P10" s="319" t="s">
        <v>270</v>
      </c>
      <c r="Q10" s="319">
        <v>49000</v>
      </c>
      <c r="R10" s="319">
        <v>209000</v>
      </c>
      <c r="S10" s="319">
        <v>74000</v>
      </c>
      <c r="T10" s="319">
        <v>66000</v>
      </c>
      <c r="U10" s="321">
        <v>8000</v>
      </c>
      <c r="W10" s="3"/>
      <c r="Y10" s="28" t="s">
        <v>49</v>
      </c>
      <c r="Z10" s="320">
        <v>269000</v>
      </c>
      <c r="AA10" s="319">
        <v>267000</v>
      </c>
      <c r="AB10" s="319" t="s">
        <v>270</v>
      </c>
      <c r="AC10" s="319">
        <v>42000</v>
      </c>
      <c r="AD10" s="319">
        <v>173000</v>
      </c>
      <c r="AE10" s="319">
        <v>48000</v>
      </c>
      <c r="AF10" s="319">
        <v>45000</v>
      </c>
      <c r="AG10" s="321" t="s">
        <v>270</v>
      </c>
    </row>
    <row r="11" spans="1:33" ht="21" hidden="1" customHeight="1">
      <c r="A11" s="28" t="s">
        <v>265</v>
      </c>
      <c r="B11" s="272" t="s">
        <v>46</v>
      </c>
      <c r="C11" s="175" t="s">
        <v>46</v>
      </c>
      <c r="D11" s="175" t="s">
        <v>46</v>
      </c>
      <c r="E11" s="175" t="s">
        <v>46</v>
      </c>
      <c r="F11" s="175" t="s">
        <v>46</v>
      </c>
      <c r="G11" s="175" t="s">
        <v>46</v>
      </c>
      <c r="H11" s="175" t="s">
        <v>46</v>
      </c>
      <c r="I11" s="177" t="s">
        <v>46</v>
      </c>
      <c r="M11" s="418" t="s">
        <v>265</v>
      </c>
      <c r="N11" s="320" t="s">
        <v>46</v>
      </c>
      <c r="O11" s="319" t="s">
        <v>46</v>
      </c>
      <c r="P11" s="319" t="s">
        <v>46</v>
      </c>
      <c r="Q11" s="319" t="s">
        <v>46</v>
      </c>
      <c r="R11" s="319" t="s">
        <v>46</v>
      </c>
      <c r="S11" s="319" t="s">
        <v>46</v>
      </c>
      <c r="T11" s="319" t="s">
        <v>46</v>
      </c>
      <c r="U11" s="321" t="s">
        <v>46</v>
      </c>
      <c r="W11" s="3"/>
      <c r="Y11" s="28" t="s">
        <v>265</v>
      </c>
      <c r="Z11" s="320" t="s">
        <v>46</v>
      </c>
      <c r="AA11" s="319" t="s">
        <v>46</v>
      </c>
      <c r="AB11" s="319" t="s">
        <v>46</v>
      </c>
      <c r="AC11" s="319" t="s">
        <v>46</v>
      </c>
      <c r="AD11" s="319" t="s">
        <v>46</v>
      </c>
      <c r="AE11" s="319" t="s">
        <v>46</v>
      </c>
      <c r="AF11" s="319" t="s">
        <v>46</v>
      </c>
      <c r="AG11" s="321" t="s">
        <v>46</v>
      </c>
    </row>
    <row r="12" spans="1:33" ht="21" hidden="1" customHeight="1">
      <c r="A12" s="28" t="s">
        <v>198</v>
      </c>
      <c r="B12" s="272">
        <v>615000</v>
      </c>
      <c r="C12" s="175">
        <v>602000</v>
      </c>
      <c r="D12" s="175">
        <v>14000</v>
      </c>
      <c r="E12" s="175">
        <v>92000</v>
      </c>
      <c r="F12" s="175">
        <v>390000</v>
      </c>
      <c r="G12" s="175">
        <v>119000</v>
      </c>
      <c r="H12" s="175">
        <v>106000</v>
      </c>
      <c r="I12" s="177">
        <v>13000</v>
      </c>
      <c r="M12" s="418" t="s">
        <v>198</v>
      </c>
      <c r="N12" s="320">
        <v>345000</v>
      </c>
      <c r="O12" s="319">
        <v>336000</v>
      </c>
      <c r="P12" s="319">
        <v>9000</v>
      </c>
      <c r="Q12" s="319">
        <v>51000</v>
      </c>
      <c r="R12" s="319">
        <v>213000</v>
      </c>
      <c r="S12" s="319">
        <v>73000</v>
      </c>
      <c r="T12" s="319">
        <v>63000</v>
      </c>
      <c r="U12" s="321">
        <v>9000</v>
      </c>
      <c r="W12" s="3"/>
      <c r="Y12" s="28" t="s">
        <v>198</v>
      </c>
      <c r="Z12" s="320">
        <v>270000</v>
      </c>
      <c r="AA12" s="319">
        <v>266000</v>
      </c>
      <c r="AB12" s="319" t="s">
        <v>270</v>
      </c>
      <c r="AC12" s="319">
        <v>41000</v>
      </c>
      <c r="AD12" s="319">
        <v>177000</v>
      </c>
      <c r="AE12" s="319">
        <v>46000</v>
      </c>
      <c r="AF12" s="319">
        <v>43000</v>
      </c>
      <c r="AG12" s="321" t="s">
        <v>270</v>
      </c>
    </row>
    <row r="13" spans="1:33" ht="21" hidden="1" customHeight="1">
      <c r="A13" s="28" t="s">
        <v>50</v>
      </c>
      <c r="B13" s="272">
        <v>619000</v>
      </c>
      <c r="C13" s="175">
        <v>606000</v>
      </c>
      <c r="D13" s="175">
        <v>12000</v>
      </c>
      <c r="E13" s="175">
        <v>92000</v>
      </c>
      <c r="F13" s="175">
        <v>394000</v>
      </c>
      <c r="G13" s="175">
        <v>121000</v>
      </c>
      <c r="H13" s="175">
        <v>108000</v>
      </c>
      <c r="I13" s="177">
        <v>13000</v>
      </c>
      <c r="M13" s="418" t="s">
        <v>50</v>
      </c>
      <c r="N13" s="320">
        <v>346000</v>
      </c>
      <c r="O13" s="319">
        <v>337000</v>
      </c>
      <c r="P13" s="319">
        <v>8000</v>
      </c>
      <c r="Q13" s="319">
        <v>49000</v>
      </c>
      <c r="R13" s="319">
        <v>215000</v>
      </c>
      <c r="S13" s="319">
        <v>74000</v>
      </c>
      <c r="T13" s="319">
        <v>65000</v>
      </c>
      <c r="U13" s="321">
        <v>9000</v>
      </c>
      <c r="W13" s="3"/>
      <c r="Y13" s="28" t="s">
        <v>50</v>
      </c>
      <c r="Z13" s="320">
        <v>272000</v>
      </c>
      <c r="AA13" s="319">
        <v>268000</v>
      </c>
      <c r="AB13" s="319" t="s">
        <v>270</v>
      </c>
      <c r="AC13" s="319">
        <v>42000</v>
      </c>
      <c r="AD13" s="319">
        <v>179000</v>
      </c>
      <c r="AE13" s="319">
        <v>47000</v>
      </c>
      <c r="AF13" s="319">
        <v>43000</v>
      </c>
      <c r="AG13" s="321" t="s">
        <v>270</v>
      </c>
    </row>
    <row r="14" spans="1:33" ht="21" hidden="1" customHeight="1">
      <c r="A14" s="28" t="s">
        <v>51</v>
      </c>
      <c r="B14" s="272">
        <v>627000</v>
      </c>
      <c r="C14" s="175">
        <v>613000</v>
      </c>
      <c r="D14" s="175">
        <v>13000</v>
      </c>
      <c r="E14" s="175">
        <v>94000</v>
      </c>
      <c r="F14" s="175">
        <v>393000</v>
      </c>
      <c r="G14" s="175">
        <v>127000</v>
      </c>
      <c r="H14" s="175">
        <v>113000</v>
      </c>
      <c r="I14" s="177">
        <v>14000</v>
      </c>
      <c r="M14" s="418" t="s">
        <v>51</v>
      </c>
      <c r="N14" s="320">
        <v>348000</v>
      </c>
      <c r="O14" s="319">
        <v>338000</v>
      </c>
      <c r="P14" s="319">
        <v>8000</v>
      </c>
      <c r="Q14" s="319">
        <v>50000</v>
      </c>
      <c r="R14" s="319">
        <v>213000</v>
      </c>
      <c r="S14" s="319">
        <v>76000</v>
      </c>
      <c r="T14" s="319">
        <v>67000</v>
      </c>
      <c r="U14" s="321">
        <v>10000</v>
      </c>
      <c r="W14" s="3"/>
      <c r="Y14" s="28" t="s">
        <v>51</v>
      </c>
      <c r="Z14" s="320">
        <v>279000</v>
      </c>
      <c r="AA14" s="319">
        <v>275000</v>
      </c>
      <c r="AB14" s="319" t="s">
        <v>270</v>
      </c>
      <c r="AC14" s="319">
        <v>44000</v>
      </c>
      <c r="AD14" s="319">
        <v>180000</v>
      </c>
      <c r="AE14" s="319">
        <v>50000</v>
      </c>
      <c r="AF14" s="319">
        <v>46000</v>
      </c>
      <c r="AG14" s="321" t="s">
        <v>270</v>
      </c>
    </row>
    <row r="15" spans="1:33" ht="21" hidden="1" customHeight="1">
      <c r="A15" s="28" t="s">
        <v>52</v>
      </c>
      <c r="B15" s="272">
        <v>629000</v>
      </c>
      <c r="C15" s="175">
        <v>614000</v>
      </c>
      <c r="D15" s="175">
        <v>14000</v>
      </c>
      <c r="E15" s="175">
        <v>93000</v>
      </c>
      <c r="F15" s="175">
        <v>394000</v>
      </c>
      <c r="G15" s="175">
        <v>128000</v>
      </c>
      <c r="H15" s="175">
        <v>114000</v>
      </c>
      <c r="I15" s="177">
        <v>14000</v>
      </c>
      <c r="M15" s="418" t="s">
        <v>52</v>
      </c>
      <c r="N15" s="320">
        <v>347000</v>
      </c>
      <c r="O15" s="319">
        <v>337000</v>
      </c>
      <c r="P15" s="319" t="s">
        <v>270</v>
      </c>
      <c r="Q15" s="319">
        <v>49000</v>
      </c>
      <c r="R15" s="319">
        <v>214000</v>
      </c>
      <c r="S15" s="319">
        <v>77000</v>
      </c>
      <c r="T15" s="319">
        <v>66000</v>
      </c>
      <c r="U15" s="321">
        <v>10000</v>
      </c>
      <c r="W15" s="3"/>
      <c r="Y15" s="28" t="s">
        <v>52</v>
      </c>
      <c r="Z15" s="320">
        <v>281000</v>
      </c>
      <c r="AA15" s="319">
        <v>277000</v>
      </c>
      <c r="AB15" s="319" t="s">
        <v>270</v>
      </c>
      <c r="AC15" s="319">
        <v>44000</v>
      </c>
      <c r="AD15" s="319">
        <v>180000</v>
      </c>
      <c r="AE15" s="319">
        <v>51000</v>
      </c>
      <c r="AF15" s="319">
        <v>47000</v>
      </c>
      <c r="AG15" s="321" t="s">
        <v>270</v>
      </c>
    </row>
    <row r="16" spans="1:33" ht="21" hidden="1" customHeight="1">
      <c r="A16" s="28" t="s">
        <v>53</v>
      </c>
      <c r="B16" s="272">
        <v>628000</v>
      </c>
      <c r="C16" s="175">
        <v>614000</v>
      </c>
      <c r="D16" s="175">
        <v>14000</v>
      </c>
      <c r="E16" s="175">
        <v>90000</v>
      </c>
      <c r="F16" s="175">
        <v>397000</v>
      </c>
      <c r="G16" s="175">
        <v>126000</v>
      </c>
      <c r="H16" s="175">
        <v>112000</v>
      </c>
      <c r="I16" s="177">
        <v>14000</v>
      </c>
      <c r="M16" s="418" t="s">
        <v>53</v>
      </c>
      <c r="N16" s="320">
        <v>348000</v>
      </c>
      <c r="O16" s="319">
        <v>338000</v>
      </c>
      <c r="P16" s="319">
        <v>8000</v>
      </c>
      <c r="Q16" s="319">
        <v>48000</v>
      </c>
      <c r="R16" s="319">
        <v>216000</v>
      </c>
      <c r="S16" s="319">
        <v>76000</v>
      </c>
      <c r="T16" s="319">
        <v>66000</v>
      </c>
      <c r="U16" s="321">
        <v>10000</v>
      </c>
      <c r="W16" s="3"/>
      <c r="Y16" s="28" t="s">
        <v>53</v>
      </c>
      <c r="Z16" s="320">
        <v>280000</v>
      </c>
      <c r="AA16" s="319">
        <v>276000</v>
      </c>
      <c r="AB16" s="319" t="s">
        <v>270</v>
      </c>
      <c r="AC16" s="319">
        <v>42000</v>
      </c>
      <c r="AD16" s="319">
        <v>182000</v>
      </c>
      <c r="AE16" s="319">
        <v>50000</v>
      </c>
      <c r="AF16" s="319">
        <v>46000</v>
      </c>
      <c r="AG16" s="321" t="s">
        <v>270</v>
      </c>
    </row>
    <row r="17" spans="1:33" ht="21" hidden="1" customHeight="1">
      <c r="A17" s="28" t="s">
        <v>54</v>
      </c>
      <c r="B17" s="272">
        <v>635000</v>
      </c>
      <c r="C17" s="175">
        <v>622000</v>
      </c>
      <c r="D17" s="175">
        <v>15000</v>
      </c>
      <c r="E17" s="175">
        <v>96000</v>
      </c>
      <c r="F17" s="175">
        <v>400000</v>
      </c>
      <c r="G17" s="175">
        <v>124000</v>
      </c>
      <c r="H17" s="175">
        <v>111000</v>
      </c>
      <c r="I17" s="177">
        <v>13000</v>
      </c>
      <c r="M17" s="418" t="s">
        <v>54</v>
      </c>
      <c r="N17" s="320">
        <v>351000</v>
      </c>
      <c r="O17" s="319">
        <v>342000</v>
      </c>
      <c r="P17" s="319">
        <v>8000</v>
      </c>
      <c r="Q17" s="319">
        <v>51000</v>
      </c>
      <c r="R17" s="319">
        <v>218000</v>
      </c>
      <c r="S17" s="319">
        <v>73000</v>
      </c>
      <c r="T17" s="319">
        <v>65000</v>
      </c>
      <c r="U17" s="321">
        <v>9000</v>
      </c>
      <c r="W17" s="3"/>
      <c r="Y17" s="28" t="s">
        <v>54</v>
      </c>
      <c r="Z17" s="320">
        <v>284000</v>
      </c>
      <c r="AA17" s="319">
        <v>280000</v>
      </c>
      <c r="AB17" s="319" t="s">
        <v>270</v>
      </c>
      <c r="AC17" s="319">
        <v>45000</v>
      </c>
      <c r="AD17" s="319">
        <v>181000</v>
      </c>
      <c r="AE17" s="319">
        <v>51000</v>
      </c>
      <c r="AF17" s="319">
        <v>47000</v>
      </c>
      <c r="AG17" s="321" t="s">
        <v>270</v>
      </c>
    </row>
    <row r="18" spans="1:33" ht="21" hidden="1" customHeight="1">
      <c r="A18" s="28" t="s">
        <v>55</v>
      </c>
      <c r="B18" s="272">
        <v>634000</v>
      </c>
      <c r="C18" s="175">
        <v>622000</v>
      </c>
      <c r="D18" s="175">
        <v>14000</v>
      </c>
      <c r="E18" s="175">
        <v>98000</v>
      </c>
      <c r="F18" s="175">
        <v>396000</v>
      </c>
      <c r="G18" s="175">
        <v>127000</v>
      </c>
      <c r="H18" s="175">
        <v>114000</v>
      </c>
      <c r="I18" s="177">
        <v>12000</v>
      </c>
      <c r="M18" s="418" t="s">
        <v>55</v>
      </c>
      <c r="N18" s="320">
        <v>352000</v>
      </c>
      <c r="O18" s="319">
        <v>344000</v>
      </c>
      <c r="P18" s="319" t="s">
        <v>270</v>
      </c>
      <c r="Q18" s="319">
        <v>53000</v>
      </c>
      <c r="R18" s="319">
        <v>217000</v>
      </c>
      <c r="S18" s="319">
        <v>74000</v>
      </c>
      <c r="T18" s="319">
        <v>65000</v>
      </c>
      <c r="U18" s="321">
        <v>8000</v>
      </c>
      <c r="W18" s="3"/>
      <c r="Y18" s="28" t="s">
        <v>55</v>
      </c>
      <c r="Z18" s="320">
        <v>283000</v>
      </c>
      <c r="AA18" s="319">
        <v>278000</v>
      </c>
      <c r="AB18" s="319" t="s">
        <v>270</v>
      </c>
      <c r="AC18" s="319">
        <v>44000</v>
      </c>
      <c r="AD18" s="319">
        <v>179000</v>
      </c>
      <c r="AE18" s="319">
        <v>53000</v>
      </c>
      <c r="AF18" s="319">
        <v>49000</v>
      </c>
      <c r="AG18" s="321" t="s">
        <v>270</v>
      </c>
    </row>
    <row r="19" spans="1:33" ht="21" hidden="1" customHeight="1">
      <c r="A19" s="28" t="s">
        <v>56</v>
      </c>
      <c r="B19" s="272">
        <v>638000</v>
      </c>
      <c r="C19" s="175">
        <v>626000</v>
      </c>
      <c r="D19" s="175">
        <v>15000</v>
      </c>
      <c r="E19" s="175">
        <v>96000</v>
      </c>
      <c r="F19" s="175">
        <v>396000</v>
      </c>
      <c r="G19" s="175">
        <v>131000</v>
      </c>
      <c r="H19" s="175">
        <v>119000</v>
      </c>
      <c r="I19" s="177">
        <v>12000</v>
      </c>
      <c r="M19" s="418" t="s">
        <v>56</v>
      </c>
      <c r="N19" s="320">
        <v>350000</v>
      </c>
      <c r="O19" s="319">
        <v>342000</v>
      </c>
      <c r="P19" s="319">
        <v>8000</v>
      </c>
      <c r="Q19" s="319">
        <v>52000</v>
      </c>
      <c r="R19" s="319">
        <v>216000</v>
      </c>
      <c r="S19" s="319">
        <v>74000</v>
      </c>
      <c r="T19" s="319">
        <v>66000</v>
      </c>
      <c r="U19" s="321">
        <v>8000</v>
      </c>
      <c r="W19" s="3"/>
      <c r="Y19" s="28" t="s">
        <v>56</v>
      </c>
      <c r="Z19" s="320">
        <v>288000</v>
      </c>
      <c r="AA19" s="319">
        <v>284000</v>
      </c>
      <c r="AB19" s="319" t="s">
        <v>270</v>
      </c>
      <c r="AC19" s="319">
        <v>45000</v>
      </c>
      <c r="AD19" s="319">
        <v>180000</v>
      </c>
      <c r="AE19" s="319">
        <v>56000</v>
      </c>
      <c r="AF19" s="319">
        <v>52000</v>
      </c>
      <c r="AG19" s="321" t="s">
        <v>270</v>
      </c>
    </row>
    <row r="20" spans="1:33" ht="21" hidden="1" customHeight="1">
      <c r="A20" s="28" t="s">
        <v>57</v>
      </c>
      <c r="B20" s="272">
        <v>641000</v>
      </c>
      <c r="C20" s="175">
        <v>629000</v>
      </c>
      <c r="D20" s="175">
        <v>16000</v>
      </c>
      <c r="E20" s="175">
        <v>98000</v>
      </c>
      <c r="F20" s="175">
        <v>397000</v>
      </c>
      <c r="G20" s="175">
        <v>131000</v>
      </c>
      <c r="H20" s="175">
        <v>118000</v>
      </c>
      <c r="I20" s="177">
        <v>13000</v>
      </c>
      <c r="M20" s="418" t="s">
        <v>57</v>
      </c>
      <c r="N20" s="320">
        <v>351000</v>
      </c>
      <c r="O20" s="319">
        <v>343000</v>
      </c>
      <c r="P20" s="319">
        <v>9000</v>
      </c>
      <c r="Q20" s="319">
        <v>51000</v>
      </c>
      <c r="R20" s="319">
        <v>215000</v>
      </c>
      <c r="S20" s="319">
        <v>77000</v>
      </c>
      <c r="T20" s="319">
        <v>68000</v>
      </c>
      <c r="U20" s="321">
        <v>9000</v>
      </c>
      <c r="W20" s="3"/>
      <c r="Y20" s="28" t="s">
        <v>57</v>
      </c>
      <c r="Z20" s="320">
        <v>290000</v>
      </c>
      <c r="AA20" s="319">
        <v>286000</v>
      </c>
      <c r="AB20" s="319" t="s">
        <v>270</v>
      </c>
      <c r="AC20" s="319">
        <v>46000</v>
      </c>
      <c r="AD20" s="319">
        <v>182000</v>
      </c>
      <c r="AE20" s="319">
        <v>54000</v>
      </c>
      <c r="AF20" s="319">
        <v>50000</v>
      </c>
      <c r="AG20" s="321" t="s">
        <v>270</v>
      </c>
    </row>
    <row r="21" spans="1:33" ht="21" hidden="1" customHeight="1">
      <c r="A21" s="28" t="s">
        <v>58</v>
      </c>
      <c r="B21" s="272">
        <v>649000</v>
      </c>
      <c r="C21" s="175">
        <v>635000</v>
      </c>
      <c r="D21" s="175">
        <v>14000</v>
      </c>
      <c r="E21" s="175">
        <v>99000</v>
      </c>
      <c r="F21" s="175">
        <v>402000</v>
      </c>
      <c r="G21" s="175">
        <v>133000</v>
      </c>
      <c r="H21" s="175">
        <v>120000</v>
      </c>
      <c r="I21" s="177">
        <v>14000</v>
      </c>
      <c r="M21" s="418" t="s">
        <v>58</v>
      </c>
      <c r="N21" s="320">
        <v>355000</v>
      </c>
      <c r="O21" s="319">
        <v>346000</v>
      </c>
      <c r="P21" s="319">
        <v>8000</v>
      </c>
      <c r="Q21" s="319">
        <v>52000</v>
      </c>
      <c r="R21" s="319">
        <v>217000</v>
      </c>
      <c r="S21" s="319">
        <v>77000</v>
      </c>
      <c r="T21" s="319">
        <v>68000</v>
      </c>
      <c r="U21" s="321">
        <v>9000</v>
      </c>
      <c r="W21" s="3"/>
      <c r="Y21" s="28" t="s">
        <v>58</v>
      </c>
      <c r="Z21" s="320">
        <v>294000</v>
      </c>
      <c r="AA21" s="319">
        <v>289000</v>
      </c>
      <c r="AB21" s="319" t="s">
        <v>270</v>
      </c>
      <c r="AC21" s="319">
        <v>47000</v>
      </c>
      <c r="AD21" s="319">
        <v>185000</v>
      </c>
      <c r="AE21" s="319">
        <v>56000</v>
      </c>
      <c r="AF21" s="319">
        <v>51000</v>
      </c>
      <c r="AG21" s="321" t="s">
        <v>270</v>
      </c>
    </row>
    <row r="22" spans="1:33" ht="21" hidden="1" customHeight="1">
      <c r="A22" s="28" t="s">
        <v>59</v>
      </c>
      <c r="B22" s="272">
        <v>656000</v>
      </c>
      <c r="C22" s="175">
        <v>642000</v>
      </c>
      <c r="D22" s="175">
        <v>14000</v>
      </c>
      <c r="E22" s="175">
        <v>101000</v>
      </c>
      <c r="F22" s="175">
        <v>408000</v>
      </c>
      <c r="G22" s="175">
        <v>133000</v>
      </c>
      <c r="H22" s="175">
        <v>119000</v>
      </c>
      <c r="I22" s="177">
        <v>14000</v>
      </c>
      <c r="M22" s="418" t="s">
        <v>59</v>
      </c>
      <c r="N22" s="320">
        <v>360000</v>
      </c>
      <c r="O22" s="319">
        <v>351000</v>
      </c>
      <c r="P22" s="319" t="s">
        <v>270</v>
      </c>
      <c r="Q22" s="319">
        <v>54000</v>
      </c>
      <c r="R22" s="319">
        <v>219000</v>
      </c>
      <c r="S22" s="319">
        <v>79000</v>
      </c>
      <c r="T22" s="319">
        <v>70000</v>
      </c>
      <c r="U22" s="321">
        <v>9000</v>
      </c>
      <c r="W22" s="3"/>
      <c r="Y22" s="28" t="s">
        <v>59</v>
      </c>
      <c r="Z22" s="320">
        <v>296000</v>
      </c>
      <c r="AA22" s="319">
        <v>291000</v>
      </c>
      <c r="AB22" s="319" t="s">
        <v>270</v>
      </c>
      <c r="AC22" s="319">
        <v>47000</v>
      </c>
      <c r="AD22" s="319">
        <v>188000</v>
      </c>
      <c r="AE22" s="319">
        <v>55000</v>
      </c>
      <c r="AF22" s="319">
        <v>50000</v>
      </c>
      <c r="AG22" s="321" t="s">
        <v>270</v>
      </c>
    </row>
    <row r="23" spans="1:33" ht="21" hidden="1" customHeight="1">
      <c r="A23" s="28" t="s">
        <v>199</v>
      </c>
      <c r="B23" s="272">
        <v>664000</v>
      </c>
      <c r="C23" s="175">
        <v>650000</v>
      </c>
      <c r="D23" s="175">
        <v>15000</v>
      </c>
      <c r="E23" s="175">
        <v>101000</v>
      </c>
      <c r="F23" s="175">
        <v>413000</v>
      </c>
      <c r="G23" s="175">
        <v>136000</v>
      </c>
      <c r="H23" s="175">
        <v>122000</v>
      </c>
      <c r="I23" s="177">
        <v>14000</v>
      </c>
      <c r="M23" s="418" t="s">
        <v>199</v>
      </c>
      <c r="N23" s="320">
        <v>363000</v>
      </c>
      <c r="O23" s="319">
        <v>353000</v>
      </c>
      <c r="P23" s="319">
        <v>8000</v>
      </c>
      <c r="Q23" s="319">
        <v>52000</v>
      </c>
      <c r="R23" s="319">
        <v>222000</v>
      </c>
      <c r="S23" s="319">
        <v>80000</v>
      </c>
      <c r="T23" s="319">
        <v>71000</v>
      </c>
      <c r="U23" s="321">
        <v>9000</v>
      </c>
      <c r="W23" s="3"/>
      <c r="Y23" s="28" t="s">
        <v>199</v>
      </c>
      <c r="Z23" s="320">
        <v>302000</v>
      </c>
      <c r="AA23" s="319">
        <v>296000</v>
      </c>
      <c r="AB23" s="319" t="s">
        <v>270</v>
      </c>
      <c r="AC23" s="319">
        <v>49000</v>
      </c>
      <c r="AD23" s="319">
        <v>191000</v>
      </c>
      <c r="AE23" s="319">
        <v>56000</v>
      </c>
      <c r="AF23" s="319">
        <v>51000</v>
      </c>
      <c r="AG23" s="321" t="s">
        <v>270</v>
      </c>
    </row>
    <row r="24" spans="1:33" ht="21" hidden="1" customHeight="1">
      <c r="A24" s="28" t="s">
        <v>200</v>
      </c>
      <c r="B24" s="272">
        <v>661000</v>
      </c>
      <c r="C24" s="175">
        <v>646000</v>
      </c>
      <c r="D24" s="175">
        <v>15000</v>
      </c>
      <c r="E24" s="175">
        <v>100000</v>
      </c>
      <c r="F24" s="175">
        <v>413000</v>
      </c>
      <c r="G24" s="175">
        <v>133000</v>
      </c>
      <c r="H24" s="175">
        <v>117000</v>
      </c>
      <c r="I24" s="177">
        <v>15000</v>
      </c>
      <c r="M24" s="418" t="s">
        <v>200</v>
      </c>
      <c r="N24" s="320">
        <v>361000</v>
      </c>
      <c r="O24" s="319">
        <v>351000</v>
      </c>
      <c r="P24" s="319">
        <v>9000</v>
      </c>
      <c r="Q24" s="319">
        <v>51000</v>
      </c>
      <c r="R24" s="319">
        <v>223000</v>
      </c>
      <c r="S24" s="319">
        <v>79000</v>
      </c>
      <c r="T24" s="319">
        <v>69000</v>
      </c>
      <c r="U24" s="321">
        <v>10000</v>
      </c>
      <c r="W24" s="3"/>
      <c r="Y24" s="28" t="s">
        <v>200</v>
      </c>
      <c r="Z24" s="320">
        <v>300000</v>
      </c>
      <c r="AA24" s="319">
        <v>295000</v>
      </c>
      <c r="AB24" s="319" t="s">
        <v>270</v>
      </c>
      <c r="AC24" s="319">
        <v>50000</v>
      </c>
      <c r="AD24" s="319">
        <v>189000</v>
      </c>
      <c r="AE24" s="319">
        <v>54000</v>
      </c>
      <c r="AF24" s="319">
        <v>49000</v>
      </c>
      <c r="AG24" s="321" t="s">
        <v>270</v>
      </c>
    </row>
    <row r="25" spans="1:33" ht="21" hidden="1" customHeight="1">
      <c r="A25" s="28" t="s">
        <v>60</v>
      </c>
      <c r="B25" s="272">
        <v>662000</v>
      </c>
      <c r="C25" s="175">
        <v>646000</v>
      </c>
      <c r="D25" s="175">
        <v>16000</v>
      </c>
      <c r="E25" s="175">
        <v>100000</v>
      </c>
      <c r="F25" s="175">
        <v>412000</v>
      </c>
      <c r="G25" s="175">
        <v>134000</v>
      </c>
      <c r="H25" s="175">
        <v>118000</v>
      </c>
      <c r="I25" s="177">
        <v>16000</v>
      </c>
      <c r="M25" s="418" t="s">
        <v>60</v>
      </c>
      <c r="N25" s="320">
        <v>365000</v>
      </c>
      <c r="O25" s="319">
        <v>354000</v>
      </c>
      <c r="P25" s="319">
        <v>9000</v>
      </c>
      <c r="Q25" s="319">
        <v>53000</v>
      </c>
      <c r="R25" s="319">
        <v>223000</v>
      </c>
      <c r="S25" s="319">
        <v>81000</v>
      </c>
      <c r="T25" s="319">
        <v>70000</v>
      </c>
      <c r="U25" s="321">
        <v>11000</v>
      </c>
      <c r="W25" s="3"/>
      <c r="Y25" s="28" t="s">
        <v>60</v>
      </c>
      <c r="Z25" s="320">
        <v>296000</v>
      </c>
      <c r="AA25" s="319">
        <v>292000</v>
      </c>
      <c r="AB25" s="319" t="s">
        <v>270</v>
      </c>
      <c r="AC25" s="319">
        <v>47000</v>
      </c>
      <c r="AD25" s="319">
        <v>189000</v>
      </c>
      <c r="AE25" s="319">
        <v>53000</v>
      </c>
      <c r="AF25" s="319">
        <v>49000</v>
      </c>
      <c r="AG25" s="321" t="s">
        <v>270</v>
      </c>
    </row>
    <row r="26" spans="1:33" ht="21" hidden="1" customHeight="1">
      <c r="A26" s="28" t="s">
        <v>61</v>
      </c>
      <c r="B26" s="272">
        <v>654000</v>
      </c>
      <c r="C26" s="175">
        <v>640000</v>
      </c>
      <c r="D26" s="175">
        <v>14000</v>
      </c>
      <c r="E26" s="175">
        <v>100000</v>
      </c>
      <c r="F26" s="175">
        <v>411000</v>
      </c>
      <c r="G26" s="175">
        <v>129000</v>
      </c>
      <c r="H26" s="175">
        <v>115000</v>
      </c>
      <c r="I26" s="177">
        <v>14000</v>
      </c>
      <c r="M26" s="418" t="s">
        <v>61</v>
      </c>
      <c r="N26" s="320">
        <v>362000</v>
      </c>
      <c r="O26" s="319">
        <v>352000</v>
      </c>
      <c r="P26" s="319" t="s">
        <v>270</v>
      </c>
      <c r="Q26" s="319">
        <v>53000</v>
      </c>
      <c r="R26" s="319">
        <v>223000</v>
      </c>
      <c r="S26" s="319">
        <v>77000</v>
      </c>
      <c r="T26" s="319">
        <v>67000</v>
      </c>
      <c r="U26" s="321">
        <v>10000</v>
      </c>
      <c r="W26" s="3"/>
      <c r="Y26" s="28" t="s">
        <v>61</v>
      </c>
      <c r="Z26" s="320">
        <v>292000</v>
      </c>
      <c r="AA26" s="319">
        <v>288000</v>
      </c>
      <c r="AB26" s="319" t="s">
        <v>270</v>
      </c>
      <c r="AC26" s="319">
        <v>47000</v>
      </c>
      <c r="AD26" s="319">
        <v>187000</v>
      </c>
      <c r="AE26" s="319">
        <v>52000</v>
      </c>
      <c r="AF26" s="319">
        <v>48000</v>
      </c>
      <c r="AG26" s="321" t="s">
        <v>270</v>
      </c>
    </row>
    <row r="27" spans="1:33" ht="21" hidden="1" customHeight="1">
      <c r="A27" s="28" t="s">
        <v>62</v>
      </c>
      <c r="B27" s="272">
        <v>651000</v>
      </c>
      <c r="C27" s="175">
        <v>639000</v>
      </c>
      <c r="D27" s="175">
        <v>15000</v>
      </c>
      <c r="E27" s="175">
        <v>100000</v>
      </c>
      <c r="F27" s="175">
        <v>410000</v>
      </c>
      <c r="G27" s="175">
        <v>127000</v>
      </c>
      <c r="H27" s="175">
        <v>114000</v>
      </c>
      <c r="I27" s="177">
        <v>12000</v>
      </c>
      <c r="M27" s="418" t="s">
        <v>62</v>
      </c>
      <c r="N27" s="320">
        <v>360000</v>
      </c>
      <c r="O27" s="319">
        <v>351000</v>
      </c>
      <c r="P27" s="319">
        <v>8000</v>
      </c>
      <c r="Q27" s="319">
        <v>51000</v>
      </c>
      <c r="R27" s="319">
        <v>225000</v>
      </c>
      <c r="S27" s="319">
        <v>76000</v>
      </c>
      <c r="T27" s="319">
        <v>67000</v>
      </c>
      <c r="U27" s="321">
        <v>9000</v>
      </c>
      <c r="W27" s="3"/>
      <c r="Y27" s="28" t="s">
        <v>62</v>
      </c>
      <c r="Z27" s="320">
        <v>291000</v>
      </c>
      <c r="AA27" s="319">
        <v>288000</v>
      </c>
      <c r="AB27" s="319" t="s">
        <v>270</v>
      </c>
      <c r="AC27" s="319">
        <v>49000</v>
      </c>
      <c r="AD27" s="319">
        <v>185000</v>
      </c>
      <c r="AE27" s="319">
        <v>50000</v>
      </c>
      <c r="AF27" s="319">
        <v>47000</v>
      </c>
      <c r="AG27" s="321" t="s">
        <v>270</v>
      </c>
    </row>
    <row r="28" spans="1:33" ht="21" hidden="1" customHeight="1">
      <c r="A28" s="28" t="s">
        <v>63</v>
      </c>
      <c r="B28" s="272">
        <v>643000</v>
      </c>
      <c r="C28" s="175">
        <v>631000</v>
      </c>
      <c r="D28" s="175">
        <v>14000</v>
      </c>
      <c r="E28" s="175">
        <v>97000</v>
      </c>
      <c r="F28" s="175">
        <v>408000</v>
      </c>
      <c r="G28" s="175">
        <v>124000</v>
      </c>
      <c r="H28" s="175">
        <v>113000</v>
      </c>
      <c r="I28" s="177">
        <v>12000</v>
      </c>
      <c r="M28" s="418" t="s">
        <v>63</v>
      </c>
      <c r="N28" s="320">
        <v>356000</v>
      </c>
      <c r="O28" s="319">
        <v>347000</v>
      </c>
      <c r="P28" s="319" t="s">
        <v>270</v>
      </c>
      <c r="Q28" s="319">
        <v>50000</v>
      </c>
      <c r="R28" s="319">
        <v>224000</v>
      </c>
      <c r="S28" s="319">
        <v>75000</v>
      </c>
      <c r="T28" s="319">
        <v>67000</v>
      </c>
      <c r="U28" s="321">
        <v>9000</v>
      </c>
      <c r="W28" s="3"/>
      <c r="Y28" s="28" t="s">
        <v>63</v>
      </c>
      <c r="Z28" s="320">
        <v>288000</v>
      </c>
      <c r="AA28" s="319">
        <v>285000</v>
      </c>
      <c r="AB28" s="319" t="s">
        <v>270</v>
      </c>
      <c r="AC28" s="319">
        <v>47000</v>
      </c>
      <c r="AD28" s="319">
        <v>185000</v>
      </c>
      <c r="AE28" s="319">
        <v>49000</v>
      </c>
      <c r="AF28" s="319">
        <v>46000</v>
      </c>
      <c r="AG28" s="321" t="s">
        <v>270</v>
      </c>
    </row>
    <row r="29" spans="1:33" ht="21" hidden="1" customHeight="1">
      <c r="A29" s="28" t="s">
        <v>64</v>
      </c>
      <c r="B29" s="272">
        <v>651000</v>
      </c>
      <c r="C29" s="175">
        <v>639000</v>
      </c>
      <c r="D29" s="175">
        <v>15000</v>
      </c>
      <c r="E29" s="175">
        <v>96000</v>
      </c>
      <c r="F29" s="175">
        <v>411000</v>
      </c>
      <c r="G29" s="175">
        <v>128000</v>
      </c>
      <c r="H29" s="175">
        <v>116000</v>
      </c>
      <c r="I29" s="177">
        <v>12000</v>
      </c>
      <c r="M29" s="418" t="s">
        <v>64</v>
      </c>
      <c r="N29" s="320">
        <v>361000</v>
      </c>
      <c r="O29" s="319">
        <v>352000</v>
      </c>
      <c r="P29" s="319">
        <v>8000</v>
      </c>
      <c r="Q29" s="319">
        <v>51000</v>
      </c>
      <c r="R29" s="319">
        <v>226000</v>
      </c>
      <c r="S29" s="319">
        <v>76000</v>
      </c>
      <c r="T29" s="319">
        <v>67000</v>
      </c>
      <c r="U29" s="321">
        <v>9000</v>
      </c>
      <c r="W29" s="3"/>
      <c r="Y29" s="28" t="s">
        <v>64</v>
      </c>
      <c r="Z29" s="320">
        <v>291000</v>
      </c>
      <c r="AA29" s="319">
        <v>287000</v>
      </c>
      <c r="AB29" s="319" t="s">
        <v>270</v>
      </c>
      <c r="AC29" s="319">
        <v>45000</v>
      </c>
      <c r="AD29" s="319">
        <v>185000</v>
      </c>
      <c r="AE29" s="319">
        <v>53000</v>
      </c>
      <c r="AF29" s="319">
        <v>49000</v>
      </c>
      <c r="AG29" s="321" t="s">
        <v>270</v>
      </c>
    </row>
    <row r="30" spans="1:33" ht="21" hidden="1" customHeight="1">
      <c r="A30" s="28" t="s">
        <v>65</v>
      </c>
      <c r="B30" s="272">
        <v>656000</v>
      </c>
      <c r="C30" s="175">
        <v>644000</v>
      </c>
      <c r="D30" s="175">
        <v>16000</v>
      </c>
      <c r="E30" s="175">
        <v>101000</v>
      </c>
      <c r="F30" s="175">
        <v>413000</v>
      </c>
      <c r="G30" s="175">
        <v>127000</v>
      </c>
      <c r="H30" s="175">
        <v>115000</v>
      </c>
      <c r="I30" s="177">
        <v>12000</v>
      </c>
      <c r="M30" s="418" t="s">
        <v>65</v>
      </c>
      <c r="N30" s="320">
        <v>365000</v>
      </c>
      <c r="O30" s="319">
        <v>357000</v>
      </c>
      <c r="P30" s="319">
        <v>8000</v>
      </c>
      <c r="Q30" s="319">
        <v>55000</v>
      </c>
      <c r="R30" s="319">
        <v>228000</v>
      </c>
      <c r="S30" s="319">
        <v>74000</v>
      </c>
      <c r="T30" s="319">
        <v>65000</v>
      </c>
      <c r="U30" s="321">
        <v>9000</v>
      </c>
      <c r="W30" s="3"/>
      <c r="Y30" s="28" t="s">
        <v>65</v>
      </c>
      <c r="Z30" s="320">
        <v>291000</v>
      </c>
      <c r="AA30" s="319">
        <v>288000</v>
      </c>
      <c r="AB30" s="319" t="s">
        <v>270</v>
      </c>
      <c r="AC30" s="319">
        <v>46000</v>
      </c>
      <c r="AD30" s="319">
        <v>185000</v>
      </c>
      <c r="AE30" s="319">
        <v>53000</v>
      </c>
      <c r="AF30" s="319">
        <v>49000</v>
      </c>
      <c r="AG30" s="321" t="s">
        <v>270</v>
      </c>
    </row>
    <row r="31" spans="1:33" ht="21" hidden="1" customHeight="1">
      <c r="A31" s="28" t="s">
        <v>66</v>
      </c>
      <c r="B31" s="272">
        <v>658000</v>
      </c>
      <c r="C31" s="175">
        <v>645000</v>
      </c>
      <c r="D31" s="175">
        <v>17000</v>
      </c>
      <c r="E31" s="175">
        <v>100000</v>
      </c>
      <c r="F31" s="175">
        <v>411000</v>
      </c>
      <c r="G31" s="175">
        <v>130000</v>
      </c>
      <c r="H31" s="175">
        <v>117000</v>
      </c>
      <c r="I31" s="177">
        <v>13000</v>
      </c>
      <c r="M31" s="418" t="s">
        <v>66</v>
      </c>
      <c r="N31" s="320">
        <v>365000</v>
      </c>
      <c r="O31" s="319">
        <v>356000</v>
      </c>
      <c r="P31" s="319">
        <v>9000</v>
      </c>
      <c r="Q31" s="319">
        <v>53000</v>
      </c>
      <c r="R31" s="319">
        <v>228000</v>
      </c>
      <c r="S31" s="319">
        <v>75000</v>
      </c>
      <c r="T31" s="319">
        <v>66000</v>
      </c>
      <c r="U31" s="321">
        <v>9000</v>
      </c>
      <c r="W31" s="3"/>
      <c r="Y31" s="28" t="s">
        <v>66</v>
      </c>
      <c r="Z31" s="320">
        <v>293000</v>
      </c>
      <c r="AA31" s="319">
        <v>289000</v>
      </c>
      <c r="AB31" s="319" t="s">
        <v>270</v>
      </c>
      <c r="AC31" s="319">
        <v>47000</v>
      </c>
      <c r="AD31" s="319">
        <v>184000</v>
      </c>
      <c r="AE31" s="319">
        <v>55000</v>
      </c>
      <c r="AF31" s="319">
        <v>52000</v>
      </c>
      <c r="AG31" s="321" t="s">
        <v>270</v>
      </c>
    </row>
    <row r="32" spans="1:33" ht="21" hidden="1" customHeight="1">
      <c r="A32" s="28" t="s">
        <v>67</v>
      </c>
      <c r="B32" s="272">
        <v>659000</v>
      </c>
      <c r="C32" s="175">
        <v>645000</v>
      </c>
      <c r="D32" s="175">
        <v>17000</v>
      </c>
      <c r="E32" s="175">
        <v>99000</v>
      </c>
      <c r="F32" s="175">
        <v>410000</v>
      </c>
      <c r="G32" s="175">
        <v>132000</v>
      </c>
      <c r="H32" s="175">
        <v>119000</v>
      </c>
      <c r="I32" s="177">
        <v>14000</v>
      </c>
      <c r="M32" s="418" t="s">
        <v>67</v>
      </c>
      <c r="N32" s="320">
        <v>366000</v>
      </c>
      <c r="O32" s="319">
        <v>357000</v>
      </c>
      <c r="P32" s="319">
        <v>10000</v>
      </c>
      <c r="Q32" s="319">
        <v>52000</v>
      </c>
      <c r="R32" s="319">
        <v>229000</v>
      </c>
      <c r="S32" s="319">
        <v>76000</v>
      </c>
      <c r="T32" s="319">
        <v>66000</v>
      </c>
      <c r="U32" s="321">
        <v>10000</v>
      </c>
      <c r="W32" s="3"/>
      <c r="Y32" s="28" t="s">
        <v>67</v>
      </c>
      <c r="Z32" s="320">
        <v>293000</v>
      </c>
      <c r="AA32" s="319">
        <v>289000</v>
      </c>
      <c r="AB32" s="319" t="s">
        <v>270</v>
      </c>
      <c r="AC32" s="319">
        <v>48000</v>
      </c>
      <c r="AD32" s="319">
        <v>181000</v>
      </c>
      <c r="AE32" s="319">
        <v>56000</v>
      </c>
      <c r="AF32" s="319">
        <v>52000</v>
      </c>
      <c r="AG32" s="321" t="s">
        <v>270</v>
      </c>
    </row>
    <row r="33" spans="1:33" ht="21" hidden="1" customHeight="1">
      <c r="A33" s="28" t="s">
        <v>68</v>
      </c>
      <c r="B33" s="272">
        <v>657000</v>
      </c>
      <c r="C33" s="175">
        <v>643000</v>
      </c>
      <c r="D33" s="175">
        <v>17000</v>
      </c>
      <c r="E33" s="175">
        <v>98000</v>
      </c>
      <c r="F33" s="175">
        <v>412000</v>
      </c>
      <c r="G33" s="175">
        <v>130000</v>
      </c>
      <c r="H33" s="175">
        <v>116000</v>
      </c>
      <c r="I33" s="177">
        <v>14000</v>
      </c>
      <c r="M33" s="418" t="s">
        <v>68</v>
      </c>
      <c r="N33" s="320">
        <v>367000</v>
      </c>
      <c r="O33" s="319">
        <v>357000</v>
      </c>
      <c r="P33" s="319">
        <v>10000</v>
      </c>
      <c r="Q33" s="319">
        <v>52000</v>
      </c>
      <c r="R33" s="319">
        <v>228000</v>
      </c>
      <c r="S33" s="319">
        <v>76000</v>
      </c>
      <c r="T33" s="319">
        <v>66000</v>
      </c>
      <c r="U33" s="321">
        <v>10000</v>
      </c>
      <c r="W33" s="3"/>
      <c r="Y33" s="28" t="s">
        <v>68</v>
      </c>
      <c r="Z33" s="320">
        <v>290000</v>
      </c>
      <c r="AA33" s="319">
        <v>286000</v>
      </c>
      <c r="AB33" s="319" t="s">
        <v>270</v>
      </c>
      <c r="AC33" s="319">
        <v>45000</v>
      </c>
      <c r="AD33" s="319">
        <v>184000</v>
      </c>
      <c r="AE33" s="319">
        <v>54000</v>
      </c>
      <c r="AF33" s="319">
        <v>50000</v>
      </c>
      <c r="AG33" s="321" t="s">
        <v>270</v>
      </c>
    </row>
    <row r="34" spans="1:33" ht="21" hidden="1" customHeight="1">
      <c r="A34" s="28" t="s">
        <v>69</v>
      </c>
      <c r="B34" s="272">
        <v>663000</v>
      </c>
      <c r="C34" s="175">
        <v>648000</v>
      </c>
      <c r="D34" s="175">
        <v>19000</v>
      </c>
      <c r="E34" s="175">
        <v>100000</v>
      </c>
      <c r="F34" s="175">
        <v>414000</v>
      </c>
      <c r="G34" s="175">
        <v>130000</v>
      </c>
      <c r="H34" s="175">
        <v>115000</v>
      </c>
      <c r="I34" s="177">
        <v>15000</v>
      </c>
      <c r="M34" s="418" t="s">
        <v>69</v>
      </c>
      <c r="N34" s="320">
        <v>371000</v>
      </c>
      <c r="O34" s="319">
        <v>360000</v>
      </c>
      <c r="P34" s="319">
        <v>10000</v>
      </c>
      <c r="Q34" s="319">
        <v>54000</v>
      </c>
      <c r="R34" s="319">
        <v>230000</v>
      </c>
      <c r="S34" s="319">
        <v>77000</v>
      </c>
      <c r="T34" s="319">
        <v>66000</v>
      </c>
      <c r="U34" s="321">
        <v>11000</v>
      </c>
      <c r="W34" s="3"/>
      <c r="Y34" s="28" t="s">
        <v>69</v>
      </c>
      <c r="Z34" s="320">
        <v>292000</v>
      </c>
      <c r="AA34" s="319">
        <v>288000</v>
      </c>
      <c r="AB34" s="319">
        <v>8000</v>
      </c>
      <c r="AC34" s="319">
        <v>46000</v>
      </c>
      <c r="AD34" s="319">
        <v>184000</v>
      </c>
      <c r="AE34" s="319">
        <v>53000</v>
      </c>
      <c r="AF34" s="319">
        <v>49000</v>
      </c>
      <c r="AG34" s="321" t="s">
        <v>270</v>
      </c>
    </row>
    <row r="35" spans="1:33" ht="21" hidden="1" customHeight="1">
      <c r="A35" s="28" t="s">
        <v>201</v>
      </c>
      <c r="B35" s="272">
        <v>667000</v>
      </c>
      <c r="C35" s="175">
        <v>653000</v>
      </c>
      <c r="D35" s="175">
        <v>20000</v>
      </c>
      <c r="E35" s="175">
        <v>99000</v>
      </c>
      <c r="F35" s="175">
        <v>416000</v>
      </c>
      <c r="G35" s="175">
        <v>132000</v>
      </c>
      <c r="H35" s="175">
        <v>118000</v>
      </c>
      <c r="I35" s="177">
        <v>14000</v>
      </c>
      <c r="M35" s="418" t="s">
        <v>201</v>
      </c>
      <c r="N35" s="320">
        <v>373000</v>
      </c>
      <c r="O35" s="319">
        <v>362000</v>
      </c>
      <c r="P35" s="319">
        <v>11000</v>
      </c>
      <c r="Q35" s="319">
        <v>52000</v>
      </c>
      <c r="R35" s="319">
        <v>231000</v>
      </c>
      <c r="S35" s="319">
        <v>78000</v>
      </c>
      <c r="T35" s="319">
        <v>68000</v>
      </c>
      <c r="U35" s="321">
        <v>11000</v>
      </c>
      <c r="W35" s="3"/>
      <c r="Y35" s="28" t="s">
        <v>201</v>
      </c>
      <c r="Z35" s="320">
        <v>295000</v>
      </c>
      <c r="AA35" s="319">
        <v>291000</v>
      </c>
      <c r="AB35" s="319">
        <v>9000</v>
      </c>
      <c r="AC35" s="319">
        <v>47000</v>
      </c>
      <c r="AD35" s="319">
        <v>185000</v>
      </c>
      <c r="AE35" s="319">
        <v>54000</v>
      </c>
      <c r="AF35" s="319">
        <v>50000</v>
      </c>
      <c r="AG35" s="321" t="s">
        <v>270</v>
      </c>
    </row>
    <row r="36" spans="1:33" ht="21" hidden="1" customHeight="1">
      <c r="A36" s="28" t="s">
        <v>202</v>
      </c>
      <c r="B36" s="272">
        <v>666000</v>
      </c>
      <c r="C36" s="175">
        <v>653000</v>
      </c>
      <c r="D36" s="175">
        <v>19000</v>
      </c>
      <c r="E36" s="175">
        <v>97000</v>
      </c>
      <c r="F36" s="175">
        <v>419000</v>
      </c>
      <c r="G36" s="175">
        <v>130000</v>
      </c>
      <c r="H36" s="175">
        <v>118000</v>
      </c>
      <c r="I36" s="177">
        <v>13000</v>
      </c>
      <c r="M36" s="418" t="s">
        <v>202</v>
      </c>
      <c r="N36" s="320">
        <v>367000</v>
      </c>
      <c r="O36" s="319">
        <v>357000</v>
      </c>
      <c r="P36" s="319">
        <v>10000</v>
      </c>
      <c r="Q36" s="319">
        <v>51000</v>
      </c>
      <c r="R36" s="319">
        <v>230000</v>
      </c>
      <c r="S36" s="319">
        <v>76000</v>
      </c>
      <c r="T36" s="319">
        <v>67000</v>
      </c>
      <c r="U36" s="321">
        <v>9000</v>
      </c>
      <c r="W36" s="3"/>
      <c r="Y36" s="28" t="s">
        <v>202</v>
      </c>
      <c r="Z36" s="320">
        <v>299000</v>
      </c>
      <c r="AA36" s="319">
        <v>296000</v>
      </c>
      <c r="AB36" s="319">
        <v>9000</v>
      </c>
      <c r="AC36" s="319">
        <v>47000</v>
      </c>
      <c r="AD36" s="319">
        <v>189000</v>
      </c>
      <c r="AE36" s="319">
        <v>54000</v>
      </c>
      <c r="AF36" s="319">
        <v>51000</v>
      </c>
      <c r="AG36" s="321" t="s">
        <v>270</v>
      </c>
    </row>
    <row r="37" spans="1:33" ht="21" hidden="1" customHeight="1">
      <c r="A37" s="28" t="s">
        <v>70</v>
      </c>
      <c r="B37" s="272">
        <v>670000</v>
      </c>
      <c r="C37" s="175">
        <v>657000</v>
      </c>
      <c r="D37" s="175">
        <v>18000</v>
      </c>
      <c r="E37" s="175">
        <v>98000</v>
      </c>
      <c r="F37" s="175">
        <v>423000</v>
      </c>
      <c r="G37" s="175">
        <v>131000</v>
      </c>
      <c r="H37" s="175">
        <v>119000</v>
      </c>
      <c r="I37" s="177">
        <v>12000</v>
      </c>
      <c r="M37" s="418" t="s">
        <v>70</v>
      </c>
      <c r="N37" s="320">
        <v>369000</v>
      </c>
      <c r="O37" s="319">
        <v>360000</v>
      </c>
      <c r="P37" s="319">
        <v>9000</v>
      </c>
      <c r="Q37" s="319">
        <v>51000</v>
      </c>
      <c r="R37" s="319">
        <v>233000</v>
      </c>
      <c r="S37" s="319">
        <v>76000</v>
      </c>
      <c r="T37" s="319">
        <v>67000</v>
      </c>
      <c r="U37" s="321">
        <v>9000</v>
      </c>
      <c r="W37" s="3"/>
      <c r="Y37" s="28" t="s">
        <v>70</v>
      </c>
      <c r="Z37" s="320">
        <v>301000</v>
      </c>
      <c r="AA37" s="319">
        <v>297000</v>
      </c>
      <c r="AB37" s="319">
        <v>9000</v>
      </c>
      <c r="AC37" s="319">
        <v>46000</v>
      </c>
      <c r="AD37" s="319">
        <v>190000</v>
      </c>
      <c r="AE37" s="319">
        <v>56000</v>
      </c>
      <c r="AF37" s="319">
        <v>52000</v>
      </c>
      <c r="AG37" s="321" t="s">
        <v>270</v>
      </c>
    </row>
    <row r="38" spans="1:33" ht="21" hidden="1" customHeight="1">
      <c r="A38" s="28" t="s">
        <v>71</v>
      </c>
      <c r="B38" s="272">
        <v>673000</v>
      </c>
      <c r="C38" s="175">
        <v>661000</v>
      </c>
      <c r="D38" s="175">
        <v>16000</v>
      </c>
      <c r="E38" s="175">
        <v>98000</v>
      </c>
      <c r="F38" s="175">
        <v>428000</v>
      </c>
      <c r="G38" s="175">
        <v>130000</v>
      </c>
      <c r="H38" s="175">
        <v>118000</v>
      </c>
      <c r="I38" s="177">
        <v>12000</v>
      </c>
      <c r="M38" s="418" t="s">
        <v>71</v>
      </c>
      <c r="N38" s="320">
        <v>370000</v>
      </c>
      <c r="O38" s="319">
        <v>362000</v>
      </c>
      <c r="P38" s="319">
        <v>8000</v>
      </c>
      <c r="Q38" s="319">
        <v>53000</v>
      </c>
      <c r="R38" s="319">
        <v>234000</v>
      </c>
      <c r="S38" s="319">
        <v>75000</v>
      </c>
      <c r="T38" s="319">
        <v>67000</v>
      </c>
      <c r="U38" s="321">
        <v>8000</v>
      </c>
      <c r="W38" s="3"/>
      <c r="Y38" s="28" t="s">
        <v>71</v>
      </c>
      <c r="Z38" s="320">
        <v>302000</v>
      </c>
      <c r="AA38" s="319">
        <v>299000</v>
      </c>
      <c r="AB38" s="319">
        <v>8000</v>
      </c>
      <c r="AC38" s="319">
        <v>46000</v>
      </c>
      <c r="AD38" s="319">
        <v>194000</v>
      </c>
      <c r="AE38" s="319">
        <v>55000</v>
      </c>
      <c r="AF38" s="319">
        <v>51000</v>
      </c>
      <c r="AG38" s="321" t="s">
        <v>270</v>
      </c>
    </row>
    <row r="39" spans="1:33" ht="21" hidden="1" customHeight="1">
      <c r="A39" s="28" t="s">
        <v>72</v>
      </c>
      <c r="B39" s="272">
        <v>676000</v>
      </c>
      <c r="C39" s="175">
        <v>665000</v>
      </c>
      <c r="D39" s="175">
        <v>16000</v>
      </c>
      <c r="E39" s="175">
        <v>96000</v>
      </c>
      <c r="F39" s="175">
        <v>430000</v>
      </c>
      <c r="G39" s="175">
        <v>134000</v>
      </c>
      <c r="H39" s="175">
        <v>122000</v>
      </c>
      <c r="I39" s="177">
        <v>12000</v>
      </c>
      <c r="M39" s="418" t="s">
        <v>72</v>
      </c>
      <c r="N39" s="320">
        <v>373000</v>
      </c>
      <c r="O39" s="319">
        <v>364000</v>
      </c>
      <c r="P39" s="319">
        <v>8000</v>
      </c>
      <c r="Q39" s="319">
        <v>51000</v>
      </c>
      <c r="R39" s="319">
        <v>235000</v>
      </c>
      <c r="S39" s="319">
        <v>79000</v>
      </c>
      <c r="T39" s="319">
        <v>70000</v>
      </c>
      <c r="U39" s="321">
        <v>9000</v>
      </c>
      <c r="W39" s="3"/>
      <c r="Y39" s="28" t="s">
        <v>72</v>
      </c>
      <c r="Z39" s="320">
        <v>303000</v>
      </c>
      <c r="AA39" s="319">
        <v>300000</v>
      </c>
      <c r="AB39" s="319">
        <v>8000</v>
      </c>
      <c r="AC39" s="319">
        <v>45000</v>
      </c>
      <c r="AD39" s="319">
        <v>196000</v>
      </c>
      <c r="AE39" s="319">
        <v>54000</v>
      </c>
      <c r="AF39" s="319">
        <v>51000</v>
      </c>
      <c r="AG39" s="321" t="s">
        <v>270</v>
      </c>
    </row>
    <row r="40" spans="1:33" ht="21" hidden="1" customHeight="1">
      <c r="A40" s="28" t="s">
        <v>73</v>
      </c>
      <c r="B40" s="272">
        <v>681000</v>
      </c>
      <c r="C40" s="175">
        <v>669000</v>
      </c>
      <c r="D40" s="175">
        <v>18000</v>
      </c>
      <c r="E40" s="175">
        <v>96000</v>
      </c>
      <c r="F40" s="175">
        <v>432000</v>
      </c>
      <c r="G40" s="175">
        <v>136000</v>
      </c>
      <c r="H40" s="175">
        <v>124000</v>
      </c>
      <c r="I40" s="177">
        <v>12000</v>
      </c>
      <c r="M40" s="418" t="s">
        <v>73</v>
      </c>
      <c r="N40" s="320">
        <v>376000</v>
      </c>
      <c r="O40" s="319">
        <v>367000</v>
      </c>
      <c r="P40" s="319">
        <v>9000</v>
      </c>
      <c r="Q40" s="319">
        <v>49000</v>
      </c>
      <c r="R40" s="319">
        <v>237000</v>
      </c>
      <c r="S40" s="319">
        <v>80000</v>
      </c>
      <c r="T40" s="319">
        <v>71000</v>
      </c>
      <c r="U40" s="321">
        <v>9000</v>
      </c>
      <c r="W40" s="3"/>
      <c r="Y40" s="28" t="s">
        <v>73</v>
      </c>
      <c r="Z40" s="320">
        <v>305000</v>
      </c>
      <c r="AA40" s="319">
        <v>302000</v>
      </c>
      <c r="AB40" s="319">
        <v>8000</v>
      </c>
      <c r="AC40" s="319">
        <v>46000</v>
      </c>
      <c r="AD40" s="319">
        <v>195000</v>
      </c>
      <c r="AE40" s="319">
        <v>55000</v>
      </c>
      <c r="AF40" s="319">
        <v>52000</v>
      </c>
      <c r="AG40" s="321" t="s">
        <v>270</v>
      </c>
    </row>
    <row r="41" spans="1:33" ht="21" hidden="1" customHeight="1">
      <c r="A41" s="28" t="s">
        <v>74</v>
      </c>
      <c r="B41" s="272">
        <v>683000</v>
      </c>
      <c r="C41" s="175">
        <v>671000</v>
      </c>
      <c r="D41" s="175">
        <v>19000</v>
      </c>
      <c r="E41" s="175">
        <v>98000</v>
      </c>
      <c r="F41" s="175">
        <v>431000</v>
      </c>
      <c r="G41" s="175">
        <v>135000</v>
      </c>
      <c r="H41" s="175">
        <v>123000</v>
      </c>
      <c r="I41" s="177">
        <v>12000</v>
      </c>
      <c r="M41" s="418" t="s">
        <v>74</v>
      </c>
      <c r="N41" s="320">
        <v>377000</v>
      </c>
      <c r="O41" s="319">
        <v>368000</v>
      </c>
      <c r="P41" s="319">
        <v>10000</v>
      </c>
      <c r="Q41" s="319">
        <v>51000</v>
      </c>
      <c r="R41" s="319">
        <v>235000</v>
      </c>
      <c r="S41" s="319">
        <v>81000</v>
      </c>
      <c r="T41" s="319">
        <v>72000</v>
      </c>
      <c r="U41" s="321">
        <v>9000</v>
      </c>
      <c r="W41" s="3"/>
      <c r="Y41" s="28" t="s">
        <v>74</v>
      </c>
      <c r="Z41" s="320">
        <v>306000</v>
      </c>
      <c r="AA41" s="319">
        <v>303000</v>
      </c>
      <c r="AB41" s="319">
        <v>8000</v>
      </c>
      <c r="AC41" s="319">
        <v>47000</v>
      </c>
      <c r="AD41" s="319">
        <v>196000</v>
      </c>
      <c r="AE41" s="319">
        <v>54000</v>
      </c>
      <c r="AF41" s="319">
        <v>51000</v>
      </c>
      <c r="AG41" s="321" t="s">
        <v>270</v>
      </c>
    </row>
    <row r="42" spans="1:33" ht="21" hidden="1" customHeight="1">
      <c r="A42" s="28" t="s">
        <v>75</v>
      </c>
      <c r="B42" s="272">
        <v>690000</v>
      </c>
      <c r="C42" s="175">
        <v>676000</v>
      </c>
      <c r="D42" s="175">
        <v>18000</v>
      </c>
      <c r="E42" s="175">
        <v>102000</v>
      </c>
      <c r="F42" s="175">
        <v>432000</v>
      </c>
      <c r="G42" s="175">
        <v>137000</v>
      </c>
      <c r="H42" s="175">
        <v>124000</v>
      </c>
      <c r="I42" s="177">
        <v>13000</v>
      </c>
      <c r="M42" s="418" t="s">
        <v>75</v>
      </c>
      <c r="N42" s="320">
        <v>382000</v>
      </c>
      <c r="O42" s="319">
        <v>372000</v>
      </c>
      <c r="P42" s="319">
        <v>10000</v>
      </c>
      <c r="Q42" s="319">
        <v>52000</v>
      </c>
      <c r="R42" s="319">
        <v>236000</v>
      </c>
      <c r="S42" s="319">
        <v>84000</v>
      </c>
      <c r="T42" s="319">
        <v>73000</v>
      </c>
      <c r="U42" s="321">
        <v>10000</v>
      </c>
      <c r="W42" s="3"/>
      <c r="Y42" s="28" t="s">
        <v>75</v>
      </c>
      <c r="Z42" s="320">
        <v>307000</v>
      </c>
      <c r="AA42" s="319">
        <v>304000</v>
      </c>
      <c r="AB42" s="319">
        <v>8000</v>
      </c>
      <c r="AC42" s="319">
        <v>49000</v>
      </c>
      <c r="AD42" s="319">
        <v>196000</v>
      </c>
      <c r="AE42" s="319">
        <v>54000</v>
      </c>
      <c r="AF42" s="319">
        <v>51000</v>
      </c>
      <c r="AG42" s="321" t="s">
        <v>270</v>
      </c>
    </row>
    <row r="43" spans="1:33" ht="21" hidden="1" customHeight="1">
      <c r="A43" s="28" t="s">
        <v>76</v>
      </c>
      <c r="B43" s="272">
        <v>689000</v>
      </c>
      <c r="C43" s="175">
        <v>677000</v>
      </c>
      <c r="D43" s="175">
        <v>17000</v>
      </c>
      <c r="E43" s="175">
        <v>103000</v>
      </c>
      <c r="F43" s="175">
        <v>433000</v>
      </c>
      <c r="G43" s="175">
        <v>136000</v>
      </c>
      <c r="H43" s="175">
        <v>123000</v>
      </c>
      <c r="I43" s="177">
        <v>12000</v>
      </c>
      <c r="M43" s="418" t="s">
        <v>76</v>
      </c>
      <c r="N43" s="320">
        <v>382000</v>
      </c>
      <c r="O43" s="319">
        <v>373000</v>
      </c>
      <c r="P43" s="319">
        <v>9000</v>
      </c>
      <c r="Q43" s="319">
        <v>55000</v>
      </c>
      <c r="R43" s="319">
        <v>236000</v>
      </c>
      <c r="S43" s="319">
        <v>82000</v>
      </c>
      <c r="T43" s="319">
        <v>73000</v>
      </c>
      <c r="U43" s="321">
        <v>9000</v>
      </c>
      <c r="W43" s="3"/>
      <c r="Y43" s="28" t="s">
        <v>76</v>
      </c>
      <c r="Z43" s="320">
        <v>307000</v>
      </c>
      <c r="AA43" s="319">
        <v>304000</v>
      </c>
      <c r="AB43" s="319" t="s">
        <v>270</v>
      </c>
      <c r="AC43" s="319">
        <v>49000</v>
      </c>
      <c r="AD43" s="319">
        <v>197000</v>
      </c>
      <c r="AE43" s="319">
        <v>54000</v>
      </c>
      <c r="AF43" s="319">
        <v>51000</v>
      </c>
      <c r="AG43" s="321" t="s">
        <v>270</v>
      </c>
    </row>
    <row r="44" spans="1:33" ht="21" hidden="1" customHeight="1">
      <c r="A44" s="28" t="s">
        <v>77</v>
      </c>
      <c r="B44" s="272">
        <v>689000</v>
      </c>
      <c r="C44" s="175">
        <v>676000</v>
      </c>
      <c r="D44" s="175">
        <v>18000</v>
      </c>
      <c r="E44" s="175">
        <v>104000</v>
      </c>
      <c r="F44" s="175">
        <v>429000</v>
      </c>
      <c r="G44" s="175">
        <v>138000</v>
      </c>
      <c r="H44" s="175">
        <v>125000</v>
      </c>
      <c r="I44" s="177">
        <v>13000</v>
      </c>
      <c r="M44" s="418" t="s">
        <v>77</v>
      </c>
      <c r="N44" s="320">
        <v>387000</v>
      </c>
      <c r="O44" s="319">
        <v>377000</v>
      </c>
      <c r="P44" s="319">
        <v>10000</v>
      </c>
      <c r="Q44" s="319">
        <v>56000</v>
      </c>
      <c r="R44" s="319">
        <v>237000</v>
      </c>
      <c r="S44" s="319">
        <v>83000</v>
      </c>
      <c r="T44" s="319">
        <v>74000</v>
      </c>
      <c r="U44" s="321">
        <v>9000</v>
      </c>
      <c r="W44" s="3"/>
      <c r="Y44" s="28" t="s">
        <v>77</v>
      </c>
      <c r="Z44" s="320">
        <v>303000</v>
      </c>
      <c r="AA44" s="319">
        <v>299000</v>
      </c>
      <c r="AB44" s="319" t="s">
        <v>270</v>
      </c>
      <c r="AC44" s="319">
        <v>47000</v>
      </c>
      <c r="AD44" s="319">
        <v>193000</v>
      </c>
      <c r="AE44" s="319">
        <v>55000</v>
      </c>
      <c r="AF44" s="319">
        <v>51000</v>
      </c>
      <c r="AG44" s="321" t="s">
        <v>270</v>
      </c>
    </row>
    <row r="45" spans="1:33" ht="21" hidden="1" customHeight="1">
      <c r="A45" s="28" t="s">
        <v>78</v>
      </c>
      <c r="B45" s="272">
        <v>693000</v>
      </c>
      <c r="C45" s="175">
        <v>681000</v>
      </c>
      <c r="D45" s="175">
        <v>20000</v>
      </c>
      <c r="E45" s="175">
        <v>106000</v>
      </c>
      <c r="F45" s="175">
        <v>430000</v>
      </c>
      <c r="G45" s="175">
        <v>137000</v>
      </c>
      <c r="H45" s="175">
        <v>124000</v>
      </c>
      <c r="I45" s="177">
        <v>12000</v>
      </c>
      <c r="M45" s="418" t="s">
        <v>78</v>
      </c>
      <c r="N45" s="320">
        <v>389000</v>
      </c>
      <c r="O45" s="319">
        <v>380000</v>
      </c>
      <c r="P45" s="319">
        <v>11000</v>
      </c>
      <c r="Q45" s="319">
        <v>58000</v>
      </c>
      <c r="R45" s="319">
        <v>237000</v>
      </c>
      <c r="S45" s="319">
        <v>82000</v>
      </c>
      <c r="T45" s="319">
        <v>73000</v>
      </c>
      <c r="U45" s="321">
        <v>9000</v>
      </c>
      <c r="W45" s="3"/>
      <c r="Y45" s="28" t="s">
        <v>78</v>
      </c>
      <c r="Z45" s="320">
        <v>304000</v>
      </c>
      <c r="AA45" s="319">
        <v>301000</v>
      </c>
      <c r="AB45" s="319">
        <v>9000</v>
      </c>
      <c r="AC45" s="319">
        <v>48000</v>
      </c>
      <c r="AD45" s="319">
        <v>193000</v>
      </c>
      <c r="AE45" s="319">
        <v>55000</v>
      </c>
      <c r="AF45" s="319">
        <v>52000</v>
      </c>
      <c r="AG45" s="321" t="s">
        <v>270</v>
      </c>
    </row>
    <row r="46" spans="1:33" ht="21" hidden="1" customHeight="1">
      <c r="A46" s="28" t="s">
        <v>79</v>
      </c>
      <c r="B46" s="272">
        <v>692000</v>
      </c>
      <c r="C46" s="175">
        <v>679000</v>
      </c>
      <c r="D46" s="175">
        <v>20000</v>
      </c>
      <c r="E46" s="175">
        <v>106000</v>
      </c>
      <c r="F46" s="175">
        <v>430000</v>
      </c>
      <c r="G46" s="175">
        <v>136000</v>
      </c>
      <c r="H46" s="175">
        <v>123000</v>
      </c>
      <c r="I46" s="177">
        <v>13000</v>
      </c>
      <c r="M46" s="418" t="s">
        <v>79</v>
      </c>
      <c r="N46" s="320">
        <v>387000</v>
      </c>
      <c r="O46" s="319">
        <v>378000</v>
      </c>
      <c r="P46" s="319">
        <v>11000</v>
      </c>
      <c r="Q46" s="319">
        <v>58000</v>
      </c>
      <c r="R46" s="319">
        <v>236000</v>
      </c>
      <c r="S46" s="319">
        <v>82000</v>
      </c>
      <c r="T46" s="319">
        <v>72000</v>
      </c>
      <c r="U46" s="321">
        <v>10000</v>
      </c>
      <c r="W46" s="3"/>
      <c r="Y46" s="28" t="s">
        <v>79</v>
      </c>
      <c r="Z46" s="320">
        <v>304000</v>
      </c>
      <c r="AA46" s="319">
        <v>302000</v>
      </c>
      <c r="AB46" s="319">
        <v>9000</v>
      </c>
      <c r="AC46" s="319">
        <v>48000</v>
      </c>
      <c r="AD46" s="319">
        <v>194000</v>
      </c>
      <c r="AE46" s="319">
        <v>54000</v>
      </c>
      <c r="AF46" s="319">
        <v>51000</v>
      </c>
      <c r="AG46" s="321" t="s">
        <v>270</v>
      </c>
    </row>
    <row r="47" spans="1:33" ht="21" hidden="1" customHeight="1">
      <c r="A47" s="28" t="s">
        <v>203</v>
      </c>
      <c r="B47" s="272">
        <v>691000</v>
      </c>
      <c r="C47" s="175">
        <v>677000</v>
      </c>
      <c r="D47" s="175">
        <v>18000</v>
      </c>
      <c r="E47" s="175">
        <v>106000</v>
      </c>
      <c r="F47" s="175">
        <v>433000</v>
      </c>
      <c r="G47" s="175">
        <v>133000</v>
      </c>
      <c r="H47" s="175">
        <v>120000</v>
      </c>
      <c r="I47" s="177">
        <v>14000</v>
      </c>
      <c r="M47" s="418" t="s">
        <v>203</v>
      </c>
      <c r="N47" s="320">
        <v>388000</v>
      </c>
      <c r="O47" s="319">
        <v>377000</v>
      </c>
      <c r="P47" s="319">
        <v>11000</v>
      </c>
      <c r="Q47" s="319">
        <v>58000</v>
      </c>
      <c r="R47" s="319">
        <v>238000</v>
      </c>
      <c r="S47" s="319">
        <v>81000</v>
      </c>
      <c r="T47" s="319">
        <v>70000</v>
      </c>
      <c r="U47" s="321">
        <v>11000</v>
      </c>
      <c r="W47" s="3"/>
      <c r="Y47" s="28" t="s">
        <v>203</v>
      </c>
      <c r="Z47" s="320">
        <v>303000</v>
      </c>
      <c r="AA47" s="319">
        <v>300000</v>
      </c>
      <c r="AB47" s="319" t="s">
        <v>270</v>
      </c>
      <c r="AC47" s="319">
        <v>48000</v>
      </c>
      <c r="AD47" s="319">
        <v>195000</v>
      </c>
      <c r="AE47" s="319">
        <v>52000</v>
      </c>
      <c r="AF47" s="319">
        <v>50000</v>
      </c>
      <c r="AG47" s="321" t="s">
        <v>270</v>
      </c>
    </row>
    <row r="48" spans="1:33" ht="21" hidden="1" customHeight="1">
      <c r="A48" s="28" t="s">
        <v>204</v>
      </c>
      <c r="B48" s="272">
        <v>686000</v>
      </c>
      <c r="C48" s="175">
        <v>673000</v>
      </c>
      <c r="D48" s="175">
        <v>17000</v>
      </c>
      <c r="E48" s="175">
        <v>107000</v>
      </c>
      <c r="F48" s="175">
        <v>430000</v>
      </c>
      <c r="G48" s="175">
        <v>133000</v>
      </c>
      <c r="H48" s="175">
        <v>120000</v>
      </c>
      <c r="I48" s="177">
        <v>13000</v>
      </c>
      <c r="M48" s="418" t="s">
        <v>204</v>
      </c>
      <c r="N48" s="320">
        <v>385000</v>
      </c>
      <c r="O48" s="319">
        <v>374000</v>
      </c>
      <c r="P48" s="319">
        <v>11000</v>
      </c>
      <c r="Q48" s="319">
        <v>58000</v>
      </c>
      <c r="R48" s="319">
        <v>236000</v>
      </c>
      <c r="S48" s="319">
        <v>81000</v>
      </c>
      <c r="T48" s="319">
        <v>70000</v>
      </c>
      <c r="U48" s="321">
        <v>11000</v>
      </c>
      <c r="W48" s="3"/>
      <c r="Y48" s="28" t="s">
        <v>204</v>
      </c>
      <c r="Z48" s="320">
        <v>302000</v>
      </c>
      <c r="AA48" s="319">
        <v>299000</v>
      </c>
      <c r="AB48" s="319" t="s">
        <v>270</v>
      </c>
      <c r="AC48" s="319">
        <v>49000</v>
      </c>
      <c r="AD48" s="319">
        <v>194000</v>
      </c>
      <c r="AE48" s="319">
        <v>52000</v>
      </c>
      <c r="AF48" s="319">
        <v>50000</v>
      </c>
      <c r="AG48" s="321" t="s">
        <v>270</v>
      </c>
    </row>
    <row r="49" spans="1:33" ht="21" hidden="1" customHeight="1">
      <c r="A49" s="28" t="s">
        <v>80</v>
      </c>
      <c r="B49" s="272">
        <v>680000</v>
      </c>
      <c r="C49" s="175">
        <v>669000</v>
      </c>
      <c r="D49" s="175">
        <v>17000</v>
      </c>
      <c r="E49" s="175">
        <v>108000</v>
      </c>
      <c r="F49" s="175">
        <v>427000</v>
      </c>
      <c r="G49" s="175">
        <v>129000</v>
      </c>
      <c r="H49" s="175">
        <v>117000</v>
      </c>
      <c r="I49" s="177">
        <v>12000</v>
      </c>
      <c r="M49" s="418" t="s">
        <v>80</v>
      </c>
      <c r="N49" s="320">
        <v>381000</v>
      </c>
      <c r="O49" s="319">
        <v>371000</v>
      </c>
      <c r="P49" s="319">
        <v>10000</v>
      </c>
      <c r="Q49" s="319">
        <v>58000</v>
      </c>
      <c r="R49" s="319">
        <v>236000</v>
      </c>
      <c r="S49" s="319">
        <v>78000</v>
      </c>
      <c r="T49" s="319">
        <v>68000</v>
      </c>
      <c r="U49" s="321">
        <v>10000</v>
      </c>
      <c r="W49" s="3"/>
      <c r="Y49" s="28" t="s">
        <v>80</v>
      </c>
      <c r="Z49" s="320">
        <v>299000</v>
      </c>
      <c r="AA49" s="319">
        <v>297000</v>
      </c>
      <c r="AB49" s="319" t="s">
        <v>270</v>
      </c>
      <c r="AC49" s="319">
        <v>50000</v>
      </c>
      <c r="AD49" s="319">
        <v>192000</v>
      </c>
      <c r="AE49" s="319">
        <v>51000</v>
      </c>
      <c r="AF49" s="319">
        <v>49000</v>
      </c>
      <c r="AG49" s="321" t="s">
        <v>270</v>
      </c>
    </row>
    <row r="50" spans="1:33" ht="21" hidden="1" customHeight="1">
      <c r="A50" s="28" t="s">
        <v>81</v>
      </c>
      <c r="B50" s="272">
        <v>676000</v>
      </c>
      <c r="C50" s="175">
        <v>666000</v>
      </c>
      <c r="D50" s="175">
        <v>16000</v>
      </c>
      <c r="E50" s="175">
        <v>107000</v>
      </c>
      <c r="F50" s="175">
        <v>426000</v>
      </c>
      <c r="G50" s="175">
        <v>127000</v>
      </c>
      <c r="H50" s="175">
        <v>117000</v>
      </c>
      <c r="I50" s="177">
        <v>10000</v>
      </c>
      <c r="M50" s="418" t="s">
        <v>81</v>
      </c>
      <c r="N50" s="320">
        <v>378000</v>
      </c>
      <c r="O50" s="319">
        <v>369000</v>
      </c>
      <c r="P50" s="319">
        <v>9000</v>
      </c>
      <c r="Q50" s="319">
        <v>57000</v>
      </c>
      <c r="R50" s="319">
        <v>236000</v>
      </c>
      <c r="S50" s="319">
        <v>76000</v>
      </c>
      <c r="T50" s="319">
        <v>67000</v>
      </c>
      <c r="U50" s="321">
        <v>9000</v>
      </c>
      <c r="W50" s="3"/>
      <c r="Y50" s="28" t="s">
        <v>81</v>
      </c>
      <c r="Z50" s="320">
        <v>298000</v>
      </c>
      <c r="AA50" s="319">
        <v>297000</v>
      </c>
      <c r="AB50" s="319" t="s">
        <v>270</v>
      </c>
      <c r="AC50" s="319">
        <v>50000</v>
      </c>
      <c r="AD50" s="319">
        <v>191000</v>
      </c>
      <c r="AE50" s="319">
        <v>51000</v>
      </c>
      <c r="AF50" s="319">
        <v>50000</v>
      </c>
      <c r="AG50" s="321" t="s">
        <v>270</v>
      </c>
    </row>
    <row r="51" spans="1:33" ht="21" hidden="1" customHeight="1">
      <c r="A51" s="28" t="s">
        <v>82</v>
      </c>
      <c r="B51" s="272">
        <v>681000</v>
      </c>
      <c r="C51" s="175">
        <v>672000</v>
      </c>
      <c r="D51" s="175">
        <v>16000</v>
      </c>
      <c r="E51" s="175">
        <v>107000</v>
      </c>
      <c r="F51" s="175">
        <v>432000</v>
      </c>
      <c r="G51" s="175">
        <v>126000</v>
      </c>
      <c r="H51" s="175">
        <v>118000</v>
      </c>
      <c r="I51" s="177">
        <v>9000</v>
      </c>
      <c r="M51" s="418" t="s">
        <v>82</v>
      </c>
      <c r="N51" s="320">
        <v>381000</v>
      </c>
      <c r="O51" s="319">
        <v>373000</v>
      </c>
      <c r="P51" s="319">
        <v>9000</v>
      </c>
      <c r="Q51" s="319">
        <v>58000</v>
      </c>
      <c r="R51" s="319">
        <v>238000</v>
      </c>
      <c r="S51" s="319">
        <v>76000</v>
      </c>
      <c r="T51" s="319">
        <v>69000</v>
      </c>
      <c r="U51" s="321" t="s">
        <v>270</v>
      </c>
      <c r="W51" s="3"/>
      <c r="Y51" s="28" t="s">
        <v>82</v>
      </c>
      <c r="Z51" s="320">
        <v>300000</v>
      </c>
      <c r="AA51" s="319">
        <v>299000</v>
      </c>
      <c r="AB51" s="319" t="s">
        <v>270</v>
      </c>
      <c r="AC51" s="319">
        <v>49000</v>
      </c>
      <c r="AD51" s="319">
        <v>193000</v>
      </c>
      <c r="AE51" s="319">
        <v>50000</v>
      </c>
      <c r="AF51" s="319">
        <v>49000</v>
      </c>
      <c r="AG51" s="321" t="s">
        <v>270</v>
      </c>
    </row>
    <row r="52" spans="1:33" ht="21" hidden="1" customHeight="1">
      <c r="A52" s="28" t="s">
        <v>83</v>
      </c>
      <c r="B52" s="272">
        <v>684000</v>
      </c>
      <c r="C52" s="175">
        <v>675000</v>
      </c>
      <c r="D52" s="175">
        <v>18000</v>
      </c>
      <c r="E52" s="175">
        <v>107000</v>
      </c>
      <c r="F52" s="175">
        <v>432000</v>
      </c>
      <c r="G52" s="175">
        <v>127000</v>
      </c>
      <c r="H52" s="175">
        <v>118000</v>
      </c>
      <c r="I52" s="177">
        <v>9000</v>
      </c>
      <c r="M52" s="418" t="s">
        <v>83</v>
      </c>
      <c r="N52" s="320">
        <v>384000</v>
      </c>
      <c r="O52" s="319">
        <v>376000</v>
      </c>
      <c r="P52" s="319">
        <v>11000</v>
      </c>
      <c r="Q52" s="319">
        <v>57000</v>
      </c>
      <c r="R52" s="319">
        <v>239000</v>
      </c>
      <c r="S52" s="319">
        <v>78000</v>
      </c>
      <c r="T52" s="319">
        <v>70000</v>
      </c>
      <c r="U52" s="321" t="s">
        <v>270</v>
      </c>
      <c r="W52" s="3"/>
      <c r="Y52" s="28" t="s">
        <v>83</v>
      </c>
      <c r="Z52" s="320">
        <v>300000</v>
      </c>
      <c r="AA52" s="319">
        <v>299000</v>
      </c>
      <c r="AB52" s="319" t="s">
        <v>270</v>
      </c>
      <c r="AC52" s="319">
        <v>50000</v>
      </c>
      <c r="AD52" s="319">
        <v>194000</v>
      </c>
      <c r="AE52" s="319">
        <v>49000</v>
      </c>
      <c r="AF52" s="319">
        <v>48000</v>
      </c>
      <c r="AG52" s="321" t="s">
        <v>270</v>
      </c>
    </row>
    <row r="53" spans="1:33" ht="21" hidden="1" customHeight="1">
      <c r="A53" s="28" t="s">
        <v>84</v>
      </c>
      <c r="B53" s="272">
        <v>686000</v>
      </c>
      <c r="C53" s="175">
        <v>678000</v>
      </c>
      <c r="D53" s="175">
        <v>18000</v>
      </c>
      <c r="E53" s="175">
        <v>107000</v>
      </c>
      <c r="F53" s="175">
        <v>435000</v>
      </c>
      <c r="G53" s="175">
        <v>127000</v>
      </c>
      <c r="H53" s="175">
        <v>119000</v>
      </c>
      <c r="I53" s="177">
        <v>9000</v>
      </c>
      <c r="M53" s="418" t="s">
        <v>84</v>
      </c>
      <c r="N53" s="320">
        <v>385000</v>
      </c>
      <c r="O53" s="319">
        <v>377000</v>
      </c>
      <c r="P53" s="319">
        <v>11000</v>
      </c>
      <c r="Q53" s="319">
        <v>57000</v>
      </c>
      <c r="R53" s="319">
        <v>238000</v>
      </c>
      <c r="S53" s="319">
        <v>78000</v>
      </c>
      <c r="T53" s="319">
        <v>71000</v>
      </c>
      <c r="U53" s="321" t="s">
        <v>270</v>
      </c>
      <c r="W53" s="3"/>
      <c r="Y53" s="28" t="s">
        <v>84</v>
      </c>
      <c r="Z53" s="320">
        <v>301000</v>
      </c>
      <c r="AA53" s="319">
        <v>301000</v>
      </c>
      <c r="AB53" s="319" t="s">
        <v>270</v>
      </c>
      <c r="AC53" s="319">
        <v>49000</v>
      </c>
      <c r="AD53" s="319">
        <v>196000</v>
      </c>
      <c r="AE53" s="319">
        <v>49000</v>
      </c>
      <c r="AF53" s="319">
        <v>48000</v>
      </c>
      <c r="AG53" s="321" t="s">
        <v>270</v>
      </c>
    </row>
    <row r="54" spans="1:33" ht="21" hidden="1" customHeight="1">
      <c r="A54" s="28" t="s">
        <v>85</v>
      </c>
      <c r="B54" s="272">
        <v>681000</v>
      </c>
      <c r="C54" s="175">
        <v>672000</v>
      </c>
      <c r="D54" s="175">
        <v>18000</v>
      </c>
      <c r="E54" s="175">
        <v>107000</v>
      </c>
      <c r="F54" s="175">
        <v>430000</v>
      </c>
      <c r="G54" s="175">
        <v>127000</v>
      </c>
      <c r="H54" s="175">
        <v>118000</v>
      </c>
      <c r="I54" s="177">
        <v>9000</v>
      </c>
      <c r="M54" s="418" t="s">
        <v>85</v>
      </c>
      <c r="N54" s="320">
        <v>379000</v>
      </c>
      <c r="O54" s="319">
        <v>371000</v>
      </c>
      <c r="P54" s="319">
        <v>9000</v>
      </c>
      <c r="Q54" s="319">
        <v>57000</v>
      </c>
      <c r="R54" s="319">
        <v>237000</v>
      </c>
      <c r="S54" s="319">
        <v>76000</v>
      </c>
      <c r="T54" s="319">
        <v>69000</v>
      </c>
      <c r="U54" s="321" t="s">
        <v>270</v>
      </c>
      <c r="W54" s="3"/>
      <c r="Y54" s="28" t="s">
        <v>85</v>
      </c>
      <c r="Z54" s="320">
        <v>302000</v>
      </c>
      <c r="AA54" s="319">
        <v>301000</v>
      </c>
      <c r="AB54" s="319">
        <v>9000</v>
      </c>
      <c r="AC54" s="319">
        <v>50000</v>
      </c>
      <c r="AD54" s="319">
        <v>193000</v>
      </c>
      <c r="AE54" s="319">
        <v>50000</v>
      </c>
      <c r="AF54" s="319">
        <v>49000</v>
      </c>
      <c r="AG54" s="321" t="s">
        <v>270</v>
      </c>
    </row>
    <row r="55" spans="1:33" ht="21" hidden="1" customHeight="1">
      <c r="A55" s="28" t="s">
        <v>86</v>
      </c>
      <c r="B55" s="272">
        <v>679000</v>
      </c>
      <c r="C55" s="175">
        <v>669000</v>
      </c>
      <c r="D55" s="175">
        <v>18000</v>
      </c>
      <c r="E55" s="175">
        <v>104000</v>
      </c>
      <c r="F55" s="175">
        <v>430000</v>
      </c>
      <c r="G55" s="175">
        <v>127000</v>
      </c>
      <c r="H55" s="175">
        <v>117000</v>
      </c>
      <c r="I55" s="177">
        <v>10000</v>
      </c>
      <c r="M55" s="418" t="s">
        <v>86</v>
      </c>
      <c r="N55" s="320">
        <v>379000</v>
      </c>
      <c r="O55" s="319">
        <v>372000</v>
      </c>
      <c r="P55" s="319">
        <v>9000</v>
      </c>
      <c r="Q55" s="319">
        <v>56000</v>
      </c>
      <c r="R55" s="319">
        <v>237000</v>
      </c>
      <c r="S55" s="319">
        <v>77000</v>
      </c>
      <c r="T55" s="319">
        <v>70000</v>
      </c>
      <c r="U55" s="321" t="s">
        <v>270</v>
      </c>
      <c r="W55" s="3"/>
      <c r="Y55" s="28" t="s">
        <v>86</v>
      </c>
      <c r="Z55" s="320">
        <v>300000</v>
      </c>
      <c r="AA55" s="319">
        <v>297000</v>
      </c>
      <c r="AB55" s="319">
        <v>10000</v>
      </c>
      <c r="AC55" s="319">
        <v>48000</v>
      </c>
      <c r="AD55" s="319">
        <v>193000</v>
      </c>
      <c r="AE55" s="319">
        <v>49000</v>
      </c>
      <c r="AF55" s="319">
        <v>47000</v>
      </c>
      <c r="AG55" s="321" t="s">
        <v>270</v>
      </c>
    </row>
    <row r="56" spans="1:33" ht="21" hidden="1" customHeight="1">
      <c r="A56" s="28" t="s">
        <v>87</v>
      </c>
      <c r="B56" s="272">
        <v>681000</v>
      </c>
      <c r="C56" s="175">
        <v>670000</v>
      </c>
      <c r="D56" s="175">
        <v>17000</v>
      </c>
      <c r="E56" s="175">
        <v>101000</v>
      </c>
      <c r="F56" s="175">
        <v>436000</v>
      </c>
      <c r="G56" s="175">
        <v>127000</v>
      </c>
      <c r="H56" s="175">
        <v>117000</v>
      </c>
      <c r="I56" s="177">
        <v>10000</v>
      </c>
      <c r="M56" s="418" t="s">
        <v>87</v>
      </c>
      <c r="N56" s="320">
        <v>379000</v>
      </c>
      <c r="O56" s="319">
        <v>371000</v>
      </c>
      <c r="P56" s="319" t="s">
        <v>270</v>
      </c>
      <c r="Q56" s="319">
        <v>54000</v>
      </c>
      <c r="R56" s="319">
        <v>240000</v>
      </c>
      <c r="S56" s="319">
        <v>78000</v>
      </c>
      <c r="T56" s="319">
        <v>70000</v>
      </c>
      <c r="U56" s="321">
        <v>8000</v>
      </c>
      <c r="W56" s="3"/>
      <c r="Y56" s="28" t="s">
        <v>87</v>
      </c>
      <c r="Z56" s="320">
        <v>301000</v>
      </c>
      <c r="AA56" s="319">
        <v>299000</v>
      </c>
      <c r="AB56" s="319">
        <v>10000</v>
      </c>
      <c r="AC56" s="319">
        <v>47000</v>
      </c>
      <c r="AD56" s="319">
        <v>195000</v>
      </c>
      <c r="AE56" s="319">
        <v>49000</v>
      </c>
      <c r="AF56" s="319">
        <v>47000</v>
      </c>
      <c r="AG56" s="321" t="s">
        <v>270</v>
      </c>
    </row>
    <row r="57" spans="1:33" ht="21" hidden="1" customHeight="1">
      <c r="A57" s="28" t="s">
        <v>88</v>
      </c>
      <c r="B57" s="272">
        <v>686000</v>
      </c>
      <c r="C57" s="175">
        <v>675000</v>
      </c>
      <c r="D57" s="175">
        <v>17000</v>
      </c>
      <c r="E57" s="175">
        <v>99000</v>
      </c>
      <c r="F57" s="175">
        <v>441000</v>
      </c>
      <c r="G57" s="175">
        <v>130000</v>
      </c>
      <c r="H57" s="175">
        <v>119000</v>
      </c>
      <c r="I57" s="177">
        <v>11000</v>
      </c>
      <c r="M57" s="418" t="s">
        <v>88</v>
      </c>
      <c r="N57" s="320">
        <v>384000</v>
      </c>
      <c r="O57" s="319">
        <v>375000</v>
      </c>
      <c r="P57" s="319">
        <v>8000</v>
      </c>
      <c r="Q57" s="319">
        <v>53000</v>
      </c>
      <c r="R57" s="319">
        <v>243000</v>
      </c>
      <c r="S57" s="319">
        <v>80000</v>
      </c>
      <c r="T57" s="319">
        <v>72000</v>
      </c>
      <c r="U57" s="321">
        <v>9000</v>
      </c>
      <c r="W57" s="3"/>
      <c r="Y57" s="28" t="s">
        <v>88</v>
      </c>
      <c r="Z57" s="320">
        <v>303000</v>
      </c>
      <c r="AA57" s="319">
        <v>300000</v>
      </c>
      <c r="AB57" s="319">
        <v>9000</v>
      </c>
      <c r="AC57" s="319">
        <v>46000</v>
      </c>
      <c r="AD57" s="319">
        <v>198000</v>
      </c>
      <c r="AE57" s="319">
        <v>50000</v>
      </c>
      <c r="AF57" s="319">
        <v>47000</v>
      </c>
      <c r="AG57" s="321" t="s">
        <v>270</v>
      </c>
    </row>
    <row r="58" spans="1:33" ht="21" hidden="1" customHeight="1">
      <c r="A58" s="28" t="s">
        <v>89</v>
      </c>
      <c r="B58" s="272">
        <v>694000</v>
      </c>
      <c r="C58" s="175">
        <v>682000</v>
      </c>
      <c r="D58" s="175">
        <v>17000</v>
      </c>
      <c r="E58" s="175">
        <v>102000</v>
      </c>
      <c r="F58" s="175">
        <v>443000</v>
      </c>
      <c r="G58" s="175">
        <v>132000</v>
      </c>
      <c r="H58" s="175">
        <v>120000</v>
      </c>
      <c r="I58" s="177">
        <v>12000</v>
      </c>
      <c r="M58" s="418" t="s">
        <v>89</v>
      </c>
      <c r="N58" s="320">
        <v>385000</v>
      </c>
      <c r="O58" s="319">
        <v>375000</v>
      </c>
      <c r="P58" s="319">
        <v>8000</v>
      </c>
      <c r="Q58" s="319">
        <v>54000</v>
      </c>
      <c r="R58" s="319">
        <v>243000</v>
      </c>
      <c r="S58" s="319">
        <v>80000</v>
      </c>
      <c r="T58" s="319">
        <v>71000</v>
      </c>
      <c r="U58" s="321">
        <v>9000</v>
      </c>
      <c r="W58" s="3"/>
      <c r="Y58" s="28" t="s">
        <v>89</v>
      </c>
      <c r="Z58" s="320">
        <v>309000</v>
      </c>
      <c r="AA58" s="319">
        <v>306000</v>
      </c>
      <c r="AB58" s="319">
        <v>9000</v>
      </c>
      <c r="AC58" s="319">
        <v>48000</v>
      </c>
      <c r="AD58" s="319">
        <v>200000</v>
      </c>
      <c r="AE58" s="319">
        <v>52000</v>
      </c>
      <c r="AF58" s="319">
        <v>49000</v>
      </c>
      <c r="AG58" s="321" t="s">
        <v>270</v>
      </c>
    </row>
    <row r="59" spans="1:33" ht="21" hidden="1" customHeight="1">
      <c r="A59" s="28" t="s">
        <v>205</v>
      </c>
      <c r="B59" s="272">
        <v>697000</v>
      </c>
      <c r="C59" s="175">
        <v>685000</v>
      </c>
      <c r="D59" s="175">
        <v>17000</v>
      </c>
      <c r="E59" s="175">
        <v>102000</v>
      </c>
      <c r="F59" s="175">
        <v>444000</v>
      </c>
      <c r="G59" s="175">
        <v>134000</v>
      </c>
      <c r="H59" s="175">
        <v>122000</v>
      </c>
      <c r="I59" s="177">
        <v>13000</v>
      </c>
      <c r="M59" s="418" t="s">
        <v>205</v>
      </c>
      <c r="N59" s="320">
        <v>384000</v>
      </c>
      <c r="O59" s="319">
        <v>374000</v>
      </c>
      <c r="P59" s="319">
        <v>8000</v>
      </c>
      <c r="Q59" s="319">
        <v>54000</v>
      </c>
      <c r="R59" s="319">
        <v>241000</v>
      </c>
      <c r="S59" s="319">
        <v>81000</v>
      </c>
      <c r="T59" s="319">
        <v>71000</v>
      </c>
      <c r="U59" s="321">
        <v>10000</v>
      </c>
      <c r="W59" s="3"/>
      <c r="Y59" s="28" t="s">
        <v>205</v>
      </c>
      <c r="Z59" s="320">
        <v>314000</v>
      </c>
      <c r="AA59" s="319">
        <v>311000</v>
      </c>
      <c r="AB59" s="319">
        <v>9000</v>
      </c>
      <c r="AC59" s="319">
        <v>48000</v>
      </c>
      <c r="AD59" s="319">
        <v>203000</v>
      </c>
      <c r="AE59" s="319">
        <v>53000</v>
      </c>
      <c r="AF59" s="319">
        <v>50000</v>
      </c>
      <c r="AG59" s="321" t="s">
        <v>270</v>
      </c>
    </row>
    <row r="60" spans="1:33" ht="21" hidden="1" customHeight="1">
      <c r="A60" s="28" t="s">
        <v>206</v>
      </c>
      <c r="B60" s="272">
        <v>697000</v>
      </c>
      <c r="C60" s="175">
        <v>683000</v>
      </c>
      <c r="D60" s="175">
        <v>17000</v>
      </c>
      <c r="E60" s="175">
        <v>99000</v>
      </c>
      <c r="F60" s="175">
        <v>443000</v>
      </c>
      <c r="G60" s="175">
        <v>137000</v>
      </c>
      <c r="H60" s="175">
        <v>124000</v>
      </c>
      <c r="I60" s="177">
        <v>14000</v>
      </c>
      <c r="M60" s="418" t="s">
        <v>206</v>
      </c>
      <c r="N60" s="320">
        <v>382000</v>
      </c>
      <c r="O60" s="319">
        <v>371000</v>
      </c>
      <c r="P60" s="319">
        <v>9000</v>
      </c>
      <c r="Q60" s="319">
        <v>52000</v>
      </c>
      <c r="R60" s="319">
        <v>239000</v>
      </c>
      <c r="S60" s="319">
        <v>82000</v>
      </c>
      <c r="T60" s="319">
        <v>71000</v>
      </c>
      <c r="U60" s="321">
        <v>11000</v>
      </c>
      <c r="W60" s="3"/>
      <c r="Y60" s="28" t="s">
        <v>206</v>
      </c>
      <c r="Z60" s="320">
        <v>315000</v>
      </c>
      <c r="AA60" s="319">
        <v>312000</v>
      </c>
      <c r="AB60" s="319">
        <v>9000</v>
      </c>
      <c r="AC60" s="319">
        <v>47000</v>
      </c>
      <c r="AD60" s="319">
        <v>204000</v>
      </c>
      <c r="AE60" s="319">
        <v>56000</v>
      </c>
      <c r="AF60" s="319">
        <v>52000</v>
      </c>
      <c r="AG60" s="321" t="s">
        <v>270</v>
      </c>
    </row>
    <row r="61" spans="1:33" ht="21" hidden="1" customHeight="1">
      <c r="A61" s="28" t="s">
        <v>90</v>
      </c>
      <c r="B61" s="272">
        <v>688000</v>
      </c>
      <c r="C61" s="175">
        <v>674000</v>
      </c>
      <c r="D61" s="175">
        <v>16000</v>
      </c>
      <c r="E61" s="175">
        <v>96000</v>
      </c>
      <c r="F61" s="175">
        <v>438000</v>
      </c>
      <c r="G61" s="175">
        <v>138000</v>
      </c>
      <c r="H61" s="175">
        <v>124000</v>
      </c>
      <c r="I61" s="177">
        <v>14000</v>
      </c>
      <c r="M61" s="418" t="s">
        <v>90</v>
      </c>
      <c r="N61" s="320">
        <v>377000</v>
      </c>
      <c r="O61" s="319">
        <v>366000</v>
      </c>
      <c r="P61" s="319">
        <v>8000</v>
      </c>
      <c r="Q61" s="319">
        <v>51000</v>
      </c>
      <c r="R61" s="319">
        <v>236000</v>
      </c>
      <c r="S61" s="319">
        <v>82000</v>
      </c>
      <c r="T61" s="319">
        <v>71000</v>
      </c>
      <c r="U61" s="321">
        <v>11000</v>
      </c>
      <c r="W61" s="3"/>
      <c r="Y61" s="28" t="s">
        <v>90</v>
      </c>
      <c r="Z61" s="320">
        <v>311000</v>
      </c>
      <c r="AA61" s="319">
        <v>308000</v>
      </c>
      <c r="AB61" s="319" t="s">
        <v>270</v>
      </c>
      <c r="AC61" s="319">
        <v>45000</v>
      </c>
      <c r="AD61" s="319">
        <v>202000</v>
      </c>
      <c r="AE61" s="319">
        <v>56000</v>
      </c>
      <c r="AF61" s="319">
        <v>53000</v>
      </c>
      <c r="AG61" s="321" t="s">
        <v>270</v>
      </c>
    </row>
    <row r="62" spans="1:33" ht="21" hidden="1" customHeight="1">
      <c r="A62" s="28" t="s">
        <v>91</v>
      </c>
      <c r="B62" s="272">
        <v>689000</v>
      </c>
      <c r="C62" s="175">
        <v>675000</v>
      </c>
      <c r="D62" s="175">
        <v>15000</v>
      </c>
      <c r="E62" s="175">
        <v>99000</v>
      </c>
      <c r="F62" s="175">
        <v>434000</v>
      </c>
      <c r="G62" s="175">
        <v>141000</v>
      </c>
      <c r="H62" s="175">
        <v>127000</v>
      </c>
      <c r="I62" s="177">
        <v>15000</v>
      </c>
      <c r="M62" s="418" t="s">
        <v>91</v>
      </c>
      <c r="N62" s="320">
        <v>377000</v>
      </c>
      <c r="O62" s="319">
        <v>366000</v>
      </c>
      <c r="P62" s="319" t="s">
        <v>270</v>
      </c>
      <c r="Q62" s="319">
        <v>53000</v>
      </c>
      <c r="R62" s="319">
        <v>233000</v>
      </c>
      <c r="S62" s="319">
        <v>84000</v>
      </c>
      <c r="T62" s="319">
        <v>72000</v>
      </c>
      <c r="U62" s="321">
        <v>11000</v>
      </c>
      <c r="W62" s="3"/>
      <c r="Y62" s="28" t="s">
        <v>91</v>
      </c>
      <c r="Z62" s="320">
        <v>312000</v>
      </c>
      <c r="AA62" s="319">
        <v>309000</v>
      </c>
      <c r="AB62" s="319" t="s">
        <v>270</v>
      </c>
      <c r="AC62" s="319">
        <v>46000</v>
      </c>
      <c r="AD62" s="319">
        <v>201000</v>
      </c>
      <c r="AE62" s="319">
        <v>57000</v>
      </c>
      <c r="AF62" s="319">
        <v>54000</v>
      </c>
      <c r="AG62" s="321" t="s">
        <v>270</v>
      </c>
    </row>
    <row r="63" spans="1:33" ht="21" hidden="1" customHeight="1">
      <c r="A63" s="28" t="s">
        <v>92</v>
      </c>
      <c r="B63" s="272">
        <v>687000</v>
      </c>
      <c r="C63" s="175">
        <v>674000</v>
      </c>
      <c r="D63" s="175">
        <v>15000</v>
      </c>
      <c r="E63" s="175">
        <v>97000</v>
      </c>
      <c r="F63" s="175">
        <v>433000</v>
      </c>
      <c r="G63" s="175">
        <v>143000</v>
      </c>
      <c r="H63" s="175">
        <v>129000</v>
      </c>
      <c r="I63" s="177">
        <v>13000</v>
      </c>
      <c r="M63" s="418" t="s">
        <v>92</v>
      </c>
      <c r="N63" s="320">
        <v>377000</v>
      </c>
      <c r="O63" s="319">
        <v>367000</v>
      </c>
      <c r="P63" s="319" t="s">
        <v>270</v>
      </c>
      <c r="Q63" s="319">
        <v>53000</v>
      </c>
      <c r="R63" s="319">
        <v>233000</v>
      </c>
      <c r="S63" s="319">
        <v>84000</v>
      </c>
      <c r="T63" s="319">
        <v>74000</v>
      </c>
      <c r="U63" s="321">
        <v>10000</v>
      </c>
      <c r="W63" s="3"/>
      <c r="Y63" s="28" t="s">
        <v>92</v>
      </c>
      <c r="Z63" s="320">
        <v>310000</v>
      </c>
      <c r="AA63" s="319">
        <v>307000</v>
      </c>
      <c r="AB63" s="319">
        <v>8000</v>
      </c>
      <c r="AC63" s="319">
        <v>44000</v>
      </c>
      <c r="AD63" s="319">
        <v>199000</v>
      </c>
      <c r="AE63" s="319">
        <v>59000</v>
      </c>
      <c r="AF63" s="319">
        <v>55000</v>
      </c>
      <c r="AG63" s="321" t="s">
        <v>270</v>
      </c>
    </row>
    <row r="64" spans="1:33" ht="21" hidden="1" customHeight="1">
      <c r="A64" s="28" t="s">
        <v>93</v>
      </c>
      <c r="B64" s="272">
        <v>687000</v>
      </c>
      <c r="C64" s="175">
        <v>672000</v>
      </c>
      <c r="D64" s="175">
        <v>14000</v>
      </c>
      <c r="E64" s="175">
        <v>99000</v>
      </c>
      <c r="F64" s="175">
        <v>429000</v>
      </c>
      <c r="G64" s="175">
        <v>145000</v>
      </c>
      <c r="H64" s="175">
        <v>130000</v>
      </c>
      <c r="I64" s="177">
        <v>15000</v>
      </c>
      <c r="M64" s="418" t="s">
        <v>93</v>
      </c>
      <c r="N64" s="320">
        <v>380000</v>
      </c>
      <c r="O64" s="319">
        <v>369000</v>
      </c>
      <c r="P64" s="319" t="s">
        <v>270</v>
      </c>
      <c r="Q64" s="319">
        <v>54000</v>
      </c>
      <c r="R64" s="319">
        <v>233000</v>
      </c>
      <c r="S64" s="319">
        <v>87000</v>
      </c>
      <c r="T64" s="319">
        <v>76000</v>
      </c>
      <c r="U64" s="321">
        <v>11000</v>
      </c>
      <c r="W64" s="3"/>
      <c r="Y64" s="28" t="s">
        <v>93</v>
      </c>
      <c r="Z64" s="320">
        <v>307000</v>
      </c>
      <c r="AA64" s="319">
        <v>303000</v>
      </c>
      <c r="AB64" s="319" t="s">
        <v>270</v>
      </c>
      <c r="AC64" s="319">
        <v>45000</v>
      </c>
      <c r="AD64" s="319">
        <v>196000</v>
      </c>
      <c r="AE64" s="319">
        <v>58000</v>
      </c>
      <c r="AF64" s="319">
        <v>55000</v>
      </c>
      <c r="AG64" s="321" t="s">
        <v>270</v>
      </c>
    </row>
    <row r="65" spans="1:33" ht="21" hidden="1" customHeight="1">
      <c r="A65" s="28" t="s">
        <v>94</v>
      </c>
      <c r="B65" s="272">
        <v>691000</v>
      </c>
      <c r="C65" s="175">
        <v>676000</v>
      </c>
      <c r="D65" s="175">
        <v>15000</v>
      </c>
      <c r="E65" s="175">
        <v>99000</v>
      </c>
      <c r="F65" s="175">
        <v>433000</v>
      </c>
      <c r="G65" s="175">
        <v>144000</v>
      </c>
      <c r="H65" s="175">
        <v>130000</v>
      </c>
      <c r="I65" s="177">
        <v>15000</v>
      </c>
      <c r="M65" s="418" t="s">
        <v>94</v>
      </c>
      <c r="N65" s="320">
        <v>380000</v>
      </c>
      <c r="O65" s="319">
        <v>369000</v>
      </c>
      <c r="P65" s="319" t="s">
        <v>270</v>
      </c>
      <c r="Q65" s="319">
        <v>53000</v>
      </c>
      <c r="R65" s="319">
        <v>234000</v>
      </c>
      <c r="S65" s="319">
        <v>87000</v>
      </c>
      <c r="T65" s="319">
        <v>76000</v>
      </c>
      <c r="U65" s="321">
        <v>11000</v>
      </c>
      <c r="W65" s="3"/>
      <c r="Y65" s="28" t="s">
        <v>94</v>
      </c>
      <c r="Z65" s="320">
        <v>311000</v>
      </c>
      <c r="AA65" s="319">
        <v>307000</v>
      </c>
      <c r="AB65" s="319">
        <v>8000</v>
      </c>
      <c r="AC65" s="319">
        <v>46000</v>
      </c>
      <c r="AD65" s="319">
        <v>199000</v>
      </c>
      <c r="AE65" s="319">
        <v>58000</v>
      </c>
      <c r="AF65" s="319">
        <v>54000</v>
      </c>
      <c r="AG65" s="321" t="s">
        <v>270</v>
      </c>
    </row>
    <row r="66" spans="1:33" ht="21" hidden="1" customHeight="1">
      <c r="A66" s="28" t="s">
        <v>95</v>
      </c>
      <c r="B66" s="272">
        <v>693000</v>
      </c>
      <c r="C66" s="175">
        <v>678000</v>
      </c>
      <c r="D66" s="175">
        <v>14000</v>
      </c>
      <c r="E66" s="175">
        <v>104000</v>
      </c>
      <c r="F66" s="175">
        <v>433000</v>
      </c>
      <c r="G66" s="175">
        <v>143000</v>
      </c>
      <c r="H66" s="175">
        <v>129000</v>
      </c>
      <c r="I66" s="177">
        <v>15000</v>
      </c>
      <c r="M66" s="418" t="s">
        <v>95</v>
      </c>
      <c r="N66" s="320">
        <v>387000</v>
      </c>
      <c r="O66" s="319">
        <v>375000</v>
      </c>
      <c r="P66" s="319" t="s">
        <v>270</v>
      </c>
      <c r="Q66" s="319">
        <v>55000</v>
      </c>
      <c r="R66" s="319">
        <v>238000</v>
      </c>
      <c r="S66" s="319">
        <v>88000</v>
      </c>
      <c r="T66" s="319">
        <v>76000</v>
      </c>
      <c r="U66" s="321">
        <v>12000</v>
      </c>
      <c r="W66" s="3"/>
      <c r="Y66" s="28" t="s">
        <v>95</v>
      </c>
      <c r="Z66" s="320">
        <v>307000</v>
      </c>
      <c r="AA66" s="319">
        <v>303000</v>
      </c>
      <c r="AB66" s="319" t="s">
        <v>270</v>
      </c>
      <c r="AC66" s="319">
        <v>48000</v>
      </c>
      <c r="AD66" s="319">
        <v>195000</v>
      </c>
      <c r="AE66" s="319">
        <v>56000</v>
      </c>
      <c r="AF66" s="319">
        <v>53000</v>
      </c>
      <c r="AG66" s="321" t="s">
        <v>270</v>
      </c>
    </row>
    <row r="67" spans="1:33" ht="21" hidden="1" customHeight="1">
      <c r="A67" s="28" t="s">
        <v>96</v>
      </c>
      <c r="B67" s="272">
        <v>698000</v>
      </c>
      <c r="C67" s="175">
        <v>683000</v>
      </c>
      <c r="D67" s="175">
        <v>14000</v>
      </c>
      <c r="E67" s="175">
        <v>103000</v>
      </c>
      <c r="F67" s="175">
        <v>436000</v>
      </c>
      <c r="G67" s="175">
        <v>145000</v>
      </c>
      <c r="H67" s="175">
        <v>130000</v>
      </c>
      <c r="I67" s="177">
        <v>15000</v>
      </c>
      <c r="M67" s="418" t="s">
        <v>96</v>
      </c>
      <c r="N67" s="320">
        <v>391000</v>
      </c>
      <c r="O67" s="319">
        <v>379000</v>
      </c>
      <c r="P67" s="319" t="s">
        <v>270</v>
      </c>
      <c r="Q67" s="319">
        <v>55000</v>
      </c>
      <c r="R67" s="319">
        <v>240000</v>
      </c>
      <c r="S67" s="319">
        <v>89000</v>
      </c>
      <c r="T67" s="319">
        <v>77000</v>
      </c>
      <c r="U67" s="321">
        <v>12000</v>
      </c>
      <c r="W67" s="3"/>
      <c r="Y67" s="28" t="s">
        <v>96</v>
      </c>
      <c r="Z67" s="320">
        <v>307000</v>
      </c>
      <c r="AA67" s="319">
        <v>304000</v>
      </c>
      <c r="AB67" s="319" t="s">
        <v>270</v>
      </c>
      <c r="AC67" s="319">
        <v>48000</v>
      </c>
      <c r="AD67" s="319">
        <v>197000</v>
      </c>
      <c r="AE67" s="319">
        <v>56000</v>
      </c>
      <c r="AF67" s="319">
        <v>53000</v>
      </c>
      <c r="AG67" s="321" t="s">
        <v>270</v>
      </c>
    </row>
    <row r="68" spans="1:33" ht="21" hidden="1" customHeight="1">
      <c r="A68" s="28" t="s">
        <v>97</v>
      </c>
      <c r="B68" s="272">
        <v>694000</v>
      </c>
      <c r="C68" s="175">
        <v>680000</v>
      </c>
      <c r="D68" s="175">
        <v>15000</v>
      </c>
      <c r="E68" s="175">
        <v>101000</v>
      </c>
      <c r="F68" s="175">
        <v>431000</v>
      </c>
      <c r="G68" s="175">
        <v>147000</v>
      </c>
      <c r="H68" s="175">
        <v>133000</v>
      </c>
      <c r="I68" s="177">
        <v>14000</v>
      </c>
      <c r="M68" s="418" t="s">
        <v>97</v>
      </c>
      <c r="N68" s="320">
        <v>389000</v>
      </c>
      <c r="O68" s="319">
        <v>377000</v>
      </c>
      <c r="P68" s="319">
        <v>8000</v>
      </c>
      <c r="Q68" s="319">
        <v>54000</v>
      </c>
      <c r="R68" s="319">
        <v>237000</v>
      </c>
      <c r="S68" s="319">
        <v>89000</v>
      </c>
      <c r="T68" s="319">
        <v>78000</v>
      </c>
      <c r="U68" s="321">
        <v>12000</v>
      </c>
      <c r="W68" s="3"/>
      <c r="Y68" s="28" t="s">
        <v>97</v>
      </c>
      <c r="Z68" s="320">
        <v>305000</v>
      </c>
      <c r="AA68" s="319">
        <v>303000</v>
      </c>
      <c r="AB68" s="319" t="s">
        <v>270</v>
      </c>
      <c r="AC68" s="319">
        <v>47000</v>
      </c>
      <c r="AD68" s="319">
        <v>193000</v>
      </c>
      <c r="AE68" s="319">
        <v>58000</v>
      </c>
      <c r="AF68" s="319">
        <v>55000</v>
      </c>
      <c r="AG68" s="321" t="s">
        <v>270</v>
      </c>
    </row>
    <row r="69" spans="1:33" ht="21" hidden="1" customHeight="1">
      <c r="A69" s="28" t="s">
        <v>98</v>
      </c>
      <c r="B69" s="272">
        <v>694000</v>
      </c>
      <c r="C69" s="175">
        <v>681000</v>
      </c>
      <c r="D69" s="175">
        <v>16000</v>
      </c>
      <c r="E69" s="175">
        <v>98000</v>
      </c>
      <c r="F69" s="175">
        <v>435000</v>
      </c>
      <c r="G69" s="175">
        <v>144000</v>
      </c>
      <c r="H69" s="175">
        <v>131000</v>
      </c>
      <c r="I69" s="177">
        <v>13000</v>
      </c>
      <c r="M69" s="418" t="s">
        <v>98</v>
      </c>
      <c r="N69" s="320">
        <v>384000</v>
      </c>
      <c r="O69" s="319">
        <v>374000</v>
      </c>
      <c r="P69" s="319">
        <v>8000</v>
      </c>
      <c r="Q69" s="319">
        <v>53000</v>
      </c>
      <c r="R69" s="319">
        <v>237000</v>
      </c>
      <c r="S69" s="319">
        <v>87000</v>
      </c>
      <c r="T69" s="319">
        <v>76000</v>
      </c>
      <c r="U69" s="321">
        <v>10000</v>
      </c>
      <c r="W69" s="3"/>
      <c r="Y69" s="28" t="s">
        <v>98</v>
      </c>
      <c r="Z69" s="320">
        <v>310000</v>
      </c>
      <c r="AA69" s="319">
        <v>307000</v>
      </c>
      <c r="AB69" s="319" t="s">
        <v>270</v>
      </c>
      <c r="AC69" s="319">
        <v>46000</v>
      </c>
      <c r="AD69" s="319">
        <v>198000</v>
      </c>
      <c r="AE69" s="319">
        <v>58000</v>
      </c>
      <c r="AF69" s="319">
        <v>55000</v>
      </c>
      <c r="AG69" s="321" t="s">
        <v>270</v>
      </c>
    </row>
    <row r="70" spans="1:33" ht="21" hidden="1" customHeight="1">
      <c r="A70" s="28" t="s">
        <v>99</v>
      </c>
      <c r="B70" s="272">
        <v>696000</v>
      </c>
      <c r="C70" s="175">
        <v>684000</v>
      </c>
      <c r="D70" s="175">
        <v>15000</v>
      </c>
      <c r="E70" s="175">
        <v>100000</v>
      </c>
      <c r="F70" s="175">
        <v>436000</v>
      </c>
      <c r="G70" s="175">
        <v>144000</v>
      </c>
      <c r="H70" s="175">
        <v>132000</v>
      </c>
      <c r="I70" s="177">
        <v>12000</v>
      </c>
      <c r="M70" s="418" t="s">
        <v>99</v>
      </c>
      <c r="N70" s="320">
        <v>385000</v>
      </c>
      <c r="O70" s="319">
        <v>375000</v>
      </c>
      <c r="P70" s="319">
        <v>8000</v>
      </c>
      <c r="Q70" s="319">
        <v>54000</v>
      </c>
      <c r="R70" s="319">
        <v>236000</v>
      </c>
      <c r="S70" s="319">
        <v>87000</v>
      </c>
      <c r="T70" s="319">
        <v>77000</v>
      </c>
      <c r="U70" s="321">
        <v>10000</v>
      </c>
      <c r="W70" s="3"/>
      <c r="Y70" s="28" t="s">
        <v>99</v>
      </c>
      <c r="Z70" s="320">
        <v>311000</v>
      </c>
      <c r="AA70" s="319">
        <v>308000</v>
      </c>
      <c r="AB70" s="319" t="s">
        <v>270</v>
      </c>
      <c r="AC70" s="319">
        <v>46000</v>
      </c>
      <c r="AD70" s="319">
        <v>200000</v>
      </c>
      <c r="AE70" s="319">
        <v>57000</v>
      </c>
      <c r="AF70" s="319">
        <v>55000</v>
      </c>
      <c r="AG70" s="321" t="s">
        <v>270</v>
      </c>
    </row>
    <row r="71" spans="1:33" ht="21" hidden="1" customHeight="1">
      <c r="A71" s="28" t="s">
        <v>207</v>
      </c>
      <c r="B71" s="272">
        <v>696000</v>
      </c>
      <c r="C71" s="175">
        <v>685000</v>
      </c>
      <c r="D71" s="175">
        <v>15000</v>
      </c>
      <c r="E71" s="175">
        <v>102000</v>
      </c>
      <c r="F71" s="175">
        <v>434000</v>
      </c>
      <c r="G71" s="175">
        <v>145000</v>
      </c>
      <c r="H71" s="175">
        <v>134000</v>
      </c>
      <c r="I71" s="177">
        <v>11000</v>
      </c>
      <c r="M71" s="418" t="s">
        <v>207</v>
      </c>
      <c r="N71" s="320">
        <v>386000</v>
      </c>
      <c r="O71" s="319">
        <v>377000</v>
      </c>
      <c r="P71" s="319">
        <v>8000</v>
      </c>
      <c r="Q71" s="319">
        <v>54000</v>
      </c>
      <c r="R71" s="319">
        <v>237000</v>
      </c>
      <c r="S71" s="319">
        <v>87000</v>
      </c>
      <c r="T71" s="319">
        <v>78000</v>
      </c>
      <c r="U71" s="321">
        <v>9000</v>
      </c>
      <c r="W71" s="3"/>
      <c r="Y71" s="28" t="s">
        <v>207</v>
      </c>
      <c r="Z71" s="320">
        <v>311000</v>
      </c>
      <c r="AA71" s="319">
        <v>308000</v>
      </c>
      <c r="AB71" s="319" t="s">
        <v>270</v>
      </c>
      <c r="AC71" s="319">
        <v>47000</v>
      </c>
      <c r="AD71" s="319">
        <v>198000</v>
      </c>
      <c r="AE71" s="319">
        <v>59000</v>
      </c>
      <c r="AF71" s="319">
        <v>56000</v>
      </c>
      <c r="AG71" s="321" t="s">
        <v>270</v>
      </c>
    </row>
    <row r="72" spans="1:33" ht="21" hidden="1" customHeight="1">
      <c r="A72" s="28" t="s">
        <v>208</v>
      </c>
      <c r="B72" s="272">
        <v>690000</v>
      </c>
      <c r="C72" s="175">
        <v>679000</v>
      </c>
      <c r="D72" s="175">
        <v>14000</v>
      </c>
      <c r="E72" s="175">
        <v>100000</v>
      </c>
      <c r="F72" s="175">
        <v>432000</v>
      </c>
      <c r="G72" s="175">
        <v>145000</v>
      </c>
      <c r="H72" s="175">
        <v>134000</v>
      </c>
      <c r="I72" s="177">
        <v>11000</v>
      </c>
      <c r="M72" s="418" t="s">
        <v>208</v>
      </c>
      <c r="N72" s="320">
        <v>382000</v>
      </c>
      <c r="O72" s="319">
        <v>374000</v>
      </c>
      <c r="P72" s="319" t="s">
        <v>270</v>
      </c>
      <c r="Q72" s="319">
        <v>54000</v>
      </c>
      <c r="R72" s="319">
        <v>235000</v>
      </c>
      <c r="S72" s="319">
        <v>86000</v>
      </c>
      <c r="T72" s="319">
        <v>78000</v>
      </c>
      <c r="U72" s="321">
        <v>8000</v>
      </c>
      <c r="W72" s="3"/>
      <c r="Y72" s="28" t="s">
        <v>208</v>
      </c>
      <c r="Z72" s="320">
        <v>308000</v>
      </c>
      <c r="AA72" s="319">
        <v>305000</v>
      </c>
      <c r="AB72" s="319" t="s">
        <v>270</v>
      </c>
      <c r="AC72" s="319">
        <v>46000</v>
      </c>
      <c r="AD72" s="319">
        <v>197000</v>
      </c>
      <c r="AE72" s="319">
        <v>59000</v>
      </c>
      <c r="AF72" s="319">
        <v>56000</v>
      </c>
      <c r="AG72" s="321" t="s">
        <v>270</v>
      </c>
    </row>
    <row r="73" spans="1:33" ht="21" hidden="1" customHeight="1">
      <c r="A73" s="28" t="s">
        <v>100</v>
      </c>
      <c r="B73" s="272">
        <v>688000</v>
      </c>
      <c r="C73" s="175">
        <v>677000</v>
      </c>
      <c r="D73" s="175">
        <v>13000</v>
      </c>
      <c r="E73" s="175">
        <v>98000</v>
      </c>
      <c r="F73" s="175">
        <v>436000</v>
      </c>
      <c r="G73" s="175">
        <v>142000</v>
      </c>
      <c r="H73" s="175">
        <v>131000</v>
      </c>
      <c r="I73" s="177">
        <v>11000</v>
      </c>
      <c r="M73" s="418" t="s">
        <v>100</v>
      </c>
      <c r="N73" s="320">
        <v>382000</v>
      </c>
      <c r="O73" s="319">
        <v>374000</v>
      </c>
      <c r="P73" s="319" t="s">
        <v>270</v>
      </c>
      <c r="Q73" s="319">
        <v>53000</v>
      </c>
      <c r="R73" s="319">
        <v>238000</v>
      </c>
      <c r="S73" s="319">
        <v>85000</v>
      </c>
      <c r="T73" s="319">
        <v>76000</v>
      </c>
      <c r="U73" s="321">
        <v>8000</v>
      </c>
      <c r="W73" s="3"/>
      <c r="Y73" s="28" t="s">
        <v>100</v>
      </c>
      <c r="Z73" s="320">
        <v>306000</v>
      </c>
      <c r="AA73" s="319">
        <v>304000</v>
      </c>
      <c r="AB73" s="319" t="s">
        <v>270</v>
      </c>
      <c r="AC73" s="319">
        <v>45000</v>
      </c>
      <c r="AD73" s="319">
        <v>198000</v>
      </c>
      <c r="AE73" s="319">
        <v>57000</v>
      </c>
      <c r="AF73" s="319">
        <v>55000</v>
      </c>
      <c r="AG73" s="321" t="s">
        <v>270</v>
      </c>
    </row>
    <row r="74" spans="1:33" ht="21" hidden="1" customHeight="1">
      <c r="A74" s="28" t="s">
        <v>101</v>
      </c>
      <c r="B74" s="272">
        <v>673000</v>
      </c>
      <c r="C74" s="175">
        <v>661000</v>
      </c>
      <c r="D74" s="175">
        <v>11000</v>
      </c>
      <c r="E74" s="175">
        <v>95000</v>
      </c>
      <c r="F74" s="175">
        <v>429000</v>
      </c>
      <c r="G74" s="175">
        <v>139000</v>
      </c>
      <c r="H74" s="175">
        <v>127000</v>
      </c>
      <c r="I74" s="177">
        <v>12000</v>
      </c>
      <c r="M74" s="418" t="s">
        <v>101</v>
      </c>
      <c r="N74" s="320">
        <v>378000</v>
      </c>
      <c r="O74" s="319">
        <v>369000</v>
      </c>
      <c r="P74" s="319" t="s">
        <v>270</v>
      </c>
      <c r="Q74" s="319">
        <v>53000</v>
      </c>
      <c r="R74" s="319">
        <v>236000</v>
      </c>
      <c r="S74" s="319">
        <v>83000</v>
      </c>
      <c r="T74" s="319">
        <v>74000</v>
      </c>
      <c r="U74" s="321">
        <v>10000</v>
      </c>
      <c r="W74" s="3"/>
      <c r="Y74" s="28" t="s">
        <v>101</v>
      </c>
      <c r="Z74" s="320">
        <v>295000</v>
      </c>
      <c r="AA74" s="319">
        <v>293000</v>
      </c>
      <c r="AB74" s="319" t="s">
        <v>270</v>
      </c>
      <c r="AC74" s="319">
        <v>42000</v>
      </c>
      <c r="AD74" s="319">
        <v>193000</v>
      </c>
      <c r="AE74" s="319">
        <v>55000</v>
      </c>
      <c r="AF74" s="319">
        <v>53000</v>
      </c>
      <c r="AG74" s="321" t="s">
        <v>270</v>
      </c>
    </row>
    <row r="75" spans="1:33" ht="21" hidden="1" customHeight="1">
      <c r="A75" s="28" t="s">
        <v>102</v>
      </c>
      <c r="B75" s="272">
        <v>673000</v>
      </c>
      <c r="C75" s="175">
        <v>661000</v>
      </c>
      <c r="D75" s="175">
        <v>10000</v>
      </c>
      <c r="E75" s="175">
        <v>96000</v>
      </c>
      <c r="F75" s="175">
        <v>426000</v>
      </c>
      <c r="G75" s="175">
        <v>142000</v>
      </c>
      <c r="H75" s="175">
        <v>130000</v>
      </c>
      <c r="I75" s="177">
        <v>12000</v>
      </c>
      <c r="M75" s="418" t="s">
        <v>102</v>
      </c>
      <c r="N75" s="320">
        <v>377000</v>
      </c>
      <c r="O75" s="319">
        <v>367000</v>
      </c>
      <c r="P75" s="319" t="s">
        <v>270</v>
      </c>
      <c r="Q75" s="319">
        <v>52000</v>
      </c>
      <c r="R75" s="319">
        <v>236000</v>
      </c>
      <c r="S75" s="319">
        <v>83000</v>
      </c>
      <c r="T75" s="319">
        <v>73000</v>
      </c>
      <c r="U75" s="321">
        <v>10000</v>
      </c>
      <c r="W75" s="3"/>
      <c r="Y75" s="28" t="s">
        <v>102</v>
      </c>
      <c r="Z75" s="320">
        <v>296000</v>
      </c>
      <c r="AA75" s="319">
        <v>294000</v>
      </c>
      <c r="AB75" s="319" t="s">
        <v>270</v>
      </c>
      <c r="AC75" s="319">
        <v>44000</v>
      </c>
      <c r="AD75" s="319">
        <v>189000</v>
      </c>
      <c r="AE75" s="319">
        <v>59000</v>
      </c>
      <c r="AF75" s="319">
        <v>57000</v>
      </c>
      <c r="AG75" s="321" t="s">
        <v>270</v>
      </c>
    </row>
    <row r="76" spans="1:33" ht="21" hidden="1" customHeight="1">
      <c r="A76" s="28" t="s">
        <v>103</v>
      </c>
      <c r="B76" s="272">
        <v>673000</v>
      </c>
      <c r="C76" s="175">
        <v>661000</v>
      </c>
      <c r="D76" s="175">
        <v>10000</v>
      </c>
      <c r="E76" s="175">
        <v>95000</v>
      </c>
      <c r="F76" s="175">
        <v>427000</v>
      </c>
      <c r="G76" s="175">
        <v>142000</v>
      </c>
      <c r="H76" s="175">
        <v>130000</v>
      </c>
      <c r="I76" s="177">
        <v>12000</v>
      </c>
      <c r="M76" s="418" t="s">
        <v>103</v>
      </c>
      <c r="N76" s="320">
        <v>375000</v>
      </c>
      <c r="O76" s="319">
        <v>365000</v>
      </c>
      <c r="P76" s="319" t="s">
        <v>270</v>
      </c>
      <c r="Q76" s="319">
        <v>51000</v>
      </c>
      <c r="R76" s="319">
        <v>236000</v>
      </c>
      <c r="S76" s="319">
        <v>82000</v>
      </c>
      <c r="T76" s="319">
        <v>71000</v>
      </c>
      <c r="U76" s="321">
        <v>10000</v>
      </c>
      <c r="W76" s="3"/>
      <c r="Y76" s="28" t="s">
        <v>103</v>
      </c>
      <c r="Z76" s="320">
        <v>298000</v>
      </c>
      <c r="AA76" s="319">
        <v>297000</v>
      </c>
      <c r="AB76" s="319" t="s">
        <v>270</v>
      </c>
      <c r="AC76" s="319">
        <v>43000</v>
      </c>
      <c r="AD76" s="319">
        <v>191000</v>
      </c>
      <c r="AE76" s="319">
        <v>60000</v>
      </c>
      <c r="AF76" s="319">
        <v>59000</v>
      </c>
      <c r="AG76" s="321" t="s">
        <v>270</v>
      </c>
    </row>
    <row r="77" spans="1:33" ht="21" hidden="1" customHeight="1">
      <c r="A77" s="28" t="s">
        <v>104</v>
      </c>
      <c r="B77" s="272">
        <v>679000</v>
      </c>
      <c r="C77" s="175">
        <v>667000</v>
      </c>
      <c r="D77" s="175">
        <v>10000</v>
      </c>
      <c r="E77" s="175">
        <v>96000</v>
      </c>
      <c r="F77" s="175">
        <v>429000</v>
      </c>
      <c r="G77" s="175">
        <v>144000</v>
      </c>
      <c r="H77" s="175">
        <v>132000</v>
      </c>
      <c r="I77" s="177">
        <v>12000</v>
      </c>
      <c r="M77" s="418" t="s">
        <v>104</v>
      </c>
      <c r="N77" s="320">
        <v>379000</v>
      </c>
      <c r="O77" s="319">
        <v>368000</v>
      </c>
      <c r="P77" s="319" t="s">
        <v>270</v>
      </c>
      <c r="Q77" s="319">
        <v>52000</v>
      </c>
      <c r="R77" s="319">
        <v>237000</v>
      </c>
      <c r="S77" s="319">
        <v>84000</v>
      </c>
      <c r="T77" s="319">
        <v>74000</v>
      </c>
      <c r="U77" s="321">
        <v>10000</v>
      </c>
      <c r="W77" s="3"/>
      <c r="Y77" s="28" t="s">
        <v>104</v>
      </c>
      <c r="Z77" s="320">
        <v>300000</v>
      </c>
      <c r="AA77" s="319">
        <v>299000</v>
      </c>
      <c r="AB77" s="319" t="s">
        <v>270</v>
      </c>
      <c r="AC77" s="319">
        <v>44000</v>
      </c>
      <c r="AD77" s="319">
        <v>192000</v>
      </c>
      <c r="AE77" s="319">
        <v>60000</v>
      </c>
      <c r="AF77" s="319">
        <v>59000</v>
      </c>
      <c r="AG77" s="321" t="s">
        <v>270</v>
      </c>
    </row>
    <row r="78" spans="1:33" ht="21" hidden="1" customHeight="1">
      <c r="A78" s="28" t="s">
        <v>105</v>
      </c>
      <c r="B78" s="272">
        <v>688000</v>
      </c>
      <c r="C78" s="175">
        <v>676000</v>
      </c>
      <c r="D78" s="175">
        <v>11000</v>
      </c>
      <c r="E78" s="175">
        <v>96000</v>
      </c>
      <c r="F78" s="175">
        <v>439000</v>
      </c>
      <c r="G78" s="175">
        <v>143000</v>
      </c>
      <c r="H78" s="175">
        <v>130000</v>
      </c>
      <c r="I78" s="177">
        <v>12000</v>
      </c>
      <c r="M78" s="418" t="s">
        <v>105</v>
      </c>
      <c r="N78" s="320">
        <v>384000</v>
      </c>
      <c r="O78" s="319">
        <v>374000</v>
      </c>
      <c r="P78" s="319" t="s">
        <v>270</v>
      </c>
      <c r="Q78" s="319">
        <v>52000</v>
      </c>
      <c r="R78" s="319">
        <v>241000</v>
      </c>
      <c r="S78" s="319">
        <v>85000</v>
      </c>
      <c r="T78" s="319">
        <v>74000</v>
      </c>
      <c r="U78" s="321">
        <v>11000</v>
      </c>
      <c r="W78" s="3"/>
      <c r="Y78" s="28" t="s">
        <v>105</v>
      </c>
      <c r="Z78" s="320">
        <v>304000</v>
      </c>
      <c r="AA78" s="319">
        <v>302000</v>
      </c>
      <c r="AB78" s="319" t="s">
        <v>270</v>
      </c>
      <c r="AC78" s="319">
        <v>44000</v>
      </c>
      <c r="AD78" s="319">
        <v>198000</v>
      </c>
      <c r="AE78" s="319">
        <v>58000</v>
      </c>
      <c r="AF78" s="319">
        <v>56000</v>
      </c>
      <c r="AG78" s="321" t="s">
        <v>270</v>
      </c>
    </row>
    <row r="79" spans="1:33" ht="21" hidden="1" customHeight="1">
      <c r="A79" s="28" t="s">
        <v>106</v>
      </c>
      <c r="B79" s="272">
        <v>694000</v>
      </c>
      <c r="C79" s="175">
        <v>684000</v>
      </c>
      <c r="D79" s="175">
        <v>12000</v>
      </c>
      <c r="E79" s="175">
        <v>97000</v>
      </c>
      <c r="F79" s="175">
        <v>442000</v>
      </c>
      <c r="G79" s="175">
        <v>142000</v>
      </c>
      <c r="H79" s="175">
        <v>132000</v>
      </c>
      <c r="I79" s="177">
        <v>11000</v>
      </c>
      <c r="M79" s="418" t="s">
        <v>106</v>
      </c>
      <c r="N79" s="320">
        <v>386000</v>
      </c>
      <c r="O79" s="319">
        <v>377000</v>
      </c>
      <c r="P79" s="319" t="s">
        <v>270</v>
      </c>
      <c r="Q79" s="319">
        <v>52000</v>
      </c>
      <c r="R79" s="319">
        <v>242000</v>
      </c>
      <c r="S79" s="319">
        <v>84000</v>
      </c>
      <c r="T79" s="319">
        <v>75000</v>
      </c>
      <c r="U79" s="321">
        <v>9000</v>
      </c>
      <c r="W79" s="3"/>
      <c r="Y79" s="28" t="s">
        <v>106</v>
      </c>
      <c r="Z79" s="320">
        <v>308000</v>
      </c>
      <c r="AA79" s="319">
        <v>307000</v>
      </c>
      <c r="AB79" s="319" t="s">
        <v>270</v>
      </c>
      <c r="AC79" s="319">
        <v>45000</v>
      </c>
      <c r="AD79" s="319">
        <v>200000</v>
      </c>
      <c r="AE79" s="319">
        <v>59000</v>
      </c>
      <c r="AF79" s="319">
        <v>57000</v>
      </c>
      <c r="AG79" s="321" t="s">
        <v>270</v>
      </c>
    </row>
    <row r="80" spans="1:33" ht="21" hidden="1" customHeight="1">
      <c r="A80" s="28" t="s">
        <v>107</v>
      </c>
      <c r="B80" s="272">
        <v>695000</v>
      </c>
      <c r="C80" s="175">
        <v>684000</v>
      </c>
      <c r="D80" s="175">
        <v>13000</v>
      </c>
      <c r="E80" s="175">
        <v>95000</v>
      </c>
      <c r="F80" s="175">
        <v>446000</v>
      </c>
      <c r="G80" s="175">
        <v>142000</v>
      </c>
      <c r="H80" s="175">
        <v>130000</v>
      </c>
      <c r="I80" s="177">
        <v>11000</v>
      </c>
      <c r="M80" s="418" t="s">
        <v>107</v>
      </c>
      <c r="N80" s="320">
        <v>386000</v>
      </c>
      <c r="O80" s="319">
        <v>377000</v>
      </c>
      <c r="P80" s="319" t="s">
        <v>270</v>
      </c>
      <c r="Q80" s="319">
        <v>51000</v>
      </c>
      <c r="R80" s="319">
        <v>244000</v>
      </c>
      <c r="S80" s="319">
        <v>84000</v>
      </c>
      <c r="T80" s="319">
        <v>75000</v>
      </c>
      <c r="U80" s="321">
        <v>9000</v>
      </c>
      <c r="W80" s="3"/>
      <c r="Y80" s="28" t="s">
        <v>107</v>
      </c>
      <c r="Z80" s="320">
        <v>309000</v>
      </c>
      <c r="AA80" s="319">
        <v>307000</v>
      </c>
      <c r="AB80" s="319" t="s">
        <v>270</v>
      </c>
      <c r="AC80" s="319">
        <v>44000</v>
      </c>
      <c r="AD80" s="319">
        <v>202000</v>
      </c>
      <c r="AE80" s="319">
        <v>58000</v>
      </c>
      <c r="AF80" s="319">
        <v>55000</v>
      </c>
      <c r="AG80" s="321" t="s">
        <v>270</v>
      </c>
    </row>
    <row r="81" spans="1:33" ht="21" hidden="1" customHeight="1">
      <c r="A81" s="28" t="s">
        <v>108</v>
      </c>
      <c r="B81" s="272">
        <v>701000</v>
      </c>
      <c r="C81" s="175">
        <v>690000</v>
      </c>
      <c r="D81" s="175">
        <v>14000</v>
      </c>
      <c r="E81" s="175">
        <v>98000</v>
      </c>
      <c r="F81" s="175">
        <v>445000</v>
      </c>
      <c r="G81" s="175">
        <v>144000</v>
      </c>
      <c r="H81" s="175">
        <v>133000</v>
      </c>
      <c r="I81" s="177">
        <v>11000</v>
      </c>
      <c r="M81" s="418" t="s">
        <v>108</v>
      </c>
      <c r="N81" s="320">
        <v>390000</v>
      </c>
      <c r="O81" s="319">
        <v>382000</v>
      </c>
      <c r="P81" s="319">
        <v>9000</v>
      </c>
      <c r="Q81" s="319">
        <v>54000</v>
      </c>
      <c r="R81" s="319">
        <v>242000</v>
      </c>
      <c r="S81" s="319">
        <v>86000</v>
      </c>
      <c r="T81" s="319">
        <v>77000</v>
      </c>
      <c r="U81" s="321">
        <v>8000</v>
      </c>
      <c r="W81" s="3"/>
      <c r="Y81" s="28" t="s">
        <v>108</v>
      </c>
      <c r="Z81" s="320">
        <v>311000</v>
      </c>
      <c r="AA81" s="319">
        <v>309000</v>
      </c>
      <c r="AB81" s="319" t="s">
        <v>270</v>
      </c>
      <c r="AC81" s="319">
        <v>44000</v>
      </c>
      <c r="AD81" s="319">
        <v>203000</v>
      </c>
      <c r="AE81" s="319">
        <v>58000</v>
      </c>
      <c r="AF81" s="319">
        <v>56000</v>
      </c>
      <c r="AG81" s="321" t="s">
        <v>270</v>
      </c>
    </row>
    <row r="82" spans="1:33" ht="21" hidden="1" customHeight="1">
      <c r="A82" s="28" t="s">
        <v>109</v>
      </c>
      <c r="B82" s="272">
        <v>702000</v>
      </c>
      <c r="C82" s="175">
        <v>692000</v>
      </c>
      <c r="D82" s="175">
        <v>15000</v>
      </c>
      <c r="E82" s="175">
        <v>96000</v>
      </c>
      <c r="F82" s="175">
        <v>446000</v>
      </c>
      <c r="G82" s="175">
        <v>145000</v>
      </c>
      <c r="H82" s="175">
        <v>134000</v>
      </c>
      <c r="I82" s="177">
        <v>11000</v>
      </c>
      <c r="M82" s="418" t="s">
        <v>109</v>
      </c>
      <c r="N82" s="320">
        <v>390000</v>
      </c>
      <c r="O82" s="319">
        <v>381000</v>
      </c>
      <c r="P82" s="319">
        <v>8000</v>
      </c>
      <c r="Q82" s="319">
        <v>53000</v>
      </c>
      <c r="R82" s="319">
        <v>241000</v>
      </c>
      <c r="S82" s="319">
        <v>87000</v>
      </c>
      <c r="T82" s="319">
        <v>79000</v>
      </c>
      <c r="U82" s="321">
        <v>8000</v>
      </c>
      <c r="W82" s="3"/>
      <c r="Y82" s="28" t="s">
        <v>109</v>
      </c>
      <c r="Z82" s="320">
        <v>313000</v>
      </c>
      <c r="AA82" s="319">
        <v>310000</v>
      </c>
      <c r="AB82" s="319" t="s">
        <v>270</v>
      </c>
      <c r="AC82" s="319">
        <v>43000</v>
      </c>
      <c r="AD82" s="319">
        <v>206000</v>
      </c>
      <c r="AE82" s="319">
        <v>58000</v>
      </c>
      <c r="AF82" s="319">
        <v>55000</v>
      </c>
      <c r="AG82" s="321" t="s">
        <v>270</v>
      </c>
    </row>
    <row r="83" spans="1:33" ht="21" hidden="1" customHeight="1">
      <c r="A83" s="28" t="s">
        <v>209</v>
      </c>
      <c r="B83" s="272">
        <v>707000</v>
      </c>
      <c r="C83" s="175">
        <v>695000</v>
      </c>
      <c r="D83" s="175">
        <v>16000</v>
      </c>
      <c r="E83" s="175">
        <v>97000</v>
      </c>
      <c r="F83" s="175">
        <v>449000</v>
      </c>
      <c r="G83" s="175">
        <v>145000</v>
      </c>
      <c r="H83" s="175">
        <v>133000</v>
      </c>
      <c r="I83" s="177">
        <v>12000</v>
      </c>
      <c r="M83" s="418" t="s">
        <v>209</v>
      </c>
      <c r="N83" s="320">
        <v>393000</v>
      </c>
      <c r="O83" s="319">
        <v>384000</v>
      </c>
      <c r="P83" s="319">
        <v>10000</v>
      </c>
      <c r="Q83" s="319">
        <v>54000</v>
      </c>
      <c r="R83" s="319">
        <v>242000</v>
      </c>
      <c r="S83" s="319">
        <v>87000</v>
      </c>
      <c r="T83" s="319">
        <v>78000</v>
      </c>
      <c r="U83" s="321">
        <v>10000</v>
      </c>
      <c r="W83" s="3"/>
      <c r="Y83" s="28" t="s">
        <v>209</v>
      </c>
      <c r="Z83" s="320">
        <v>314000</v>
      </c>
      <c r="AA83" s="319">
        <v>311000</v>
      </c>
      <c r="AB83" s="319" t="s">
        <v>270</v>
      </c>
      <c r="AC83" s="319">
        <v>43000</v>
      </c>
      <c r="AD83" s="319">
        <v>207000</v>
      </c>
      <c r="AE83" s="319">
        <v>57000</v>
      </c>
      <c r="AF83" s="319">
        <v>55000</v>
      </c>
      <c r="AG83" s="321" t="s">
        <v>270</v>
      </c>
    </row>
    <row r="84" spans="1:33" ht="21" hidden="1" customHeight="1">
      <c r="A84" s="28" t="s">
        <v>210</v>
      </c>
      <c r="B84" s="272">
        <v>699000</v>
      </c>
      <c r="C84" s="175">
        <v>687000</v>
      </c>
      <c r="D84" s="175">
        <v>14000</v>
      </c>
      <c r="E84" s="175">
        <v>96000</v>
      </c>
      <c r="F84" s="175">
        <v>445000</v>
      </c>
      <c r="G84" s="175">
        <v>143000</v>
      </c>
      <c r="H84" s="175">
        <v>131000</v>
      </c>
      <c r="I84" s="177">
        <v>12000</v>
      </c>
      <c r="M84" s="418" t="s">
        <v>210</v>
      </c>
      <c r="N84" s="320">
        <v>392000</v>
      </c>
      <c r="O84" s="319">
        <v>382000</v>
      </c>
      <c r="P84" s="319">
        <v>9000</v>
      </c>
      <c r="Q84" s="319">
        <v>55000</v>
      </c>
      <c r="R84" s="319">
        <v>241000</v>
      </c>
      <c r="S84" s="319">
        <v>87000</v>
      </c>
      <c r="T84" s="319">
        <v>77000</v>
      </c>
      <c r="U84" s="321">
        <v>10000</v>
      </c>
      <c r="W84" s="3"/>
      <c r="Y84" s="28" t="s">
        <v>210</v>
      </c>
      <c r="Z84" s="320">
        <v>307000</v>
      </c>
      <c r="AA84" s="319">
        <v>305000</v>
      </c>
      <c r="AB84" s="319" t="s">
        <v>270</v>
      </c>
      <c r="AC84" s="319">
        <v>42000</v>
      </c>
      <c r="AD84" s="319">
        <v>204000</v>
      </c>
      <c r="AE84" s="319">
        <v>56000</v>
      </c>
      <c r="AF84" s="319">
        <v>54000</v>
      </c>
      <c r="AG84" s="321" t="s">
        <v>270</v>
      </c>
    </row>
    <row r="85" spans="1:33" ht="21" hidden="1" customHeight="1">
      <c r="A85" s="28" t="s">
        <v>110</v>
      </c>
      <c r="B85" s="272">
        <v>695000</v>
      </c>
      <c r="C85" s="175">
        <v>684000</v>
      </c>
      <c r="D85" s="175">
        <v>14000</v>
      </c>
      <c r="E85" s="175">
        <v>96000</v>
      </c>
      <c r="F85" s="175">
        <v>445000</v>
      </c>
      <c r="G85" s="175">
        <v>140000</v>
      </c>
      <c r="H85" s="175">
        <v>129000</v>
      </c>
      <c r="I85" s="177">
        <v>12000</v>
      </c>
      <c r="M85" s="418" t="s">
        <v>110</v>
      </c>
      <c r="N85" s="320">
        <v>391000</v>
      </c>
      <c r="O85" s="319">
        <v>382000</v>
      </c>
      <c r="P85" s="319">
        <v>10000</v>
      </c>
      <c r="Q85" s="319">
        <v>54000</v>
      </c>
      <c r="R85" s="319">
        <v>242000</v>
      </c>
      <c r="S85" s="319">
        <v>85000</v>
      </c>
      <c r="T85" s="319">
        <v>75000</v>
      </c>
      <c r="U85" s="321">
        <v>9000</v>
      </c>
      <c r="W85" s="3"/>
      <c r="Y85" s="28" t="s">
        <v>110</v>
      </c>
      <c r="Z85" s="320">
        <v>304000</v>
      </c>
      <c r="AA85" s="319">
        <v>302000</v>
      </c>
      <c r="AB85" s="319" t="s">
        <v>270</v>
      </c>
      <c r="AC85" s="319">
        <v>42000</v>
      </c>
      <c r="AD85" s="319">
        <v>203000</v>
      </c>
      <c r="AE85" s="319">
        <v>55000</v>
      </c>
      <c r="AF85" s="319">
        <v>53000</v>
      </c>
      <c r="AG85" s="321" t="s">
        <v>270</v>
      </c>
    </row>
    <row r="86" spans="1:33" ht="21" hidden="1" customHeight="1">
      <c r="A86" s="28" t="s">
        <v>111</v>
      </c>
      <c r="B86" s="272">
        <v>696000</v>
      </c>
      <c r="C86" s="175">
        <v>685000</v>
      </c>
      <c r="D86" s="175">
        <v>14000</v>
      </c>
      <c r="E86" s="175">
        <v>97000</v>
      </c>
      <c r="F86" s="175">
        <v>445000</v>
      </c>
      <c r="G86" s="175">
        <v>140000</v>
      </c>
      <c r="H86" s="175">
        <v>129000</v>
      </c>
      <c r="I86" s="177">
        <v>11000</v>
      </c>
      <c r="M86" s="418" t="s">
        <v>111</v>
      </c>
      <c r="N86" s="320">
        <v>391000</v>
      </c>
      <c r="O86" s="319">
        <v>382000</v>
      </c>
      <c r="P86" s="319">
        <v>11000</v>
      </c>
      <c r="Q86" s="319">
        <v>55000</v>
      </c>
      <c r="R86" s="319">
        <v>242000</v>
      </c>
      <c r="S86" s="319">
        <v>84000</v>
      </c>
      <c r="T86" s="319">
        <v>75000</v>
      </c>
      <c r="U86" s="321">
        <v>9000</v>
      </c>
      <c r="W86" s="3"/>
      <c r="Y86" s="28" t="s">
        <v>111</v>
      </c>
      <c r="Z86" s="320">
        <v>305000</v>
      </c>
      <c r="AA86" s="319">
        <v>303000</v>
      </c>
      <c r="AB86" s="319" t="s">
        <v>270</v>
      </c>
      <c r="AC86" s="319">
        <v>42000</v>
      </c>
      <c r="AD86" s="319">
        <v>204000</v>
      </c>
      <c r="AE86" s="319">
        <v>56000</v>
      </c>
      <c r="AF86" s="319">
        <v>54000</v>
      </c>
      <c r="AG86" s="321" t="s">
        <v>270</v>
      </c>
    </row>
    <row r="87" spans="1:33" ht="21" hidden="1" customHeight="1">
      <c r="A87" s="28" t="s">
        <v>112</v>
      </c>
      <c r="B87" s="272">
        <v>701000</v>
      </c>
      <c r="C87" s="175">
        <v>690000</v>
      </c>
      <c r="D87" s="175">
        <v>16000</v>
      </c>
      <c r="E87" s="175">
        <v>98000</v>
      </c>
      <c r="F87" s="175">
        <v>445000</v>
      </c>
      <c r="G87" s="175">
        <v>142000</v>
      </c>
      <c r="H87" s="175">
        <v>132000</v>
      </c>
      <c r="I87" s="177">
        <v>10000</v>
      </c>
      <c r="M87" s="418" t="s">
        <v>112</v>
      </c>
      <c r="N87" s="320">
        <v>391000</v>
      </c>
      <c r="O87" s="319">
        <v>383000</v>
      </c>
      <c r="P87" s="319">
        <v>11000</v>
      </c>
      <c r="Q87" s="319">
        <v>55000</v>
      </c>
      <c r="R87" s="319">
        <v>239000</v>
      </c>
      <c r="S87" s="319">
        <v>85000</v>
      </c>
      <c r="T87" s="319">
        <v>77000</v>
      </c>
      <c r="U87" s="321">
        <v>8000</v>
      </c>
      <c r="W87" s="3"/>
      <c r="Y87" s="28" t="s">
        <v>112</v>
      </c>
      <c r="Z87" s="320">
        <v>309000</v>
      </c>
      <c r="AA87" s="319">
        <v>308000</v>
      </c>
      <c r="AB87" s="319" t="s">
        <v>270</v>
      </c>
      <c r="AC87" s="319">
        <v>42000</v>
      </c>
      <c r="AD87" s="319">
        <v>205000</v>
      </c>
      <c r="AE87" s="319">
        <v>57000</v>
      </c>
      <c r="AF87" s="319">
        <v>55000</v>
      </c>
      <c r="AG87" s="321" t="s">
        <v>270</v>
      </c>
    </row>
    <row r="88" spans="1:33" ht="21" hidden="1" customHeight="1">
      <c r="A88" s="28" t="s">
        <v>113</v>
      </c>
      <c r="B88" s="272">
        <v>701000</v>
      </c>
      <c r="C88" s="175">
        <v>691000</v>
      </c>
      <c r="D88" s="175">
        <v>15000</v>
      </c>
      <c r="E88" s="175">
        <v>99000</v>
      </c>
      <c r="F88" s="175">
        <v>445000</v>
      </c>
      <c r="G88" s="175">
        <v>142000</v>
      </c>
      <c r="H88" s="175">
        <v>132000</v>
      </c>
      <c r="I88" s="177">
        <v>10000</v>
      </c>
      <c r="M88" s="418" t="s">
        <v>113</v>
      </c>
      <c r="N88" s="320">
        <v>391000</v>
      </c>
      <c r="O88" s="319">
        <v>384000</v>
      </c>
      <c r="P88" s="319">
        <v>10000</v>
      </c>
      <c r="Q88" s="319">
        <v>56000</v>
      </c>
      <c r="R88" s="319">
        <v>242000</v>
      </c>
      <c r="S88" s="319">
        <v>84000</v>
      </c>
      <c r="T88" s="319">
        <v>77000</v>
      </c>
      <c r="U88" s="321" t="s">
        <v>270</v>
      </c>
      <c r="W88" s="3"/>
      <c r="Y88" s="28" t="s">
        <v>113</v>
      </c>
      <c r="Z88" s="320">
        <v>310000</v>
      </c>
      <c r="AA88" s="319">
        <v>307000</v>
      </c>
      <c r="AB88" s="319" t="s">
        <v>270</v>
      </c>
      <c r="AC88" s="319">
        <v>43000</v>
      </c>
      <c r="AD88" s="319">
        <v>204000</v>
      </c>
      <c r="AE88" s="319">
        <v>57000</v>
      </c>
      <c r="AF88" s="319">
        <v>55000</v>
      </c>
      <c r="AG88" s="321" t="s">
        <v>270</v>
      </c>
    </row>
    <row r="89" spans="1:33" ht="21" hidden="1" customHeight="1">
      <c r="A89" s="28" t="s">
        <v>114</v>
      </c>
      <c r="B89" s="272">
        <v>714000</v>
      </c>
      <c r="C89" s="175">
        <v>705000</v>
      </c>
      <c r="D89" s="175">
        <v>15000</v>
      </c>
      <c r="E89" s="175">
        <v>103000</v>
      </c>
      <c r="F89" s="175">
        <v>450000</v>
      </c>
      <c r="G89" s="175">
        <v>145000</v>
      </c>
      <c r="H89" s="175">
        <v>136000</v>
      </c>
      <c r="I89" s="177">
        <v>9000</v>
      </c>
      <c r="M89" s="418" t="s">
        <v>114</v>
      </c>
      <c r="N89" s="320">
        <v>396000</v>
      </c>
      <c r="O89" s="319">
        <v>389000</v>
      </c>
      <c r="P89" s="319">
        <v>9000</v>
      </c>
      <c r="Q89" s="319">
        <v>57000</v>
      </c>
      <c r="R89" s="319">
        <v>244000</v>
      </c>
      <c r="S89" s="319">
        <v>85000</v>
      </c>
      <c r="T89" s="319">
        <v>78000</v>
      </c>
      <c r="U89" s="321" t="s">
        <v>270</v>
      </c>
      <c r="W89" s="3"/>
      <c r="Y89" s="28" t="s">
        <v>114</v>
      </c>
      <c r="Z89" s="320">
        <v>318000</v>
      </c>
      <c r="AA89" s="319">
        <v>316000</v>
      </c>
      <c r="AB89" s="319" t="s">
        <v>270</v>
      </c>
      <c r="AC89" s="319">
        <v>46000</v>
      </c>
      <c r="AD89" s="319">
        <v>206000</v>
      </c>
      <c r="AE89" s="319">
        <v>60000</v>
      </c>
      <c r="AF89" s="319">
        <v>58000</v>
      </c>
      <c r="AG89" s="321" t="s">
        <v>270</v>
      </c>
    </row>
    <row r="90" spans="1:33" ht="21" hidden="1" customHeight="1">
      <c r="A90" s="28" t="s">
        <v>115</v>
      </c>
      <c r="B90" s="272">
        <v>718000</v>
      </c>
      <c r="C90" s="175">
        <v>709000</v>
      </c>
      <c r="D90" s="175">
        <v>13000</v>
      </c>
      <c r="E90" s="175">
        <v>103000</v>
      </c>
      <c r="F90" s="175">
        <v>457000</v>
      </c>
      <c r="G90" s="175">
        <v>145000</v>
      </c>
      <c r="H90" s="175">
        <v>135000</v>
      </c>
      <c r="I90" s="177">
        <v>10000</v>
      </c>
      <c r="M90" s="418" t="s">
        <v>115</v>
      </c>
      <c r="N90" s="320">
        <v>398000</v>
      </c>
      <c r="O90" s="319">
        <v>391000</v>
      </c>
      <c r="P90" s="319" t="s">
        <v>270</v>
      </c>
      <c r="Q90" s="319">
        <v>56000</v>
      </c>
      <c r="R90" s="319">
        <v>248000</v>
      </c>
      <c r="S90" s="319">
        <v>86000</v>
      </c>
      <c r="T90" s="319">
        <v>79000</v>
      </c>
      <c r="U90" s="321" t="s">
        <v>270</v>
      </c>
      <c r="W90" s="3"/>
      <c r="Y90" s="28" t="s">
        <v>115</v>
      </c>
      <c r="Z90" s="320">
        <v>320000</v>
      </c>
      <c r="AA90" s="319">
        <v>318000</v>
      </c>
      <c r="AB90" s="319" t="s">
        <v>270</v>
      </c>
      <c r="AC90" s="319">
        <v>46000</v>
      </c>
      <c r="AD90" s="319">
        <v>210000</v>
      </c>
      <c r="AE90" s="319">
        <v>58000</v>
      </c>
      <c r="AF90" s="319">
        <v>56000</v>
      </c>
      <c r="AG90" s="321" t="s">
        <v>270</v>
      </c>
    </row>
    <row r="91" spans="1:33" ht="21" hidden="1" customHeight="1">
      <c r="A91" s="28" t="s">
        <v>116</v>
      </c>
      <c r="B91" s="272">
        <v>720000</v>
      </c>
      <c r="C91" s="175">
        <v>710000</v>
      </c>
      <c r="D91" s="175">
        <v>13000</v>
      </c>
      <c r="E91" s="175">
        <v>101000</v>
      </c>
      <c r="F91" s="175">
        <v>460000</v>
      </c>
      <c r="G91" s="175">
        <v>146000</v>
      </c>
      <c r="H91" s="175">
        <v>136000</v>
      </c>
      <c r="I91" s="177">
        <v>10000</v>
      </c>
      <c r="M91" s="418" t="s">
        <v>116</v>
      </c>
      <c r="N91" s="320">
        <v>398000</v>
      </c>
      <c r="O91" s="319">
        <v>390000</v>
      </c>
      <c r="P91" s="319" t="s">
        <v>270</v>
      </c>
      <c r="Q91" s="319">
        <v>56000</v>
      </c>
      <c r="R91" s="319">
        <v>248000</v>
      </c>
      <c r="S91" s="319">
        <v>87000</v>
      </c>
      <c r="T91" s="319">
        <v>80000</v>
      </c>
      <c r="U91" s="321" t="s">
        <v>270</v>
      </c>
      <c r="W91" s="3"/>
      <c r="Y91" s="28" t="s">
        <v>116</v>
      </c>
      <c r="Z91" s="320">
        <v>322000</v>
      </c>
      <c r="AA91" s="319">
        <v>320000</v>
      </c>
      <c r="AB91" s="319" t="s">
        <v>270</v>
      </c>
      <c r="AC91" s="319">
        <v>45000</v>
      </c>
      <c r="AD91" s="319">
        <v>212000</v>
      </c>
      <c r="AE91" s="319">
        <v>59000</v>
      </c>
      <c r="AF91" s="319">
        <v>56000</v>
      </c>
      <c r="AG91" s="321" t="s">
        <v>270</v>
      </c>
    </row>
    <row r="92" spans="1:33" ht="21" hidden="1" customHeight="1">
      <c r="A92" s="28" t="s">
        <v>117</v>
      </c>
      <c r="B92" s="272">
        <v>713000</v>
      </c>
      <c r="C92" s="175">
        <v>704000</v>
      </c>
      <c r="D92" s="175">
        <v>13000</v>
      </c>
      <c r="E92" s="175">
        <v>98000</v>
      </c>
      <c r="F92" s="175">
        <v>458000</v>
      </c>
      <c r="G92" s="175">
        <v>145000</v>
      </c>
      <c r="H92" s="175">
        <v>135000</v>
      </c>
      <c r="I92" s="177">
        <v>9000</v>
      </c>
      <c r="M92" s="418" t="s">
        <v>117</v>
      </c>
      <c r="N92" s="320">
        <v>395000</v>
      </c>
      <c r="O92" s="319">
        <v>388000</v>
      </c>
      <c r="P92" s="319" t="s">
        <v>270</v>
      </c>
      <c r="Q92" s="319">
        <v>54000</v>
      </c>
      <c r="R92" s="319">
        <v>248000</v>
      </c>
      <c r="S92" s="319">
        <v>86000</v>
      </c>
      <c r="T92" s="319">
        <v>79000</v>
      </c>
      <c r="U92" s="321" t="s">
        <v>270</v>
      </c>
      <c r="W92" s="3"/>
      <c r="Y92" s="28" t="s">
        <v>117</v>
      </c>
      <c r="Z92" s="320">
        <v>318000</v>
      </c>
      <c r="AA92" s="319">
        <v>316000</v>
      </c>
      <c r="AB92" s="319" t="s">
        <v>270</v>
      </c>
      <c r="AC92" s="319">
        <v>44000</v>
      </c>
      <c r="AD92" s="319">
        <v>210000</v>
      </c>
      <c r="AE92" s="319">
        <v>59000</v>
      </c>
      <c r="AF92" s="319">
        <v>57000</v>
      </c>
      <c r="AG92" s="321" t="s">
        <v>270</v>
      </c>
    </row>
    <row r="93" spans="1:33" ht="21" hidden="1" customHeight="1">
      <c r="A93" s="28" t="s">
        <v>118</v>
      </c>
      <c r="B93" s="272">
        <v>708000</v>
      </c>
      <c r="C93" s="175">
        <v>699000</v>
      </c>
      <c r="D93" s="175">
        <v>14000</v>
      </c>
      <c r="E93" s="175">
        <v>98000</v>
      </c>
      <c r="F93" s="175">
        <v>452000</v>
      </c>
      <c r="G93" s="175">
        <v>143000</v>
      </c>
      <c r="H93" s="175">
        <v>134000</v>
      </c>
      <c r="I93" s="177">
        <v>9000</v>
      </c>
      <c r="M93" s="418" t="s">
        <v>118</v>
      </c>
      <c r="N93" s="320">
        <v>391000</v>
      </c>
      <c r="O93" s="319">
        <v>384000</v>
      </c>
      <c r="P93" s="319" t="s">
        <v>270</v>
      </c>
      <c r="Q93" s="319">
        <v>52000</v>
      </c>
      <c r="R93" s="319">
        <v>247000</v>
      </c>
      <c r="S93" s="319">
        <v>85000</v>
      </c>
      <c r="T93" s="319">
        <v>78000</v>
      </c>
      <c r="U93" s="321" t="s">
        <v>270</v>
      </c>
      <c r="W93" s="3"/>
      <c r="Y93" s="28" t="s">
        <v>118</v>
      </c>
      <c r="Z93" s="320">
        <v>316000</v>
      </c>
      <c r="AA93" s="319">
        <v>315000</v>
      </c>
      <c r="AB93" s="319" t="s">
        <v>270</v>
      </c>
      <c r="AC93" s="319">
        <v>47000</v>
      </c>
      <c r="AD93" s="319">
        <v>205000</v>
      </c>
      <c r="AE93" s="319">
        <v>58000</v>
      </c>
      <c r="AF93" s="319">
        <v>56000</v>
      </c>
      <c r="AG93" s="321" t="s">
        <v>270</v>
      </c>
    </row>
    <row r="94" spans="1:33" ht="21" hidden="1" customHeight="1">
      <c r="A94" s="28" t="s">
        <v>119</v>
      </c>
      <c r="B94" s="272">
        <v>707000</v>
      </c>
      <c r="C94" s="175">
        <v>698000</v>
      </c>
      <c r="D94" s="175">
        <v>14000</v>
      </c>
      <c r="E94" s="175">
        <v>99000</v>
      </c>
      <c r="F94" s="175">
        <v>450000</v>
      </c>
      <c r="G94" s="175">
        <v>145000</v>
      </c>
      <c r="H94" s="175">
        <v>136000</v>
      </c>
      <c r="I94" s="177">
        <v>9000</v>
      </c>
      <c r="M94" s="418" t="s">
        <v>119</v>
      </c>
      <c r="N94" s="320">
        <v>389000</v>
      </c>
      <c r="O94" s="319">
        <v>382000</v>
      </c>
      <c r="P94" s="319" t="s">
        <v>270</v>
      </c>
      <c r="Q94" s="319">
        <v>52000</v>
      </c>
      <c r="R94" s="319">
        <v>244000</v>
      </c>
      <c r="S94" s="319">
        <v>87000</v>
      </c>
      <c r="T94" s="319">
        <v>79000</v>
      </c>
      <c r="U94" s="321" t="s">
        <v>270</v>
      </c>
      <c r="W94" s="3"/>
      <c r="Y94" s="28" t="s">
        <v>119</v>
      </c>
      <c r="Z94" s="320">
        <v>318000</v>
      </c>
      <c r="AA94" s="319">
        <v>316000</v>
      </c>
      <c r="AB94" s="319" t="s">
        <v>270</v>
      </c>
      <c r="AC94" s="319">
        <v>47000</v>
      </c>
      <c r="AD94" s="319">
        <v>205000</v>
      </c>
      <c r="AE94" s="319">
        <v>58000</v>
      </c>
      <c r="AF94" s="319">
        <v>56000</v>
      </c>
      <c r="AG94" s="321" t="s">
        <v>270</v>
      </c>
    </row>
    <row r="95" spans="1:33" ht="21" hidden="1" customHeight="1">
      <c r="A95" s="28" t="s">
        <v>211</v>
      </c>
      <c r="B95" s="272">
        <v>700000</v>
      </c>
      <c r="C95" s="175">
        <v>690000</v>
      </c>
      <c r="D95" s="175">
        <v>13000</v>
      </c>
      <c r="E95" s="175">
        <v>95000</v>
      </c>
      <c r="F95" s="175">
        <v>448000</v>
      </c>
      <c r="G95" s="175">
        <v>144000</v>
      </c>
      <c r="H95" s="175">
        <v>134000</v>
      </c>
      <c r="I95" s="177">
        <v>10000</v>
      </c>
      <c r="M95" s="418" t="s">
        <v>211</v>
      </c>
      <c r="N95" s="320">
        <v>388000</v>
      </c>
      <c r="O95" s="319">
        <v>380000</v>
      </c>
      <c r="P95" s="319" t="s">
        <v>270</v>
      </c>
      <c r="Q95" s="319">
        <v>50000</v>
      </c>
      <c r="R95" s="319">
        <v>244000</v>
      </c>
      <c r="S95" s="319">
        <v>87000</v>
      </c>
      <c r="T95" s="319">
        <v>79000</v>
      </c>
      <c r="U95" s="321">
        <v>8000</v>
      </c>
      <c r="W95" s="3"/>
      <c r="Y95" s="28" t="s">
        <v>211</v>
      </c>
      <c r="Z95" s="320">
        <v>312000</v>
      </c>
      <c r="AA95" s="319">
        <v>310000</v>
      </c>
      <c r="AB95" s="319" t="s">
        <v>270</v>
      </c>
      <c r="AC95" s="319">
        <v>44000</v>
      </c>
      <c r="AD95" s="319">
        <v>204000</v>
      </c>
      <c r="AE95" s="319">
        <v>57000</v>
      </c>
      <c r="AF95" s="319">
        <v>55000</v>
      </c>
      <c r="AG95" s="321" t="s">
        <v>270</v>
      </c>
    </row>
    <row r="96" spans="1:33" ht="21" hidden="1" customHeight="1">
      <c r="A96" s="28" t="s">
        <v>212</v>
      </c>
      <c r="B96" s="272">
        <v>702000</v>
      </c>
      <c r="C96" s="175">
        <v>692000</v>
      </c>
      <c r="D96" s="175">
        <v>14000</v>
      </c>
      <c r="E96" s="175">
        <v>94000</v>
      </c>
      <c r="F96" s="175">
        <v>450000</v>
      </c>
      <c r="G96" s="175">
        <v>144000</v>
      </c>
      <c r="H96" s="175">
        <v>134000</v>
      </c>
      <c r="I96" s="177">
        <v>10000</v>
      </c>
      <c r="M96" s="418" t="s">
        <v>212</v>
      </c>
      <c r="N96" s="320">
        <v>387000</v>
      </c>
      <c r="O96" s="319">
        <v>379000</v>
      </c>
      <c r="P96" s="319" t="s">
        <v>270</v>
      </c>
      <c r="Q96" s="319">
        <v>50000</v>
      </c>
      <c r="R96" s="319">
        <v>244000</v>
      </c>
      <c r="S96" s="319">
        <v>86000</v>
      </c>
      <c r="T96" s="319">
        <v>78000</v>
      </c>
      <c r="U96" s="321" t="s">
        <v>270</v>
      </c>
      <c r="W96" s="3"/>
      <c r="Y96" s="28" t="s">
        <v>212</v>
      </c>
      <c r="Z96" s="320">
        <v>316000</v>
      </c>
      <c r="AA96" s="319">
        <v>314000</v>
      </c>
      <c r="AB96" s="319" t="s">
        <v>270</v>
      </c>
      <c r="AC96" s="319">
        <v>44000</v>
      </c>
      <c r="AD96" s="319">
        <v>207000</v>
      </c>
      <c r="AE96" s="319">
        <v>58000</v>
      </c>
      <c r="AF96" s="319">
        <v>56000</v>
      </c>
      <c r="AG96" s="321" t="s">
        <v>270</v>
      </c>
    </row>
    <row r="97" spans="1:33" ht="21" hidden="1" customHeight="1">
      <c r="A97" s="28" t="s">
        <v>120</v>
      </c>
      <c r="B97" s="272">
        <v>706000</v>
      </c>
      <c r="C97" s="175">
        <v>695000</v>
      </c>
      <c r="D97" s="175">
        <v>13000</v>
      </c>
      <c r="E97" s="175">
        <v>95000</v>
      </c>
      <c r="F97" s="175">
        <v>450000</v>
      </c>
      <c r="G97" s="175">
        <v>148000</v>
      </c>
      <c r="H97" s="175">
        <v>138000</v>
      </c>
      <c r="I97" s="177">
        <v>11000</v>
      </c>
      <c r="M97" s="418" t="s">
        <v>120</v>
      </c>
      <c r="N97" s="320">
        <v>389000</v>
      </c>
      <c r="O97" s="319">
        <v>381000</v>
      </c>
      <c r="P97" s="319" t="s">
        <v>270</v>
      </c>
      <c r="Q97" s="319">
        <v>49000</v>
      </c>
      <c r="R97" s="319">
        <v>245000</v>
      </c>
      <c r="S97" s="319">
        <v>88000</v>
      </c>
      <c r="T97" s="319">
        <v>80000</v>
      </c>
      <c r="U97" s="321">
        <v>8000</v>
      </c>
      <c r="W97" s="3"/>
      <c r="Y97" s="28" t="s">
        <v>120</v>
      </c>
      <c r="Z97" s="320">
        <v>317000</v>
      </c>
      <c r="AA97" s="319">
        <v>314000</v>
      </c>
      <c r="AB97" s="319" t="s">
        <v>270</v>
      </c>
      <c r="AC97" s="319">
        <v>45000</v>
      </c>
      <c r="AD97" s="319">
        <v>205000</v>
      </c>
      <c r="AE97" s="319">
        <v>60000</v>
      </c>
      <c r="AF97" s="319">
        <v>58000</v>
      </c>
      <c r="AG97" s="321" t="s">
        <v>270</v>
      </c>
    </row>
    <row r="98" spans="1:33" ht="21" hidden="1" customHeight="1">
      <c r="A98" s="28" t="s">
        <v>121</v>
      </c>
      <c r="B98" s="272">
        <v>714000</v>
      </c>
      <c r="C98" s="175">
        <v>702000</v>
      </c>
      <c r="D98" s="175">
        <v>13000</v>
      </c>
      <c r="E98" s="175">
        <v>96000</v>
      </c>
      <c r="F98" s="175">
        <v>454000</v>
      </c>
      <c r="G98" s="175">
        <v>151000</v>
      </c>
      <c r="H98" s="175">
        <v>139000</v>
      </c>
      <c r="I98" s="177">
        <v>12000</v>
      </c>
      <c r="M98" s="418" t="s">
        <v>121</v>
      </c>
      <c r="N98" s="320">
        <v>392000</v>
      </c>
      <c r="O98" s="319">
        <v>383000</v>
      </c>
      <c r="P98" s="319" t="s">
        <v>270</v>
      </c>
      <c r="Q98" s="319">
        <v>50000</v>
      </c>
      <c r="R98" s="319">
        <v>246000</v>
      </c>
      <c r="S98" s="319">
        <v>90000</v>
      </c>
      <c r="T98" s="319">
        <v>80000</v>
      </c>
      <c r="U98" s="321">
        <v>9000</v>
      </c>
      <c r="W98" s="3"/>
      <c r="Y98" s="28" t="s">
        <v>121</v>
      </c>
      <c r="Z98" s="320">
        <v>322000</v>
      </c>
      <c r="AA98" s="319">
        <v>319000</v>
      </c>
      <c r="AB98" s="319" t="s">
        <v>270</v>
      </c>
      <c r="AC98" s="319">
        <v>46000</v>
      </c>
      <c r="AD98" s="319">
        <v>208000</v>
      </c>
      <c r="AE98" s="319">
        <v>62000</v>
      </c>
      <c r="AF98" s="319">
        <v>59000</v>
      </c>
      <c r="AG98" s="321" t="s">
        <v>270</v>
      </c>
    </row>
    <row r="99" spans="1:33" ht="21" hidden="1" customHeight="1">
      <c r="A99" s="28" t="s">
        <v>122</v>
      </c>
      <c r="B99" s="272">
        <v>714000</v>
      </c>
      <c r="C99" s="175">
        <v>702000</v>
      </c>
      <c r="D99" s="175">
        <v>11000</v>
      </c>
      <c r="E99" s="175">
        <v>94000</v>
      </c>
      <c r="F99" s="175">
        <v>454000</v>
      </c>
      <c r="G99" s="175">
        <v>155000</v>
      </c>
      <c r="H99" s="175">
        <v>143000</v>
      </c>
      <c r="I99" s="177">
        <v>12000</v>
      </c>
      <c r="M99" s="418" t="s">
        <v>122</v>
      </c>
      <c r="N99" s="320">
        <v>392000</v>
      </c>
      <c r="O99" s="319">
        <v>382000</v>
      </c>
      <c r="P99" s="319" t="s">
        <v>270</v>
      </c>
      <c r="Q99" s="319">
        <v>50000</v>
      </c>
      <c r="R99" s="319">
        <v>245000</v>
      </c>
      <c r="S99" s="319">
        <v>91000</v>
      </c>
      <c r="T99" s="319">
        <v>81000</v>
      </c>
      <c r="U99" s="321">
        <v>10000</v>
      </c>
      <c r="W99" s="3"/>
      <c r="Y99" s="28" t="s">
        <v>122</v>
      </c>
      <c r="Z99" s="320">
        <v>322000</v>
      </c>
      <c r="AA99" s="319">
        <v>320000</v>
      </c>
      <c r="AB99" s="319" t="s">
        <v>270</v>
      </c>
      <c r="AC99" s="319">
        <v>44000</v>
      </c>
      <c r="AD99" s="319">
        <v>208000</v>
      </c>
      <c r="AE99" s="319">
        <v>64000</v>
      </c>
      <c r="AF99" s="319">
        <v>62000</v>
      </c>
      <c r="AG99" s="321" t="s">
        <v>270</v>
      </c>
    </row>
    <row r="100" spans="1:33" ht="21" hidden="1" customHeight="1">
      <c r="A100" s="28" t="s">
        <v>123</v>
      </c>
      <c r="B100" s="272">
        <v>717000</v>
      </c>
      <c r="C100" s="175">
        <v>702000</v>
      </c>
      <c r="D100" s="175">
        <v>11000</v>
      </c>
      <c r="E100" s="175">
        <v>96000</v>
      </c>
      <c r="F100" s="175">
        <v>452000</v>
      </c>
      <c r="G100" s="175">
        <v>158000</v>
      </c>
      <c r="H100" s="175">
        <v>144000</v>
      </c>
      <c r="I100" s="177">
        <v>14000</v>
      </c>
      <c r="M100" s="418" t="s">
        <v>123</v>
      </c>
      <c r="N100" s="320">
        <v>395000</v>
      </c>
      <c r="O100" s="319">
        <v>384000</v>
      </c>
      <c r="P100" s="319" t="s">
        <v>270</v>
      </c>
      <c r="Q100" s="319">
        <v>51000</v>
      </c>
      <c r="R100" s="319">
        <v>246000</v>
      </c>
      <c r="S100" s="319">
        <v>92000</v>
      </c>
      <c r="T100" s="319">
        <v>80000</v>
      </c>
      <c r="U100" s="321">
        <v>11000</v>
      </c>
      <c r="W100" s="3"/>
      <c r="Y100" s="28" t="s">
        <v>123</v>
      </c>
      <c r="Z100" s="320">
        <v>321000</v>
      </c>
      <c r="AA100" s="319">
        <v>318000</v>
      </c>
      <c r="AB100" s="319" t="s">
        <v>270</v>
      </c>
      <c r="AC100" s="319">
        <v>44000</v>
      </c>
      <c r="AD100" s="319">
        <v>206000</v>
      </c>
      <c r="AE100" s="319">
        <v>66000</v>
      </c>
      <c r="AF100" s="319">
        <v>63000</v>
      </c>
      <c r="AG100" s="321" t="s">
        <v>270</v>
      </c>
    </row>
    <row r="101" spans="1:33" ht="21" hidden="1" customHeight="1">
      <c r="A101" s="28" t="s">
        <v>124</v>
      </c>
      <c r="B101" s="272">
        <v>719000</v>
      </c>
      <c r="C101" s="175">
        <v>705000</v>
      </c>
      <c r="D101" s="175">
        <v>12000</v>
      </c>
      <c r="E101" s="175">
        <v>98000</v>
      </c>
      <c r="F101" s="175">
        <v>450000</v>
      </c>
      <c r="G101" s="175">
        <v>159000</v>
      </c>
      <c r="H101" s="175">
        <v>145000</v>
      </c>
      <c r="I101" s="177">
        <v>14000</v>
      </c>
      <c r="M101" s="418" t="s">
        <v>124</v>
      </c>
      <c r="N101" s="320">
        <v>394000</v>
      </c>
      <c r="O101" s="319">
        <v>384000</v>
      </c>
      <c r="P101" s="319" t="s">
        <v>270</v>
      </c>
      <c r="Q101" s="319">
        <v>53000</v>
      </c>
      <c r="R101" s="319">
        <v>244000</v>
      </c>
      <c r="S101" s="319">
        <v>91000</v>
      </c>
      <c r="T101" s="319">
        <v>80000</v>
      </c>
      <c r="U101" s="321">
        <v>11000</v>
      </c>
      <c r="W101" s="3"/>
      <c r="Y101" s="28" t="s">
        <v>124</v>
      </c>
      <c r="Z101" s="320">
        <v>324000</v>
      </c>
      <c r="AA101" s="319">
        <v>321000</v>
      </c>
      <c r="AB101" s="319" t="s">
        <v>270</v>
      </c>
      <c r="AC101" s="319">
        <v>45000</v>
      </c>
      <c r="AD101" s="319">
        <v>206000</v>
      </c>
      <c r="AE101" s="319">
        <v>67000</v>
      </c>
      <c r="AF101" s="319">
        <v>64000</v>
      </c>
      <c r="AG101" s="321" t="s">
        <v>270</v>
      </c>
    </row>
    <row r="102" spans="1:33" ht="21" hidden="1" customHeight="1">
      <c r="A102" s="28" t="s">
        <v>125</v>
      </c>
      <c r="B102" s="272">
        <v>723000</v>
      </c>
      <c r="C102" s="175">
        <v>707000</v>
      </c>
      <c r="D102" s="175">
        <v>12000</v>
      </c>
      <c r="E102" s="175">
        <v>97000</v>
      </c>
      <c r="F102" s="175">
        <v>448000</v>
      </c>
      <c r="G102" s="175">
        <v>166000</v>
      </c>
      <c r="H102" s="175">
        <v>150000</v>
      </c>
      <c r="I102" s="177">
        <v>16000</v>
      </c>
      <c r="M102" s="418" t="s">
        <v>125</v>
      </c>
      <c r="N102" s="320">
        <v>402000</v>
      </c>
      <c r="O102" s="319">
        <v>390000</v>
      </c>
      <c r="P102" s="319" t="s">
        <v>270</v>
      </c>
      <c r="Q102" s="319">
        <v>55000</v>
      </c>
      <c r="R102" s="319">
        <v>244000</v>
      </c>
      <c r="S102" s="319">
        <v>97000</v>
      </c>
      <c r="T102" s="319">
        <v>85000</v>
      </c>
      <c r="U102" s="321">
        <v>12000</v>
      </c>
      <c r="W102" s="3"/>
      <c r="Y102" s="28" t="s">
        <v>125</v>
      </c>
      <c r="Z102" s="320">
        <v>321000</v>
      </c>
      <c r="AA102" s="319">
        <v>317000</v>
      </c>
      <c r="AB102" s="319" t="s">
        <v>270</v>
      </c>
      <c r="AC102" s="319">
        <v>42000</v>
      </c>
      <c r="AD102" s="319">
        <v>203000</v>
      </c>
      <c r="AE102" s="319">
        <v>69000</v>
      </c>
      <c r="AF102" s="319">
        <v>66000</v>
      </c>
      <c r="AG102" s="321" t="s">
        <v>270</v>
      </c>
    </row>
    <row r="103" spans="1:33" ht="21" hidden="1" customHeight="1">
      <c r="A103" s="28" t="s">
        <v>126</v>
      </c>
      <c r="B103" s="272">
        <v>726000</v>
      </c>
      <c r="C103" s="175">
        <v>711000</v>
      </c>
      <c r="D103" s="175">
        <v>12000</v>
      </c>
      <c r="E103" s="175">
        <v>96000</v>
      </c>
      <c r="F103" s="175">
        <v>449000</v>
      </c>
      <c r="G103" s="175">
        <v>169000</v>
      </c>
      <c r="H103" s="175">
        <v>153000</v>
      </c>
      <c r="I103" s="177">
        <v>16000</v>
      </c>
      <c r="M103" s="418" t="s">
        <v>126</v>
      </c>
      <c r="N103" s="320">
        <v>405000</v>
      </c>
      <c r="O103" s="319">
        <v>393000</v>
      </c>
      <c r="P103" s="319" t="s">
        <v>270</v>
      </c>
      <c r="Q103" s="319">
        <v>54000</v>
      </c>
      <c r="R103" s="319">
        <v>246000</v>
      </c>
      <c r="S103" s="319">
        <v>100000</v>
      </c>
      <c r="T103" s="319">
        <v>87000</v>
      </c>
      <c r="U103" s="321">
        <v>12000</v>
      </c>
      <c r="W103" s="3"/>
      <c r="Y103" s="28" t="s">
        <v>126</v>
      </c>
      <c r="Z103" s="320">
        <v>321000</v>
      </c>
      <c r="AA103" s="319">
        <v>318000</v>
      </c>
      <c r="AB103" s="319" t="s">
        <v>270</v>
      </c>
      <c r="AC103" s="319">
        <v>42000</v>
      </c>
      <c r="AD103" s="319">
        <v>203000</v>
      </c>
      <c r="AE103" s="319">
        <v>69000</v>
      </c>
      <c r="AF103" s="319">
        <v>66000</v>
      </c>
      <c r="AG103" s="321" t="s">
        <v>270</v>
      </c>
    </row>
    <row r="104" spans="1:33" ht="21" hidden="1" customHeight="1">
      <c r="A104" s="28" t="s">
        <v>127</v>
      </c>
      <c r="B104" s="272">
        <v>727000</v>
      </c>
      <c r="C104" s="175">
        <v>711000</v>
      </c>
      <c r="D104" s="175">
        <v>12000</v>
      </c>
      <c r="E104" s="175">
        <v>97000</v>
      </c>
      <c r="F104" s="175">
        <v>451000</v>
      </c>
      <c r="G104" s="175">
        <v>167000</v>
      </c>
      <c r="H104" s="175">
        <v>151000</v>
      </c>
      <c r="I104" s="177">
        <v>16000</v>
      </c>
      <c r="M104" s="418" t="s">
        <v>127</v>
      </c>
      <c r="N104" s="320">
        <v>406000</v>
      </c>
      <c r="O104" s="319">
        <v>393000</v>
      </c>
      <c r="P104" s="319" t="s">
        <v>270</v>
      </c>
      <c r="Q104" s="319">
        <v>54000</v>
      </c>
      <c r="R104" s="319">
        <v>247000</v>
      </c>
      <c r="S104" s="319">
        <v>99000</v>
      </c>
      <c r="T104" s="319">
        <v>86000</v>
      </c>
      <c r="U104" s="321">
        <v>13000</v>
      </c>
      <c r="W104" s="3"/>
      <c r="Y104" s="28" t="s">
        <v>127</v>
      </c>
      <c r="Z104" s="320">
        <v>321000</v>
      </c>
      <c r="AA104" s="319">
        <v>318000</v>
      </c>
      <c r="AB104" s="319" t="s">
        <v>270</v>
      </c>
      <c r="AC104" s="319">
        <v>43000</v>
      </c>
      <c r="AD104" s="319">
        <v>204000</v>
      </c>
      <c r="AE104" s="319">
        <v>68000</v>
      </c>
      <c r="AF104" s="319">
        <v>65000</v>
      </c>
      <c r="AG104" s="321" t="s">
        <v>270</v>
      </c>
    </row>
    <row r="105" spans="1:33" ht="21" hidden="1" customHeight="1">
      <c r="A105" s="28" t="s">
        <v>128</v>
      </c>
      <c r="B105" s="272">
        <v>734000</v>
      </c>
      <c r="C105" s="175">
        <v>717000</v>
      </c>
      <c r="D105" s="175">
        <v>15000</v>
      </c>
      <c r="E105" s="175">
        <v>97000</v>
      </c>
      <c r="F105" s="175">
        <v>454000</v>
      </c>
      <c r="G105" s="175">
        <v>168000</v>
      </c>
      <c r="H105" s="175">
        <v>151000</v>
      </c>
      <c r="I105" s="177">
        <v>17000</v>
      </c>
      <c r="M105" s="418" t="s">
        <v>128</v>
      </c>
      <c r="N105" s="320">
        <v>411000</v>
      </c>
      <c r="O105" s="319">
        <v>398000</v>
      </c>
      <c r="P105" s="319" t="s">
        <v>270</v>
      </c>
      <c r="Q105" s="319">
        <v>53000</v>
      </c>
      <c r="R105" s="319">
        <v>250000</v>
      </c>
      <c r="S105" s="319">
        <v>100000</v>
      </c>
      <c r="T105" s="319">
        <v>87000</v>
      </c>
      <c r="U105" s="321">
        <v>13000</v>
      </c>
      <c r="W105" s="3"/>
      <c r="Y105" s="28" t="s">
        <v>128</v>
      </c>
      <c r="Z105" s="320">
        <v>322000</v>
      </c>
      <c r="AA105" s="319">
        <v>319000</v>
      </c>
      <c r="AB105" s="319" t="s">
        <v>270</v>
      </c>
      <c r="AC105" s="319">
        <v>44000</v>
      </c>
      <c r="AD105" s="319">
        <v>204000</v>
      </c>
      <c r="AE105" s="319">
        <v>68000</v>
      </c>
      <c r="AF105" s="319">
        <v>64000</v>
      </c>
      <c r="AG105" s="321" t="s">
        <v>270</v>
      </c>
    </row>
    <row r="106" spans="1:33" ht="21" hidden="1" customHeight="1">
      <c r="A106" s="28" t="s">
        <v>129</v>
      </c>
      <c r="B106" s="272">
        <v>737000</v>
      </c>
      <c r="C106" s="175">
        <v>722000</v>
      </c>
      <c r="D106" s="175">
        <v>17000</v>
      </c>
      <c r="E106" s="175">
        <v>101000</v>
      </c>
      <c r="F106" s="175">
        <v>453000</v>
      </c>
      <c r="G106" s="175">
        <v>166000</v>
      </c>
      <c r="H106" s="175">
        <v>151000</v>
      </c>
      <c r="I106" s="177">
        <v>15000</v>
      </c>
      <c r="M106" s="418" t="s">
        <v>129</v>
      </c>
      <c r="N106" s="320">
        <v>414000</v>
      </c>
      <c r="O106" s="319">
        <v>402000</v>
      </c>
      <c r="P106" s="319">
        <v>8000</v>
      </c>
      <c r="Q106" s="319">
        <v>57000</v>
      </c>
      <c r="R106" s="319">
        <v>249000</v>
      </c>
      <c r="S106" s="319">
        <v>99000</v>
      </c>
      <c r="T106" s="319">
        <v>87000</v>
      </c>
      <c r="U106" s="321">
        <v>12000</v>
      </c>
      <c r="W106" s="3"/>
      <c r="Y106" s="28" t="s">
        <v>129</v>
      </c>
      <c r="Z106" s="320">
        <v>323000</v>
      </c>
      <c r="AA106" s="319">
        <v>320000</v>
      </c>
      <c r="AB106" s="319">
        <v>8000</v>
      </c>
      <c r="AC106" s="319">
        <v>44000</v>
      </c>
      <c r="AD106" s="319">
        <v>204000</v>
      </c>
      <c r="AE106" s="319">
        <v>67000</v>
      </c>
      <c r="AF106" s="319">
        <v>64000</v>
      </c>
      <c r="AG106" s="321" t="s">
        <v>270</v>
      </c>
    </row>
    <row r="107" spans="1:33" ht="21" hidden="1" customHeight="1">
      <c r="A107" s="28" t="s">
        <v>213</v>
      </c>
      <c r="B107" s="272">
        <v>741000</v>
      </c>
      <c r="C107" s="175">
        <v>726000</v>
      </c>
      <c r="D107" s="175">
        <v>18000</v>
      </c>
      <c r="E107" s="175">
        <v>100000</v>
      </c>
      <c r="F107" s="175">
        <v>454000</v>
      </c>
      <c r="G107" s="175">
        <v>169000</v>
      </c>
      <c r="H107" s="175">
        <v>154000</v>
      </c>
      <c r="I107" s="177">
        <v>15000</v>
      </c>
      <c r="M107" s="418" t="s">
        <v>213</v>
      </c>
      <c r="N107" s="320">
        <v>417000</v>
      </c>
      <c r="O107" s="319">
        <v>407000</v>
      </c>
      <c r="P107" s="319">
        <v>9000</v>
      </c>
      <c r="Q107" s="319">
        <v>57000</v>
      </c>
      <c r="R107" s="319">
        <v>250000</v>
      </c>
      <c r="S107" s="319">
        <v>101000</v>
      </c>
      <c r="T107" s="319">
        <v>90000</v>
      </c>
      <c r="U107" s="321">
        <v>11000</v>
      </c>
      <c r="W107" s="3"/>
      <c r="Y107" s="28" t="s">
        <v>213</v>
      </c>
      <c r="Z107" s="320">
        <v>324000</v>
      </c>
      <c r="AA107" s="319">
        <v>320000</v>
      </c>
      <c r="AB107" s="319">
        <v>9000</v>
      </c>
      <c r="AC107" s="319">
        <v>43000</v>
      </c>
      <c r="AD107" s="319">
        <v>205000</v>
      </c>
      <c r="AE107" s="319">
        <v>68000</v>
      </c>
      <c r="AF107" s="319">
        <v>64000</v>
      </c>
      <c r="AG107" s="321" t="s">
        <v>270</v>
      </c>
    </row>
    <row r="108" spans="1:33" ht="21" hidden="1" customHeight="1">
      <c r="A108" s="28" t="s">
        <v>214</v>
      </c>
      <c r="B108" s="272">
        <v>746000</v>
      </c>
      <c r="C108" s="175">
        <v>731000</v>
      </c>
      <c r="D108" s="175">
        <v>17000</v>
      </c>
      <c r="E108" s="175">
        <v>106000</v>
      </c>
      <c r="F108" s="175">
        <v>455000</v>
      </c>
      <c r="G108" s="175">
        <v>168000</v>
      </c>
      <c r="H108" s="175">
        <v>152000</v>
      </c>
      <c r="I108" s="177">
        <v>16000</v>
      </c>
      <c r="M108" s="418" t="s">
        <v>214</v>
      </c>
      <c r="N108" s="320">
        <v>420000</v>
      </c>
      <c r="O108" s="319">
        <v>409000</v>
      </c>
      <c r="P108" s="319">
        <v>8000</v>
      </c>
      <c r="Q108" s="319">
        <v>61000</v>
      </c>
      <c r="R108" s="319">
        <v>250000</v>
      </c>
      <c r="S108" s="319">
        <v>101000</v>
      </c>
      <c r="T108" s="319">
        <v>89000</v>
      </c>
      <c r="U108" s="321">
        <v>11000</v>
      </c>
      <c r="W108" s="3"/>
      <c r="Y108" s="28" t="s">
        <v>214</v>
      </c>
      <c r="Z108" s="320">
        <v>326000</v>
      </c>
      <c r="AA108" s="319">
        <v>322000</v>
      </c>
      <c r="AB108" s="319">
        <v>9000</v>
      </c>
      <c r="AC108" s="319">
        <v>45000</v>
      </c>
      <c r="AD108" s="319">
        <v>205000</v>
      </c>
      <c r="AE108" s="319">
        <v>67000</v>
      </c>
      <c r="AF108" s="319">
        <v>63000</v>
      </c>
      <c r="AG108" s="321" t="s">
        <v>270</v>
      </c>
    </row>
    <row r="109" spans="1:33" ht="21" hidden="1" customHeight="1">
      <c r="A109" s="28" t="s">
        <v>130</v>
      </c>
      <c r="B109" s="272">
        <v>755000</v>
      </c>
      <c r="C109" s="175">
        <v>739000</v>
      </c>
      <c r="D109" s="175">
        <v>18000</v>
      </c>
      <c r="E109" s="175">
        <v>109000</v>
      </c>
      <c r="F109" s="175">
        <v>462000</v>
      </c>
      <c r="G109" s="175">
        <v>166000</v>
      </c>
      <c r="H109" s="175">
        <v>150000</v>
      </c>
      <c r="I109" s="177">
        <v>15000</v>
      </c>
      <c r="M109" s="418" t="s">
        <v>130</v>
      </c>
      <c r="N109" s="320">
        <v>421000</v>
      </c>
      <c r="O109" s="319">
        <v>410000</v>
      </c>
      <c r="P109" s="319">
        <v>9000</v>
      </c>
      <c r="Q109" s="319">
        <v>62000</v>
      </c>
      <c r="R109" s="319">
        <v>252000</v>
      </c>
      <c r="S109" s="319">
        <v>97000</v>
      </c>
      <c r="T109" s="319">
        <v>86000</v>
      </c>
      <c r="U109" s="321">
        <v>11000</v>
      </c>
      <c r="W109" s="3"/>
      <c r="Y109" s="28" t="s">
        <v>130</v>
      </c>
      <c r="Z109" s="320">
        <v>334000</v>
      </c>
      <c r="AA109" s="319">
        <v>329000</v>
      </c>
      <c r="AB109" s="319">
        <v>9000</v>
      </c>
      <c r="AC109" s="319">
        <v>47000</v>
      </c>
      <c r="AD109" s="319">
        <v>209000</v>
      </c>
      <c r="AE109" s="319">
        <v>68000</v>
      </c>
      <c r="AF109" s="319">
        <v>64000</v>
      </c>
      <c r="AG109" s="321" t="s">
        <v>270</v>
      </c>
    </row>
    <row r="110" spans="1:33" ht="21" hidden="1" customHeight="1">
      <c r="A110" s="28" t="s">
        <v>131</v>
      </c>
      <c r="B110" s="272">
        <v>753000</v>
      </c>
      <c r="C110" s="175">
        <v>739000</v>
      </c>
      <c r="D110" s="175">
        <v>16000</v>
      </c>
      <c r="E110" s="175">
        <v>110000</v>
      </c>
      <c r="F110" s="175">
        <v>460000</v>
      </c>
      <c r="G110" s="175">
        <v>167000</v>
      </c>
      <c r="H110" s="175">
        <v>154000</v>
      </c>
      <c r="I110" s="177">
        <v>14000</v>
      </c>
      <c r="M110" s="418" t="s">
        <v>131</v>
      </c>
      <c r="N110" s="320">
        <v>420000</v>
      </c>
      <c r="O110" s="319">
        <v>410000</v>
      </c>
      <c r="P110" s="319" t="s">
        <v>270</v>
      </c>
      <c r="Q110" s="319">
        <v>62000</v>
      </c>
      <c r="R110" s="319">
        <v>252000</v>
      </c>
      <c r="S110" s="319">
        <v>98000</v>
      </c>
      <c r="T110" s="319">
        <v>89000</v>
      </c>
      <c r="U110" s="321">
        <v>10000</v>
      </c>
      <c r="W110" s="3"/>
      <c r="Y110" s="28" t="s">
        <v>131</v>
      </c>
      <c r="Z110" s="320">
        <v>333000</v>
      </c>
      <c r="AA110" s="319">
        <v>329000</v>
      </c>
      <c r="AB110" s="319" t="s">
        <v>270</v>
      </c>
      <c r="AC110" s="319">
        <v>48000</v>
      </c>
      <c r="AD110" s="319">
        <v>208000</v>
      </c>
      <c r="AE110" s="319">
        <v>69000</v>
      </c>
      <c r="AF110" s="319">
        <v>65000</v>
      </c>
      <c r="AG110" s="321" t="s">
        <v>270</v>
      </c>
    </row>
    <row r="111" spans="1:33" ht="21" hidden="1" customHeight="1">
      <c r="A111" s="28" t="s">
        <v>132</v>
      </c>
      <c r="B111" s="272">
        <v>746000</v>
      </c>
      <c r="C111" s="175">
        <v>732000</v>
      </c>
      <c r="D111" s="175">
        <v>15000</v>
      </c>
      <c r="E111" s="175">
        <v>110000</v>
      </c>
      <c r="F111" s="175">
        <v>454000</v>
      </c>
      <c r="G111" s="175">
        <v>167000</v>
      </c>
      <c r="H111" s="175">
        <v>153000</v>
      </c>
      <c r="I111" s="177">
        <v>14000</v>
      </c>
      <c r="M111" s="418" t="s">
        <v>132</v>
      </c>
      <c r="N111" s="320">
        <v>417000</v>
      </c>
      <c r="O111" s="319">
        <v>407000</v>
      </c>
      <c r="P111" s="319" t="s">
        <v>270</v>
      </c>
      <c r="Q111" s="319">
        <v>61000</v>
      </c>
      <c r="R111" s="319">
        <v>250000</v>
      </c>
      <c r="S111" s="319">
        <v>98000</v>
      </c>
      <c r="T111" s="319">
        <v>87000</v>
      </c>
      <c r="U111" s="321">
        <v>11000</v>
      </c>
      <c r="W111" s="3"/>
      <c r="Y111" s="28" t="s">
        <v>132</v>
      </c>
      <c r="Z111" s="320">
        <v>329000</v>
      </c>
      <c r="AA111" s="319">
        <v>325000</v>
      </c>
      <c r="AB111" s="319" t="s">
        <v>270</v>
      </c>
      <c r="AC111" s="319">
        <v>49000</v>
      </c>
      <c r="AD111" s="319">
        <v>204000</v>
      </c>
      <c r="AE111" s="319">
        <v>69000</v>
      </c>
      <c r="AF111" s="319">
        <v>66000</v>
      </c>
      <c r="AG111" s="321" t="s">
        <v>270</v>
      </c>
    </row>
    <row r="112" spans="1:33" ht="21" hidden="1" customHeight="1">
      <c r="A112" s="28" t="s">
        <v>133</v>
      </c>
      <c r="B112" s="272">
        <v>740000</v>
      </c>
      <c r="C112" s="175">
        <v>727000</v>
      </c>
      <c r="D112" s="175">
        <v>15000</v>
      </c>
      <c r="E112" s="175">
        <v>106000</v>
      </c>
      <c r="F112" s="175">
        <v>455000</v>
      </c>
      <c r="G112" s="175">
        <v>165000</v>
      </c>
      <c r="H112" s="175">
        <v>152000</v>
      </c>
      <c r="I112" s="177">
        <v>13000</v>
      </c>
      <c r="M112" s="418" t="s">
        <v>133</v>
      </c>
      <c r="N112" s="320">
        <v>410000</v>
      </c>
      <c r="O112" s="319">
        <v>401000</v>
      </c>
      <c r="P112" s="319" t="s">
        <v>270</v>
      </c>
      <c r="Q112" s="319">
        <v>59000</v>
      </c>
      <c r="R112" s="319">
        <v>249000</v>
      </c>
      <c r="S112" s="319">
        <v>95000</v>
      </c>
      <c r="T112" s="319">
        <v>86000</v>
      </c>
      <c r="U112" s="321">
        <v>9000</v>
      </c>
      <c r="W112" s="3"/>
      <c r="Y112" s="28" t="s">
        <v>133</v>
      </c>
      <c r="Z112" s="320">
        <v>330000</v>
      </c>
      <c r="AA112" s="319">
        <v>326000</v>
      </c>
      <c r="AB112" s="319" t="s">
        <v>270</v>
      </c>
      <c r="AC112" s="319">
        <v>47000</v>
      </c>
      <c r="AD112" s="319">
        <v>206000</v>
      </c>
      <c r="AE112" s="319">
        <v>70000</v>
      </c>
      <c r="AF112" s="319">
        <v>66000</v>
      </c>
      <c r="AG112" s="321" t="s">
        <v>270</v>
      </c>
    </row>
    <row r="113" spans="1:33" ht="21" hidden="1" customHeight="1">
      <c r="A113" s="28" t="s">
        <v>134</v>
      </c>
      <c r="B113" s="272">
        <v>738000</v>
      </c>
      <c r="C113" s="175">
        <v>725000</v>
      </c>
      <c r="D113" s="175">
        <v>15000</v>
      </c>
      <c r="E113" s="175">
        <v>107000</v>
      </c>
      <c r="F113" s="175">
        <v>454000</v>
      </c>
      <c r="G113" s="175">
        <v>162000</v>
      </c>
      <c r="H113" s="175">
        <v>150000</v>
      </c>
      <c r="I113" s="177">
        <v>12000</v>
      </c>
      <c r="M113" s="418" t="s">
        <v>134</v>
      </c>
      <c r="N113" s="320">
        <v>411000</v>
      </c>
      <c r="O113" s="319">
        <v>402000</v>
      </c>
      <c r="P113" s="319">
        <v>8000</v>
      </c>
      <c r="Q113" s="319">
        <v>58000</v>
      </c>
      <c r="R113" s="319">
        <v>250000</v>
      </c>
      <c r="S113" s="319">
        <v>94000</v>
      </c>
      <c r="T113" s="319">
        <v>85000</v>
      </c>
      <c r="U113" s="321">
        <v>9000</v>
      </c>
      <c r="W113" s="3"/>
      <c r="Y113" s="28" t="s">
        <v>134</v>
      </c>
      <c r="Z113" s="320">
        <v>327000</v>
      </c>
      <c r="AA113" s="319">
        <v>324000</v>
      </c>
      <c r="AB113" s="319" t="s">
        <v>270</v>
      </c>
      <c r="AC113" s="319">
        <v>48000</v>
      </c>
      <c r="AD113" s="319">
        <v>204000</v>
      </c>
      <c r="AE113" s="319">
        <v>68000</v>
      </c>
      <c r="AF113" s="319">
        <v>65000</v>
      </c>
      <c r="AG113" s="321" t="s">
        <v>270</v>
      </c>
    </row>
    <row r="114" spans="1:33" ht="21" hidden="1" customHeight="1">
      <c r="A114" s="28" t="s">
        <v>135</v>
      </c>
      <c r="B114" s="272">
        <v>733000</v>
      </c>
      <c r="C114" s="175">
        <v>721000</v>
      </c>
      <c r="D114" s="175">
        <v>15000</v>
      </c>
      <c r="E114" s="175">
        <v>107000</v>
      </c>
      <c r="F114" s="175">
        <v>450000</v>
      </c>
      <c r="G114" s="175">
        <v>162000</v>
      </c>
      <c r="H114" s="175">
        <v>149000</v>
      </c>
      <c r="I114" s="177">
        <v>12000</v>
      </c>
      <c r="M114" s="418" t="s">
        <v>135</v>
      </c>
      <c r="N114" s="320">
        <v>408000</v>
      </c>
      <c r="O114" s="319">
        <v>400000</v>
      </c>
      <c r="P114" s="319" t="s">
        <v>270</v>
      </c>
      <c r="Q114" s="319">
        <v>59000</v>
      </c>
      <c r="R114" s="319">
        <v>249000</v>
      </c>
      <c r="S114" s="319">
        <v>93000</v>
      </c>
      <c r="T114" s="319">
        <v>84000</v>
      </c>
      <c r="U114" s="321">
        <v>9000</v>
      </c>
      <c r="W114" s="3"/>
      <c r="Y114" s="28" t="s">
        <v>135</v>
      </c>
      <c r="Z114" s="320">
        <v>325000</v>
      </c>
      <c r="AA114" s="319">
        <v>321000</v>
      </c>
      <c r="AB114" s="319" t="s">
        <v>270</v>
      </c>
      <c r="AC114" s="319">
        <v>48000</v>
      </c>
      <c r="AD114" s="319">
        <v>201000</v>
      </c>
      <c r="AE114" s="319">
        <v>69000</v>
      </c>
      <c r="AF114" s="319">
        <v>65000</v>
      </c>
      <c r="AG114" s="321" t="s">
        <v>270</v>
      </c>
    </row>
    <row r="115" spans="1:33" ht="21" hidden="1" customHeight="1">
      <c r="A115" s="28" t="s">
        <v>136</v>
      </c>
      <c r="B115" s="272">
        <v>736000</v>
      </c>
      <c r="C115" s="175">
        <v>725000</v>
      </c>
      <c r="D115" s="175">
        <v>13000</v>
      </c>
      <c r="E115" s="175">
        <v>106000</v>
      </c>
      <c r="F115" s="175">
        <v>451000</v>
      </c>
      <c r="G115" s="175">
        <v>165000</v>
      </c>
      <c r="H115" s="175">
        <v>154000</v>
      </c>
      <c r="I115" s="177">
        <v>12000</v>
      </c>
      <c r="M115" s="418" t="s">
        <v>136</v>
      </c>
      <c r="N115" s="320">
        <v>412000</v>
      </c>
      <c r="O115" s="319">
        <v>404000</v>
      </c>
      <c r="P115" s="319" t="s">
        <v>270</v>
      </c>
      <c r="Q115" s="319">
        <v>59000</v>
      </c>
      <c r="R115" s="319">
        <v>250000</v>
      </c>
      <c r="S115" s="319">
        <v>95000</v>
      </c>
      <c r="T115" s="319">
        <v>87000</v>
      </c>
      <c r="U115" s="321" t="s">
        <v>270</v>
      </c>
      <c r="W115" s="3"/>
      <c r="Y115" s="28" t="s">
        <v>136</v>
      </c>
      <c r="Z115" s="320">
        <v>325000</v>
      </c>
      <c r="AA115" s="319">
        <v>321000</v>
      </c>
      <c r="AB115" s="319" t="s">
        <v>270</v>
      </c>
      <c r="AC115" s="319">
        <v>47000</v>
      </c>
      <c r="AD115" s="319">
        <v>201000</v>
      </c>
      <c r="AE115" s="319">
        <v>71000</v>
      </c>
      <c r="AF115" s="319">
        <v>67000</v>
      </c>
      <c r="AG115" s="321" t="s">
        <v>270</v>
      </c>
    </row>
    <row r="116" spans="1:33" ht="21" hidden="1" customHeight="1">
      <c r="A116" s="28" t="s">
        <v>137</v>
      </c>
      <c r="B116" s="272">
        <v>728000</v>
      </c>
      <c r="C116" s="175">
        <v>717000</v>
      </c>
      <c r="D116" s="175">
        <v>13000</v>
      </c>
      <c r="E116" s="175">
        <v>105000</v>
      </c>
      <c r="F116" s="175">
        <v>447000</v>
      </c>
      <c r="G116" s="175">
        <v>163000</v>
      </c>
      <c r="H116" s="175">
        <v>152000</v>
      </c>
      <c r="I116" s="177">
        <v>11000</v>
      </c>
      <c r="M116" s="418" t="s">
        <v>137</v>
      </c>
      <c r="N116" s="320">
        <v>408000</v>
      </c>
      <c r="O116" s="319">
        <v>401000</v>
      </c>
      <c r="P116" s="319" t="s">
        <v>270</v>
      </c>
      <c r="Q116" s="319">
        <v>59000</v>
      </c>
      <c r="R116" s="319">
        <v>249000</v>
      </c>
      <c r="S116" s="319">
        <v>94000</v>
      </c>
      <c r="T116" s="319">
        <v>86000</v>
      </c>
      <c r="U116" s="321" t="s">
        <v>270</v>
      </c>
      <c r="W116" s="3"/>
      <c r="Y116" s="28" t="s">
        <v>137</v>
      </c>
      <c r="Z116" s="320">
        <v>320000</v>
      </c>
      <c r="AA116" s="319">
        <v>317000</v>
      </c>
      <c r="AB116" s="319" t="s">
        <v>270</v>
      </c>
      <c r="AC116" s="319">
        <v>46000</v>
      </c>
      <c r="AD116" s="319">
        <v>198000</v>
      </c>
      <c r="AE116" s="319">
        <v>70000</v>
      </c>
      <c r="AF116" s="319">
        <v>66000</v>
      </c>
      <c r="AG116" s="321" t="s">
        <v>270</v>
      </c>
    </row>
    <row r="117" spans="1:33" ht="21" hidden="1" customHeight="1">
      <c r="A117" s="28" t="s">
        <v>138</v>
      </c>
      <c r="B117" s="272">
        <v>725000</v>
      </c>
      <c r="C117" s="175">
        <v>715000</v>
      </c>
      <c r="D117" s="175">
        <v>15000</v>
      </c>
      <c r="E117" s="175">
        <v>105000</v>
      </c>
      <c r="F117" s="175">
        <v>441000</v>
      </c>
      <c r="G117" s="175">
        <v>164000</v>
      </c>
      <c r="H117" s="175">
        <v>154000</v>
      </c>
      <c r="I117" s="177">
        <v>10000</v>
      </c>
      <c r="M117" s="418" t="s">
        <v>138</v>
      </c>
      <c r="N117" s="320">
        <v>402000</v>
      </c>
      <c r="O117" s="319">
        <v>395000</v>
      </c>
      <c r="P117" s="319" t="s">
        <v>270</v>
      </c>
      <c r="Q117" s="319">
        <v>58000</v>
      </c>
      <c r="R117" s="319">
        <v>243000</v>
      </c>
      <c r="S117" s="319">
        <v>94000</v>
      </c>
      <c r="T117" s="319">
        <v>87000</v>
      </c>
      <c r="U117" s="321" t="s">
        <v>270</v>
      </c>
      <c r="W117" s="3"/>
      <c r="Y117" s="28" t="s">
        <v>138</v>
      </c>
      <c r="Z117" s="320">
        <v>323000</v>
      </c>
      <c r="AA117" s="319">
        <v>320000</v>
      </c>
      <c r="AB117" s="319" t="s">
        <v>270</v>
      </c>
      <c r="AC117" s="319">
        <v>47000</v>
      </c>
      <c r="AD117" s="319">
        <v>198000</v>
      </c>
      <c r="AE117" s="319">
        <v>71000</v>
      </c>
      <c r="AF117" s="319">
        <v>67000</v>
      </c>
      <c r="AG117" s="321" t="s">
        <v>270</v>
      </c>
    </row>
    <row r="118" spans="1:33" ht="21" hidden="1" customHeight="1">
      <c r="A118" s="28" t="s">
        <v>139</v>
      </c>
      <c r="B118" s="272">
        <v>721000</v>
      </c>
      <c r="C118" s="175">
        <v>709000</v>
      </c>
      <c r="D118" s="175">
        <v>13000</v>
      </c>
      <c r="E118" s="175">
        <v>104000</v>
      </c>
      <c r="F118" s="175">
        <v>440000</v>
      </c>
      <c r="G118" s="175">
        <v>164000</v>
      </c>
      <c r="H118" s="175">
        <v>153000</v>
      </c>
      <c r="I118" s="177">
        <v>11000</v>
      </c>
      <c r="M118" s="418" t="s">
        <v>139</v>
      </c>
      <c r="N118" s="320">
        <v>401000</v>
      </c>
      <c r="O118" s="319">
        <v>393000</v>
      </c>
      <c r="P118" s="319" t="s">
        <v>270</v>
      </c>
      <c r="Q118" s="319">
        <v>57000</v>
      </c>
      <c r="R118" s="319">
        <v>242000</v>
      </c>
      <c r="S118" s="319">
        <v>95000</v>
      </c>
      <c r="T118" s="319">
        <v>87000</v>
      </c>
      <c r="U118" s="321" t="s">
        <v>270</v>
      </c>
      <c r="W118" s="3"/>
      <c r="Y118" s="28" t="s">
        <v>139</v>
      </c>
      <c r="Z118" s="320">
        <v>320000</v>
      </c>
      <c r="AA118" s="319">
        <v>317000</v>
      </c>
      <c r="AB118" s="319" t="s">
        <v>270</v>
      </c>
      <c r="AC118" s="319">
        <v>47000</v>
      </c>
      <c r="AD118" s="319">
        <v>198000</v>
      </c>
      <c r="AE118" s="319">
        <v>69000</v>
      </c>
      <c r="AF118" s="319">
        <v>66000</v>
      </c>
      <c r="AG118" s="321" t="s">
        <v>270</v>
      </c>
    </row>
    <row r="119" spans="1:33" ht="21" hidden="1" customHeight="1">
      <c r="A119" s="28" t="s">
        <v>215</v>
      </c>
      <c r="B119" s="272">
        <v>729000</v>
      </c>
      <c r="C119" s="175">
        <v>717000</v>
      </c>
      <c r="D119" s="175">
        <v>13000</v>
      </c>
      <c r="E119" s="175">
        <v>105000</v>
      </c>
      <c r="F119" s="175">
        <v>444000</v>
      </c>
      <c r="G119" s="175">
        <v>167000</v>
      </c>
      <c r="H119" s="175">
        <v>155000</v>
      </c>
      <c r="I119" s="177">
        <v>12000</v>
      </c>
      <c r="M119" s="418" t="s">
        <v>215</v>
      </c>
      <c r="N119" s="320">
        <v>405000</v>
      </c>
      <c r="O119" s="319">
        <v>396000</v>
      </c>
      <c r="P119" s="319" t="s">
        <v>270</v>
      </c>
      <c r="Q119" s="319">
        <v>57000</v>
      </c>
      <c r="R119" s="319">
        <v>244000</v>
      </c>
      <c r="S119" s="319">
        <v>96000</v>
      </c>
      <c r="T119" s="319">
        <v>88000</v>
      </c>
      <c r="U119" s="321">
        <v>8000</v>
      </c>
      <c r="W119" s="3"/>
      <c r="Y119" s="28" t="s">
        <v>215</v>
      </c>
      <c r="Z119" s="320">
        <v>324000</v>
      </c>
      <c r="AA119" s="319">
        <v>321000</v>
      </c>
      <c r="AB119" s="319" t="s">
        <v>270</v>
      </c>
      <c r="AC119" s="319">
        <v>48000</v>
      </c>
      <c r="AD119" s="319">
        <v>200000</v>
      </c>
      <c r="AE119" s="319">
        <v>71000</v>
      </c>
      <c r="AF119" s="319">
        <v>68000</v>
      </c>
      <c r="AG119" s="321" t="s">
        <v>270</v>
      </c>
    </row>
    <row r="120" spans="1:33" ht="21" hidden="1" customHeight="1">
      <c r="A120" s="28" t="s">
        <v>216</v>
      </c>
      <c r="B120" s="272">
        <v>735000</v>
      </c>
      <c r="C120" s="175">
        <v>723000</v>
      </c>
      <c r="D120" s="175">
        <v>12000</v>
      </c>
      <c r="E120" s="175">
        <v>105000</v>
      </c>
      <c r="F120" s="175">
        <v>450000</v>
      </c>
      <c r="G120" s="175">
        <v>168000</v>
      </c>
      <c r="H120" s="175">
        <v>156000</v>
      </c>
      <c r="I120" s="177">
        <v>12000</v>
      </c>
      <c r="M120" s="418" t="s">
        <v>216</v>
      </c>
      <c r="N120" s="320">
        <v>405000</v>
      </c>
      <c r="O120" s="319">
        <v>396000</v>
      </c>
      <c r="P120" s="319" t="s">
        <v>270</v>
      </c>
      <c r="Q120" s="319">
        <v>56000</v>
      </c>
      <c r="R120" s="319">
        <v>247000</v>
      </c>
      <c r="S120" s="319">
        <v>96000</v>
      </c>
      <c r="T120" s="319">
        <v>87000</v>
      </c>
      <c r="U120" s="321">
        <v>9000</v>
      </c>
      <c r="W120" s="3"/>
      <c r="Y120" s="28" t="s">
        <v>216</v>
      </c>
      <c r="Z120" s="320">
        <v>330000</v>
      </c>
      <c r="AA120" s="319">
        <v>327000</v>
      </c>
      <c r="AB120" s="319" t="s">
        <v>270</v>
      </c>
      <c r="AC120" s="319">
        <v>49000</v>
      </c>
      <c r="AD120" s="319">
        <v>203000</v>
      </c>
      <c r="AE120" s="319">
        <v>72000</v>
      </c>
      <c r="AF120" s="319">
        <v>69000</v>
      </c>
      <c r="AG120" s="321" t="s">
        <v>270</v>
      </c>
    </row>
    <row r="121" spans="1:33" ht="21" hidden="1" customHeight="1">
      <c r="A121" s="28" t="s">
        <v>140</v>
      </c>
      <c r="B121" s="272">
        <v>726000</v>
      </c>
      <c r="C121" s="175">
        <v>713000</v>
      </c>
      <c r="D121" s="175">
        <v>12000</v>
      </c>
      <c r="E121" s="175">
        <v>105000</v>
      </c>
      <c r="F121" s="175">
        <v>446000</v>
      </c>
      <c r="G121" s="175">
        <v>163000</v>
      </c>
      <c r="H121" s="175">
        <v>150000</v>
      </c>
      <c r="I121" s="177">
        <v>12000</v>
      </c>
      <c r="M121" s="418" t="s">
        <v>140</v>
      </c>
      <c r="N121" s="320">
        <v>398000</v>
      </c>
      <c r="O121" s="319">
        <v>388000</v>
      </c>
      <c r="P121" s="319" t="s">
        <v>270</v>
      </c>
      <c r="Q121" s="319">
        <v>54000</v>
      </c>
      <c r="R121" s="319">
        <v>242000</v>
      </c>
      <c r="S121" s="319">
        <v>95000</v>
      </c>
      <c r="T121" s="319">
        <v>85000</v>
      </c>
      <c r="U121" s="321">
        <v>10000</v>
      </c>
      <c r="W121" s="3"/>
      <c r="Y121" s="28" t="s">
        <v>140</v>
      </c>
      <c r="Z121" s="320">
        <v>328000</v>
      </c>
      <c r="AA121" s="319">
        <v>325000</v>
      </c>
      <c r="AB121" s="319" t="s">
        <v>270</v>
      </c>
      <c r="AC121" s="319">
        <v>50000</v>
      </c>
      <c r="AD121" s="319">
        <v>205000</v>
      </c>
      <c r="AE121" s="319">
        <v>68000</v>
      </c>
      <c r="AF121" s="319">
        <v>65000</v>
      </c>
      <c r="AG121" s="321" t="s">
        <v>270</v>
      </c>
    </row>
    <row r="122" spans="1:33" ht="21" hidden="1" customHeight="1">
      <c r="A122" s="28" t="s">
        <v>141</v>
      </c>
      <c r="B122" s="272">
        <v>725000</v>
      </c>
      <c r="C122" s="175">
        <v>714000</v>
      </c>
      <c r="D122" s="175">
        <v>12000</v>
      </c>
      <c r="E122" s="175">
        <v>105000</v>
      </c>
      <c r="F122" s="175">
        <v>446000</v>
      </c>
      <c r="G122" s="175">
        <v>162000</v>
      </c>
      <c r="H122" s="175">
        <v>151000</v>
      </c>
      <c r="I122" s="177">
        <v>11000</v>
      </c>
      <c r="M122" s="418" t="s">
        <v>141</v>
      </c>
      <c r="N122" s="320">
        <v>395000</v>
      </c>
      <c r="O122" s="319">
        <v>387000</v>
      </c>
      <c r="P122" s="319" t="s">
        <v>270</v>
      </c>
      <c r="Q122" s="319">
        <v>56000</v>
      </c>
      <c r="R122" s="319">
        <v>239000</v>
      </c>
      <c r="S122" s="319">
        <v>94000</v>
      </c>
      <c r="T122" s="319">
        <v>85000</v>
      </c>
      <c r="U122" s="321">
        <v>9000</v>
      </c>
      <c r="W122" s="3"/>
      <c r="Y122" s="28" t="s">
        <v>141</v>
      </c>
      <c r="Z122" s="320">
        <v>330000</v>
      </c>
      <c r="AA122" s="319">
        <v>328000</v>
      </c>
      <c r="AB122" s="319" t="s">
        <v>270</v>
      </c>
      <c r="AC122" s="319">
        <v>49000</v>
      </c>
      <c r="AD122" s="319">
        <v>207000</v>
      </c>
      <c r="AE122" s="319">
        <v>68000</v>
      </c>
      <c r="AF122" s="319">
        <v>66000</v>
      </c>
      <c r="AG122" s="321" t="s">
        <v>270</v>
      </c>
    </row>
    <row r="123" spans="1:33" ht="21" hidden="1" customHeight="1">
      <c r="A123" s="28" t="s">
        <v>142</v>
      </c>
      <c r="B123" s="272">
        <v>718000</v>
      </c>
      <c r="C123" s="175">
        <v>710000</v>
      </c>
      <c r="D123" s="175">
        <v>10000</v>
      </c>
      <c r="E123" s="175">
        <v>100000</v>
      </c>
      <c r="F123" s="175">
        <v>449000</v>
      </c>
      <c r="G123" s="175">
        <v>158000</v>
      </c>
      <c r="H123" s="175">
        <v>149000</v>
      </c>
      <c r="I123" s="177">
        <v>8000</v>
      </c>
      <c r="M123" s="418" t="s">
        <v>142</v>
      </c>
      <c r="N123" s="320">
        <v>392000</v>
      </c>
      <c r="O123" s="319">
        <v>385000</v>
      </c>
      <c r="P123" s="319" t="s">
        <v>270</v>
      </c>
      <c r="Q123" s="319">
        <v>52000</v>
      </c>
      <c r="R123" s="319">
        <v>241000</v>
      </c>
      <c r="S123" s="319">
        <v>94000</v>
      </c>
      <c r="T123" s="319">
        <v>87000</v>
      </c>
      <c r="U123" s="321" t="s">
        <v>270</v>
      </c>
      <c r="W123" s="3"/>
      <c r="Y123" s="28" t="s">
        <v>142</v>
      </c>
      <c r="Z123" s="320">
        <v>326000</v>
      </c>
      <c r="AA123" s="319">
        <v>324000</v>
      </c>
      <c r="AB123" s="319" t="s">
        <v>270</v>
      </c>
      <c r="AC123" s="319">
        <v>49000</v>
      </c>
      <c r="AD123" s="319">
        <v>208000</v>
      </c>
      <c r="AE123" s="319">
        <v>64000</v>
      </c>
      <c r="AF123" s="319">
        <v>63000</v>
      </c>
      <c r="AG123" s="321" t="s">
        <v>270</v>
      </c>
    </row>
    <row r="124" spans="1:33" ht="21" hidden="1" customHeight="1">
      <c r="A124" s="28" t="s">
        <v>143</v>
      </c>
      <c r="B124" s="272">
        <v>719000</v>
      </c>
      <c r="C124" s="175">
        <v>710000</v>
      </c>
      <c r="D124" s="175">
        <v>12000</v>
      </c>
      <c r="E124" s="175">
        <v>98000</v>
      </c>
      <c r="F124" s="175">
        <v>449000</v>
      </c>
      <c r="G124" s="175">
        <v>160000</v>
      </c>
      <c r="H124" s="175">
        <v>151000</v>
      </c>
      <c r="I124" s="177">
        <v>9000</v>
      </c>
      <c r="M124" s="418" t="s">
        <v>143</v>
      </c>
      <c r="N124" s="320">
        <v>396000</v>
      </c>
      <c r="O124" s="319">
        <v>389000</v>
      </c>
      <c r="P124" s="319" t="s">
        <v>270</v>
      </c>
      <c r="Q124" s="319">
        <v>52000</v>
      </c>
      <c r="R124" s="319">
        <v>241000</v>
      </c>
      <c r="S124" s="319">
        <v>97000</v>
      </c>
      <c r="T124" s="319">
        <v>89000</v>
      </c>
      <c r="U124" s="321" t="s">
        <v>270</v>
      </c>
      <c r="W124" s="3"/>
      <c r="Y124" s="28" t="s">
        <v>143</v>
      </c>
      <c r="Z124" s="320">
        <v>323000</v>
      </c>
      <c r="AA124" s="319">
        <v>322000</v>
      </c>
      <c r="AB124" s="319" t="s">
        <v>270</v>
      </c>
      <c r="AC124" s="319">
        <v>46000</v>
      </c>
      <c r="AD124" s="319">
        <v>208000</v>
      </c>
      <c r="AE124" s="319">
        <v>63000</v>
      </c>
      <c r="AF124" s="319">
        <v>62000</v>
      </c>
      <c r="AG124" s="321" t="s">
        <v>270</v>
      </c>
    </row>
    <row r="125" spans="1:33" ht="21" hidden="1" customHeight="1">
      <c r="A125" s="28" t="s">
        <v>144</v>
      </c>
      <c r="B125" s="272">
        <v>724000</v>
      </c>
      <c r="C125" s="175">
        <v>715000</v>
      </c>
      <c r="D125" s="175">
        <v>11000</v>
      </c>
      <c r="E125" s="175">
        <v>99000</v>
      </c>
      <c r="F125" s="175">
        <v>455000</v>
      </c>
      <c r="G125" s="175">
        <v>160000</v>
      </c>
      <c r="H125" s="175">
        <v>151000</v>
      </c>
      <c r="I125" s="177">
        <v>9000</v>
      </c>
      <c r="M125" s="418" t="s">
        <v>144</v>
      </c>
      <c r="N125" s="320">
        <v>399000</v>
      </c>
      <c r="O125" s="319">
        <v>392000</v>
      </c>
      <c r="P125" s="319" t="s">
        <v>270</v>
      </c>
      <c r="Q125" s="319">
        <v>52000</v>
      </c>
      <c r="R125" s="319">
        <v>245000</v>
      </c>
      <c r="S125" s="319">
        <v>97000</v>
      </c>
      <c r="T125" s="319">
        <v>90000</v>
      </c>
      <c r="U125" s="321" t="s">
        <v>270</v>
      </c>
      <c r="W125" s="3"/>
      <c r="Y125" s="28" t="s">
        <v>144</v>
      </c>
      <c r="Z125" s="320">
        <v>325000</v>
      </c>
      <c r="AA125" s="319">
        <v>323000</v>
      </c>
      <c r="AB125" s="319" t="s">
        <v>270</v>
      </c>
      <c r="AC125" s="319">
        <v>47000</v>
      </c>
      <c r="AD125" s="319">
        <v>210000</v>
      </c>
      <c r="AE125" s="319">
        <v>63000</v>
      </c>
      <c r="AF125" s="319">
        <v>61000</v>
      </c>
      <c r="AG125" s="321" t="s">
        <v>270</v>
      </c>
    </row>
    <row r="126" spans="1:33" ht="21" hidden="1" customHeight="1">
      <c r="A126" s="28" t="s">
        <v>145</v>
      </c>
      <c r="B126" s="272">
        <v>728000</v>
      </c>
      <c r="C126" s="175">
        <v>718000</v>
      </c>
      <c r="D126" s="175">
        <v>11000</v>
      </c>
      <c r="E126" s="175">
        <v>102000</v>
      </c>
      <c r="F126" s="175">
        <v>454000</v>
      </c>
      <c r="G126" s="175">
        <v>161000</v>
      </c>
      <c r="H126" s="175">
        <v>151000</v>
      </c>
      <c r="I126" s="177">
        <v>9000</v>
      </c>
      <c r="M126" s="418" t="s">
        <v>145</v>
      </c>
      <c r="N126" s="320">
        <v>405000</v>
      </c>
      <c r="O126" s="319">
        <v>397000</v>
      </c>
      <c r="P126" s="319" t="s">
        <v>270</v>
      </c>
      <c r="Q126" s="319">
        <v>55000</v>
      </c>
      <c r="R126" s="319">
        <v>245000</v>
      </c>
      <c r="S126" s="319">
        <v>98000</v>
      </c>
      <c r="T126" s="319">
        <v>91000</v>
      </c>
      <c r="U126" s="321" t="s">
        <v>270</v>
      </c>
      <c r="W126" s="3"/>
      <c r="Y126" s="28" t="s">
        <v>145</v>
      </c>
      <c r="Z126" s="320">
        <v>323000</v>
      </c>
      <c r="AA126" s="319">
        <v>321000</v>
      </c>
      <c r="AB126" s="319" t="s">
        <v>270</v>
      </c>
      <c r="AC126" s="319">
        <v>47000</v>
      </c>
      <c r="AD126" s="319">
        <v>209000</v>
      </c>
      <c r="AE126" s="319">
        <v>63000</v>
      </c>
      <c r="AF126" s="319">
        <v>60000</v>
      </c>
      <c r="AG126" s="321" t="s">
        <v>270</v>
      </c>
    </row>
    <row r="127" spans="1:33" ht="21" hidden="1" customHeight="1">
      <c r="A127" s="28" t="s">
        <v>146</v>
      </c>
      <c r="B127" s="272">
        <v>729000</v>
      </c>
      <c r="C127" s="175">
        <v>719000</v>
      </c>
      <c r="D127" s="175">
        <v>13000</v>
      </c>
      <c r="E127" s="175">
        <v>102000</v>
      </c>
      <c r="F127" s="175">
        <v>454000</v>
      </c>
      <c r="G127" s="175">
        <v>160000</v>
      </c>
      <c r="H127" s="175">
        <v>151000</v>
      </c>
      <c r="I127" s="177">
        <v>9000</v>
      </c>
      <c r="M127" s="418" t="s">
        <v>146</v>
      </c>
      <c r="N127" s="320">
        <v>404000</v>
      </c>
      <c r="O127" s="319">
        <v>397000</v>
      </c>
      <c r="P127" s="319" t="s">
        <v>270</v>
      </c>
      <c r="Q127" s="319">
        <v>54000</v>
      </c>
      <c r="R127" s="319">
        <v>245000</v>
      </c>
      <c r="S127" s="319">
        <v>98000</v>
      </c>
      <c r="T127" s="319">
        <v>90000</v>
      </c>
      <c r="U127" s="321" t="s">
        <v>270</v>
      </c>
      <c r="W127" s="3"/>
      <c r="Y127" s="28" t="s">
        <v>146</v>
      </c>
      <c r="Z127" s="320">
        <v>325000</v>
      </c>
      <c r="AA127" s="319">
        <v>323000</v>
      </c>
      <c r="AB127" s="319" t="s">
        <v>270</v>
      </c>
      <c r="AC127" s="319">
        <v>48000</v>
      </c>
      <c r="AD127" s="319">
        <v>209000</v>
      </c>
      <c r="AE127" s="319">
        <v>62000</v>
      </c>
      <c r="AF127" s="319">
        <v>61000</v>
      </c>
      <c r="AG127" s="321" t="s">
        <v>270</v>
      </c>
    </row>
    <row r="128" spans="1:33" ht="21" hidden="1" customHeight="1">
      <c r="A128" s="28" t="s">
        <v>147</v>
      </c>
      <c r="B128" s="272">
        <v>734000</v>
      </c>
      <c r="C128" s="175">
        <v>724000</v>
      </c>
      <c r="D128" s="175">
        <v>12000</v>
      </c>
      <c r="E128" s="175">
        <v>101000</v>
      </c>
      <c r="F128" s="175">
        <v>459000</v>
      </c>
      <c r="G128" s="175">
        <v>162000</v>
      </c>
      <c r="H128" s="175">
        <v>152000</v>
      </c>
      <c r="I128" s="177">
        <v>10000</v>
      </c>
      <c r="M128" s="418" t="s">
        <v>147</v>
      </c>
      <c r="N128" s="320">
        <v>403000</v>
      </c>
      <c r="O128" s="319">
        <v>396000</v>
      </c>
      <c r="P128" s="319" t="s">
        <v>270</v>
      </c>
      <c r="Q128" s="319">
        <v>52000</v>
      </c>
      <c r="R128" s="319">
        <v>247000</v>
      </c>
      <c r="S128" s="319">
        <v>97000</v>
      </c>
      <c r="T128" s="319">
        <v>89000</v>
      </c>
      <c r="U128" s="321" t="s">
        <v>270</v>
      </c>
      <c r="W128" s="3"/>
      <c r="Y128" s="28" t="s">
        <v>147</v>
      </c>
      <c r="Z128" s="320">
        <v>331000</v>
      </c>
      <c r="AA128" s="319">
        <v>328000</v>
      </c>
      <c r="AB128" s="319" t="s">
        <v>270</v>
      </c>
      <c r="AC128" s="319">
        <v>49000</v>
      </c>
      <c r="AD128" s="319">
        <v>212000</v>
      </c>
      <c r="AE128" s="319">
        <v>65000</v>
      </c>
      <c r="AF128" s="319">
        <v>63000</v>
      </c>
      <c r="AG128" s="321" t="s">
        <v>270</v>
      </c>
    </row>
    <row r="129" spans="1:33" ht="21" hidden="1" customHeight="1">
      <c r="A129" s="28" t="s">
        <v>148</v>
      </c>
      <c r="B129" s="272">
        <v>741000</v>
      </c>
      <c r="C129" s="175">
        <v>730000</v>
      </c>
      <c r="D129" s="175">
        <v>14000</v>
      </c>
      <c r="E129" s="175">
        <v>100000</v>
      </c>
      <c r="F129" s="175">
        <v>464000</v>
      </c>
      <c r="G129" s="175">
        <v>162000</v>
      </c>
      <c r="H129" s="175">
        <v>152000</v>
      </c>
      <c r="I129" s="177">
        <v>10000</v>
      </c>
      <c r="M129" s="418" t="s">
        <v>148</v>
      </c>
      <c r="N129" s="320">
        <v>406000</v>
      </c>
      <c r="O129" s="319">
        <v>398000</v>
      </c>
      <c r="P129" s="319">
        <v>9000</v>
      </c>
      <c r="Q129" s="319">
        <v>52000</v>
      </c>
      <c r="R129" s="319">
        <v>248000</v>
      </c>
      <c r="S129" s="319">
        <v>98000</v>
      </c>
      <c r="T129" s="319">
        <v>90000</v>
      </c>
      <c r="U129" s="321" t="s">
        <v>270</v>
      </c>
      <c r="W129" s="3"/>
      <c r="Y129" s="28" t="s">
        <v>148</v>
      </c>
      <c r="Z129" s="320">
        <v>334000</v>
      </c>
      <c r="AA129" s="319">
        <v>332000</v>
      </c>
      <c r="AB129" s="319" t="s">
        <v>270</v>
      </c>
      <c r="AC129" s="319">
        <v>48000</v>
      </c>
      <c r="AD129" s="319">
        <v>217000</v>
      </c>
      <c r="AE129" s="319">
        <v>64000</v>
      </c>
      <c r="AF129" s="319">
        <v>61000</v>
      </c>
      <c r="AG129" s="321" t="s">
        <v>270</v>
      </c>
    </row>
    <row r="130" spans="1:33" ht="21" hidden="1" customHeight="1">
      <c r="A130" s="28" t="s">
        <v>149</v>
      </c>
      <c r="B130" s="272">
        <v>753000</v>
      </c>
      <c r="C130" s="175">
        <v>742000</v>
      </c>
      <c r="D130" s="175">
        <v>15000</v>
      </c>
      <c r="E130" s="175">
        <v>103000</v>
      </c>
      <c r="F130" s="175">
        <v>472000</v>
      </c>
      <c r="G130" s="175">
        <v>163000</v>
      </c>
      <c r="H130" s="175">
        <v>152000</v>
      </c>
      <c r="I130" s="177">
        <v>11000</v>
      </c>
      <c r="M130" s="418" t="s">
        <v>149</v>
      </c>
      <c r="N130" s="320">
        <v>412000</v>
      </c>
      <c r="O130" s="319">
        <v>404000</v>
      </c>
      <c r="P130" s="319">
        <v>9000</v>
      </c>
      <c r="Q130" s="319">
        <v>53000</v>
      </c>
      <c r="R130" s="319">
        <v>251000</v>
      </c>
      <c r="S130" s="319">
        <v>99000</v>
      </c>
      <c r="T130" s="319">
        <v>91000</v>
      </c>
      <c r="U130" s="321">
        <v>8000</v>
      </c>
      <c r="W130" s="3"/>
      <c r="Y130" s="28" t="s">
        <v>149</v>
      </c>
      <c r="Z130" s="320">
        <v>340000</v>
      </c>
      <c r="AA130" s="319">
        <v>338000</v>
      </c>
      <c r="AB130" s="319" t="s">
        <v>270</v>
      </c>
      <c r="AC130" s="319">
        <v>50000</v>
      </c>
      <c r="AD130" s="319">
        <v>221000</v>
      </c>
      <c r="AE130" s="319">
        <v>63000</v>
      </c>
      <c r="AF130" s="319">
        <v>61000</v>
      </c>
      <c r="AG130" s="321" t="s">
        <v>270</v>
      </c>
    </row>
    <row r="131" spans="1:33" ht="21" hidden="1" customHeight="1">
      <c r="A131" s="28" t="s">
        <v>217</v>
      </c>
      <c r="B131" s="272">
        <v>749000</v>
      </c>
      <c r="C131" s="175">
        <v>736000</v>
      </c>
      <c r="D131" s="175">
        <v>16000</v>
      </c>
      <c r="E131" s="175">
        <v>100000</v>
      </c>
      <c r="F131" s="175">
        <v>466000</v>
      </c>
      <c r="G131" s="175">
        <v>166000</v>
      </c>
      <c r="H131" s="175">
        <v>153000</v>
      </c>
      <c r="I131" s="177">
        <v>13000</v>
      </c>
      <c r="M131" s="418" t="s">
        <v>217</v>
      </c>
      <c r="N131" s="320">
        <v>412000</v>
      </c>
      <c r="O131" s="319">
        <v>402000</v>
      </c>
      <c r="P131" s="319">
        <v>9000</v>
      </c>
      <c r="Q131" s="319">
        <v>51000</v>
      </c>
      <c r="R131" s="319">
        <v>250000</v>
      </c>
      <c r="S131" s="319">
        <v>102000</v>
      </c>
      <c r="T131" s="319">
        <v>92000</v>
      </c>
      <c r="U131" s="321">
        <v>10000</v>
      </c>
      <c r="W131" s="3"/>
      <c r="Y131" s="28" t="s">
        <v>217</v>
      </c>
      <c r="Z131" s="320">
        <v>337000</v>
      </c>
      <c r="AA131" s="319">
        <v>334000</v>
      </c>
      <c r="AB131" s="319" t="s">
        <v>270</v>
      </c>
      <c r="AC131" s="319">
        <v>49000</v>
      </c>
      <c r="AD131" s="319">
        <v>216000</v>
      </c>
      <c r="AE131" s="319">
        <v>64000</v>
      </c>
      <c r="AF131" s="319">
        <v>61000</v>
      </c>
      <c r="AG131" s="321" t="s">
        <v>270</v>
      </c>
    </row>
    <row r="132" spans="1:33" ht="21" hidden="1" customHeight="1">
      <c r="A132" s="28" t="s">
        <v>218</v>
      </c>
      <c r="B132" s="272">
        <v>752000</v>
      </c>
      <c r="C132" s="175">
        <v>739000</v>
      </c>
      <c r="D132" s="175">
        <v>16000</v>
      </c>
      <c r="E132" s="175">
        <v>99000</v>
      </c>
      <c r="F132" s="175">
        <v>468000</v>
      </c>
      <c r="G132" s="175">
        <v>168000</v>
      </c>
      <c r="H132" s="175">
        <v>155000</v>
      </c>
      <c r="I132" s="177">
        <v>13000</v>
      </c>
      <c r="M132" s="418" t="s">
        <v>218</v>
      </c>
      <c r="N132" s="320">
        <v>410000</v>
      </c>
      <c r="O132" s="319">
        <v>401000</v>
      </c>
      <c r="P132" s="319">
        <v>9000</v>
      </c>
      <c r="Q132" s="319">
        <v>50000</v>
      </c>
      <c r="R132" s="319">
        <v>249000</v>
      </c>
      <c r="S132" s="319">
        <v>102000</v>
      </c>
      <c r="T132" s="319">
        <v>93000</v>
      </c>
      <c r="U132" s="321">
        <v>9000</v>
      </c>
      <c r="W132" s="3"/>
      <c r="Y132" s="28" t="s">
        <v>218</v>
      </c>
      <c r="Z132" s="320">
        <v>342000</v>
      </c>
      <c r="AA132" s="319">
        <v>338000</v>
      </c>
      <c r="AB132" s="319" t="s">
        <v>270</v>
      </c>
      <c r="AC132" s="319">
        <v>49000</v>
      </c>
      <c r="AD132" s="319">
        <v>220000</v>
      </c>
      <c r="AE132" s="319">
        <v>66000</v>
      </c>
      <c r="AF132" s="319">
        <v>62000</v>
      </c>
      <c r="AG132" s="321" t="s">
        <v>270</v>
      </c>
    </row>
    <row r="133" spans="1:33" ht="21" hidden="1" customHeight="1">
      <c r="A133" s="28" t="s">
        <v>150</v>
      </c>
      <c r="B133" s="272">
        <v>754000</v>
      </c>
      <c r="C133" s="175">
        <v>741000</v>
      </c>
      <c r="D133" s="175">
        <v>15000</v>
      </c>
      <c r="E133" s="175">
        <v>97000</v>
      </c>
      <c r="F133" s="175">
        <v>472000</v>
      </c>
      <c r="G133" s="175">
        <v>170000</v>
      </c>
      <c r="H133" s="175">
        <v>157000</v>
      </c>
      <c r="I133" s="177">
        <v>13000</v>
      </c>
      <c r="M133" s="418" t="s">
        <v>150</v>
      </c>
      <c r="N133" s="320">
        <v>412000</v>
      </c>
      <c r="O133" s="319">
        <v>404000</v>
      </c>
      <c r="P133" s="319">
        <v>9000</v>
      </c>
      <c r="Q133" s="319">
        <v>50000</v>
      </c>
      <c r="R133" s="319">
        <v>252000</v>
      </c>
      <c r="S133" s="319">
        <v>102000</v>
      </c>
      <c r="T133" s="319">
        <v>93000</v>
      </c>
      <c r="U133" s="321">
        <v>9000</v>
      </c>
      <c r="W133" s="3"/>
      <c r="Y133" s="28" t="s">
        <v>150</v>
      </c>
      <c r="Z133" s="320">
        <v>341000</v>
      </c>
      <c r="AA133" s="319">
        <v>337000</v>
      </c>
      <c r="AB133" s="319" t="s">
        <v>270</v>
      </c>
      <c r="AC133" s="319">
        <v>46000</v>
      </c>
      <c r="AD133" s="319">
        <v>220000</v>
      </c>
      <c r="AE133" s="319">
        <v>68000</v>
      </c>
      <c r="AF133" s="319">
        <v>64000</v>
      </c>
      <c r="AG133" s="321" t="s">
        <v>270</v>
      </c>
    </row>
    <row r="134" spans="1:33" ht="21" hidden="1" customHeight="1">
      <c r="A134" s="28" t="s">
        <v>151</v>
      </c>
      <c r="B134" s="272">
        <v>747000</v>
      </c>
      <c r="C134" s="175">
        <v>734000</v>
      </c>
      <c r="D134" s="175">
        <v>14000</v>
      </c>
      <c r="E134" s="175">
        <v>94000</v>
      </c>
      <c r="F134" s="175">
        <v>473000</v>
      </c>
      <c r="G134" s="175">
        <v>166000</v>
      </c>
      <c r="H134" s="175">
        <v>153000</v>
      </c>
      <c r="I134" s="177">
        <v>13000</v>
      </c>
      <c r="M134" s="418" t="s">
        <v>151</v>
      </c>
      <c r="N134" s="320">
        <v>410000</v>
      </c>
      <c r="O134" s="319">
        <v>401000</v>
      </c>
      <c r="P134" s="319">
        <v>8000</v>
      </c>
      <c r="Q134" s="319">
        <v>49000</v>
      </c>
      <c r="R134" s="319">
        <v>252000</v>
      </c>
      <c r="S134" s="319">
        <v>101000</v>
      </c>
      <c r="T134" s="319">
        <v>92000</v>
      </c>
      <c r="U134" s="321">
        <v>9000</v>
      </c>
      <c r="W134" s="3"/>
      <c r="Y134" s="28" t="s">
        <v>151</v>
      </c>
      <c r="Z134" s="320">
        <v>337000</v>
      </c>
      <c r="AA134" s="319">
        <v>333000</v>
      </c>
      <c r="AB134" s="319" t="s">
        <v>270</v>
      </c>
      <c r="AC134" s="319">
        <v>44000</v>
      </c>
      <c r="AD134" s="319">
        <v>221000</v>
      </c>
      <c r="AE134" s="319">
        <v>66000</v>
      </c>
      <c r="AF134" s="319">
        <v>61000</v>
      </c>
      <c r="AG134" s="321" t="s">
        <v>270</v>
      </c>
    </row>
    <row r="135" spans="1:33" ht="21" hidden="1" customHeight="1">
      <c r="A135" s="28" t="s">
        <v>152</v>
      </c>
      <c r="B135" s="272">
        <v>747000</v>
      </c>
      <c r="C135" s="175">
        <v>734000</v>
      </c>
      <c r="D135" s="175">
        <v>14000</v>
      </c>
      <c r="E135" s="175">
        <v>95000</v>
      </c>
      <c r="F135" s="175">
        <v>473000</v>
      </c>
      <c r="G135" s="175">
        <v>165000</v>
      </c>
      <c r="H135" s="175">
        <v>153000</v>
      </c>
      <c r="I135" s="177">
        <v>13000</v>
      </c>
      <c r="M135" s="418" t="s">
        <v>152</v>
      </c>
      <c r="N135" s="320">
        <v>410000</v>
      </c>
      <c r="O135" s="319">
        <v>401000</v>
      </c>
      <c r="P135" s="319">
        <v>8000</v>
      </c>
      <c r="Q135" s="319">
        <v>50000</v>
      </c>
      <c r="R135" s="319">
        <v>252000</v>
      </c>
      <c r="S135" s="319">
        <v>100000</v>
      </c>
      <c r="T135" s="319">
        <v>91000</v>
      </c>
      <c r="U135" s="321">
        <v>9000</v>
      </c>
      <c r="W135" s="3"/>
      <c r="Y135" s="28" t="s">
        <v>152</v>
      </c>
      <c r="Z135" s="320">
        <v>337000</v>
      </c>
      <c r="AA135" s="319">
        <v>333000</v>
      </c>
      <c r="AB135" s="319" t="s">
        <v>270</v>
      </c>
      <c r="AC135" s="319">
        <v>45000</v>
      </c>
      <c r="AD135" s="319">
        <v>221000</v>
      </c>
      <c r="AE135" s="319">
        <v>66000</v>
      </c>
      <c r="AF135" s="319">
        <v>62000</v>
      </c>
      <c r="AG135" s="321" t="s">
        <v>270</v>
      </c>
    </row>
    <row r="136" spans="1:33" ht="21" hidden="1" customHeight="1">
      <c r="A136" s="28" t="s">
        <v>153</v>
      </c>
      <c r="B136" s="272">
        <v>750000</v>
      </c>
      <c r="C136" s="175">
        <v>737000</v>
      </c>
      <c r="D136" s="175">
        <v>13000</v>
      </c>
      <c r="E136" s="175">
        <v>99000</v>
      </c>
      <c r="F136" s="175">
        <v>471000</v>
      </c>
      <c r="G136" s="175">
        <v>166000</v>
      </c>
      <c r="H136" s="175">
        <v>153000</v>
      </c>
      <c r="I136" s="177">
        <v>13000</v>
      </c>
      <c r="M136" s="418" t="s">
        <v>153</v>
      </c>
      <c r="N136" s="320">
        <v>405000</v>
      </c>
      <c r="O136" s="319">
        <v>397000</v>
      </c>
      <c r="P136" s="319">
        <v>8000</v>
      </c>
      <c r="Q136" s="319">
        <v>50000</v>
      </c>
      <c r="R136" s="319">
        <v>249000</v>
      </c>
      <c r="S136" s="319">
        <v>98000</v>
      </c>
      <c r="T136" s="319">
        <v>90000</v>
      </c>
      <c r="U136" s="321">
        <v>8000</v>
      </c>
      <c r="W136" s="3"/>
      <c r="Y136" s="28" t="s">
        <v>153</v>
      </c>
      <c r="Z136" s="320">
        <v>345000</v>
      </c>
      <c r="AA136" s="319">
        <v>340000</v>
      </c>
      <c r="AB136" s="319" t="s">
        <v>270</v>
      </c>
      <c r="AC136" s="319">
        <v>49000</v>
      </c>
      <c r="AD136" s="319">
        <v>222000</v>
      </c>
      <c r="AE136" s="319">
        <v>68000</v>
      </c>
      <c r="AF136" s="319">
        <v>63000</v>
      </c>
      <c r="AG136" s="321" t="s">
        <v>270</v>
      </c>
    </row>
    <row r="137" spans="1:33" ht="21" hidden="1" customHeight="1">
      <c r="A137" s="28" t="s">
        <v>154</v>
      </c>
      <c r="B137" s="272">
        <v>762000</v>
      </c>
      <c r="C137" s="175">
        <v>747000</v>
      </c>
      <c r="D137" s="175">
        <v>13000</v>
      </c>
      <c r="E137" s="175">
        <v>105000</v>
      </c>
      <c r="F137" s="175">
        <v>475000</v>
      </c>
      <c r="G137" s="175">
        <v>168000</v>
      </c>
      <c r="H137" s="175">
        <v>154000</v>
      </c>
      <c r="I137" s="177">
        <v>14000</v>
      </c>
      <c r="M137" s="418" t="s">
        <v>154</v>
      </c>
      <c r="N137" s="320">
        <v>414000</v>
      </c>
      <c r="O137" s="319">
        <v>404000</v>
      </c>
      <c r="P137" s="319" t="s">
        <v>270</v>
      </c>
      <c r="Q137" s="319">
        <v>55000</v>
      </c>
      <c r="R137" s="319">
        <v>251000</v>
      </c>
      <c r="S137" s="319">
        <v>101000</v>
      </c>
      <c r="T137" s="319">
        <v>91000</v>
      </c>
      <c r="U137" s="321">
        <v>9000</v>
      </c>
      <c r="W137" s="3"/>
      <c r="Y137" s="28" t="s">
        <v>154</v>
      </c>
      <c r="Z137" s="320">
        <v>348000</v>
      </c>
      <c r="AA137" s="319">
        <v>343000</v>
      </c>
      <c r="AB137" s="319" t="s">
        <v>270</v>
      </c>
      <c r="AC137" s="319">
        <v>51000</v>
      </c>
      <c r="AD137" s="319">
        <v>224000</v>
      </c>
      <c r="AE137" s="319">
        <v>68000</v>
      </c>
      <c r="AF137" s="319">
        <v>63000</v>
      </c>
      <c r="AG137" s="321" t="s">
        <v>270</v>
      </c>
    </row>
    <row r="138" spans="1:33" ht="21" hidden="1" customHeight="1">
      <c r="A138" s="28" t="s">
        <v>155</v>
      </c>
      <c r="B138" s="272">
        <v>768000</v>
      </c>
      <c r="C138" s="175">
        <v>754000</v>
      </c>
      <c r="D138" s="175">
        <v>11000</v>
      </c>
      <c r="E138" s="175">
        <v>112000</v>
      </c>
      <c r="F138" s="175">
        <v>478000</v>
      </c>
      <c r="G138" s="175">
        <v>167000</v>
      </c>
      <c r="H138" s="175">
        <v>153000</v>
      </c>
      <c r="I138" s="177">
        <v>14000</v>
      </c>
      <c r="M138" s="418" t="s">
        <v>155</v>
      </c>
      <c r="N138" s="320">
        <v>416000</v>
      </c>
      <c r="O138" s="319">
        <v>407000</v>
      </c>
      <c r="P138" s="319" t="s">
        <v>270</v>
      </c>
      <c r="Q138" s="319">
        <v>58000</v>
      </c>
      <c r="R138" s="319">
        <v>253000</v>
      </c>
      <c r="S138" s="319">
        <v>98000</v>
      </c>
      <c r="T138" s="319">
        <v>89000</v>
      </c>
      <c r="U138" s="321">
        <v>9000</v>
      </c>
      <c r="W138" s="3"/>
      <c r="Y138" s="28" t="s">
        <v>155</v>
      </c>
      <c r="Z138" s="320">
        <v>352000</v>
      </c>
      <c r="AA138" s="319">
        <v>347000</v>
      </c>
      <c r="AB138" s="319" t="s">
        <v>270</v>
      </c>
      <c r="AC138" s="319">
        <v>54000</v>
      </c>
      <c r="AD138" s="319">
        <v>225000</v>
      </c>
      <c r="AE138" s="319">
        <v>69000</v>
      </c>
      <c r="AF138" s="319">
        <v>64000</v>
      </c>
      <c r="AG138" s="321" t="s">
        <v>270</v>
      </c>
    </row>
    <row r="139" spans="1:33" ht="21" hidden="1" customHeight="1">
      <c r="A139" s="28" t="s">
        <v>156</v>
      </c>
      <c r="B139" s="272">
        <v>773000</v>
      </c>
      <c r="C139" s="175">
        <v>759000</v>
      </c>
      <c r="D139" s="175">
        <v>13000</v>
      </c>
      <c r="E139" s="175">
        <v>111000</v>
      </c>
      <c r="F139" s="175">
        <v>479000</v>
      </c>
      <c r="G139" s="175">
        <v>170000</v>
      </c>
      <c r="H139" s="175">
        <v>156000</v>
      </c>
      <c r="I139" s="177">
        <v>14000</v>
      </c>
      <c r="M139" s="418" t="s">
        <v>156</v>
      </c>
      <c r="N139" s="320">
        <v>422000</v>
      </c>
      <c r="O139" s="319">
        <v>412000</v>
      </c>
      <c r="P139" s="319" t="s">
        <v>270</v>
      </c>
      <c r="Q139" s="319">
        <v>59000</v>
      </c>
      <c r="R139" s="319">
        <v>255000</v>
      </c>
      <c r="S139" s="319">
        <v>101000</v>
      </c>
      <c r="T139" s="319">
        <v>91000</v>
      </c>
      <c r="U139" s="321">
        <v>10000</v>
      </c>
      <c r="W139" s="3"/>
      <c r="Y139" s="28" t="s">
        <v>156</v>
      </c>
      <c r="Z139" s="320">
        <v>350000</v>
      </c>
      <c r="AA139" s="319">
        <v>346000</v>
      </c>
      <c r="AB139" s="319" t="s">
        <v>270</v>
      </c>
      <c r="AC139" s="319">
        <v>52000</v>
      </c>
      <c r="AD139" s="319">
        <v>224000</v>
      </c>
      <c r="AE139" s="319">
        <v>69000</v>
      </c>
      <c r="AF139" s="319">
        <v>65000</v>
      </c>
      <c r="AG139" s="321" t="s">
        <v>270</v>
      </c>
    </row>
    <row r="140" spans="1:33" ht="21" hidden="1" customHeight="1">
      <c r="A140" s="28" t="s">
        <v>157</v>
      </c>
      <c r="B140" s="272">
        <v>766000</v>
      </c>
      <c r="C140" s="175">
        <v>752000</v>
      </c>
      <c r="D140" s="175">
        <v>13000</v>
      </c>
      <c r="E140" s="175">
        <v>112000</v>
      </c>
      <c r="F140" s="175">
        <v>474000</v>
      </c>
      <c r="G140" s="175">
        <v>167000</v>
      </c>
      <c r="H140" s="175">
        <v>153000</v>
      </c>
      <c r="I140" s="177">
        <v>14000</v>
      </c>
      <c r="M140" s="418" t="s">
        <v>157</v>
      </c>
      <c r="N140" s="320">
        <v>420000</v>
      </c>
      <c r="O140" s="319">
        <v>409000</v>
      </c>
      <c r="P140" s="319" t="s">
        <v>270</v>
      </c>
      <c r="Q140" s="319">
        <v>60000</v>
      </c>
      <c r="R140" s="319">
        <v>253000</v>
      </c>
      <c r="S140" s="319">
        <v>99000</v>
      </c>
      <c r="T140" s="319">
        <v>89000</v>
      </c>
      <c r="U140" s="321">
        <v>11000</v>
      </c>
      <c r="W140" s="3"/>
      <c r="Y140" s="28" t="s">
        <v>157</v>
      </c>
      <c r="Z140" s="320">
        <v>347000</v>
      </c>
      <c r="AA140" s="319">
        <v>343000</v>
      </c>
      <c r="AB140" s="319" t="s">
        <v>270</v>
      </c>
      <c r="AC140" s="319">
        <v>52000</v>
      </c>
      <c r="AD140" s="319">
        <v>221000</v>
      </c>
      <c r="AE140" s="319">
        <v>68000</v>
      </c>
      <c r="AF140" s="319">
        <v>64000</v>
      </c>
      <c r="AG140" s="321" t="s">
        <v>270</v>
      </c>
    </row>
    <row r="141" spans="1:33" ht="21" hidden="1" customHeight="1">
      <c r="A141" s="28" t="s">
        <v>158</v>
      </c>
      <c r="B141" s="272">
        <v>764000</v>
      </c>
      <c r="C141" s="175">
        <v>749000</v>
      </c>
      <c r="D141" s="175">
        <v>12000</v>
      </c>
      <c r="E141" s="175">
        <v>111000</v>
      </c>
      <c r="F141" s="175">
        <v>473000</v>
      </c>
      <c r="G141" s="175">
        <v>169000</v>
      </c>
      <c r="H141" s="175">
        <v>154000</v>
      </c>
      <c r="I141" s="177">
        <v>15000</v>
      </c>
      <c r="M141" s="418" t="s">
        <v>158</v>
      </c>
      <c r="N141" s="320">
        <v>420000</v>
      </c>
      <c r="O141" s="319">
        <v>409000</v>
      </c>
      <c r="P141" s="319" t="s">
        <v>270</v>
      </c>
      <c r="Q141" s="319">
        <v>59000</v>
      </c>
      <c r="R141" s="319">
        <v>253000</v>
      </c>
      <c r="S141" s="319">
        <v>101000</v>
      </c>
      <c r="T141" s="319">
        <v>90000</v>
      </c>
      <c r="U141" s="321">
        <v>11000</v>
      </c>
      <c r="W141" s="3"/>
      <c r="Y141" s="28" t="s">
        <v>158</v>
      </c>
      <c r="Z141" s="320">
        <v>344000</v>
      </c>
      <c r="AA141" s="319">
        <v>340000</v>
      </c>
      <c r="AB141" s="319" t="s">
        <v>270</v>
      </c>
      <c r="AC141" s="319">
        <v>51000</v>
      </c>
      <c r="AD141" s="319">
        <v>220000</v>
      </c>
      <c r="AE141" s="319">
        <v>67000</v>
      </c>
      <c r="AF141" s="319">
        <v>64000</v>
      </c>
      <c r="AG141" s="321" t="s">
        <v>270</v>
      </c>
    </row>
    <row r="142" spans="1:33" ht="21" hidden="1" customHeight="1">
      <c r="A142" s="28" t="s">
        <v>159</v>
      </c>
      <c r="B142" s="272">
        <v>761000</v>
      </c>
      <c r="C142" s="175">
        <v>746000</v>
      </c>
      <c r="D142" s="175">
        <v>11000</v>
      </c>
      <c r="E142" s="175">
        <v>112000</v>
      </c>
      <c r="F142" s="175">
        <v>469000</v>
      </c>
      <c r="G142" s="175">
        <v>169000</v>
      </c>
      <c r="H142" s="175">
        <v>154000</v>
      </c>
      <c r="I142" s="177">
        <v>15000</v>
      </c>
      <c r="M142" s="418" t="s">
        <v>159</v>
      </c>
      <c r="N142" s="320">
        <v>419000</v>
      </c>
      <c r="O142" s="319">
        <v>409000</v>
      </c>
      <c r="P142" s="319" t="s">
        <v>270</v>
      </c>
      <c r="Q142" s="319">
        <v>60000</v>
      </c>
      <c r="R142" s="319">
        <v>252000</v>
      </c>
      <c r="S142" s="319">
        <v>101000</v>
      </c>
      <c r="T142" s="319">
        <v>90000</v>
      </c>
      <c r="U142" s="321">
        <v>11000</v>
      </c>
      <c r="W142" s="3"/>
      <c r="Y142" s="28" t="s">
        <v>159</v>
      </c>
      <c r="Z142" s="320">
        <v>341000</v>
      </c>
      <c r="AA142" s="319">
        <v>337000</v>
      </c>
      <c r="AB142" s="319" t="s">
        <v>270</v>
      </c>
      <c r="AC142" s="319">
        <v>52000</v>
      </c>
      <c r="AD142" s="319">
        <v>217000</v>
      </c>
      <c r="AE142" s="319">
        <v>68000</v>
      </c>
      <c r="AF142" s="319">
        <v>64000</v>
      </c>
      <c r="AG142" s="321" t="s">
        <v>270</v>
      </c>
    </row>
    <row r="143" spans="1:33" ht="21" hidden="1" customHeight="1">
      <c r="A143" s="28" t="s">
        <v>219</v>
      </c>
      <c r="B143" s="272">
        <v>770000</v>
      </c>
      <c r="C143" s="175">
        <v>754000</v>
      </c>
      <c r="D143" s="175">
        <v>9000</v>
      </c>
      <c r="E143" s="175">
        <v>114000</v>
      </c>
      <c r="F143" s="175">
        <v>474000</v>
      </c>
      <c r="G143" s="175">
        <v>172000</v>
      </c>
      <c r="H143" s="175">
        <v>156000</v>
      </c>
      <c r="I143" s="177">
        <v>16000</v>
      </c>
      <c r="M143" s="418" t="s">
        <v>219</v>
      </c>
      <c r="N143" s="320">
        <v>421000</v>
      </c>
      <c r="O143" s="319">
        <v>411000</v>
      </c>
      <c r="P143" s="319" t="s">
        <v>270</v>
      </c>
      <c r="Q143" s="319">
        <v>61000</v>
      </c>
      <c r="R143" s="319">
        <v>255000</v>
      </c>
      <c r="S143" s="319">
        <v>100000</v>
      </c>
      <c r="T143" s="319">
        <v>90000</v>
      </c>
      <c r="U143" s="321">
        <v>10000</v>
      </c>
      <c r="W143" s="3"/>
      <c r="Y143" s="28" t="s">
        <v>219</v>
      </c>
      <c r="Z143" s="320">
        <v>349000</v>
      </c>
      <c r="AA143" s="319">
        <v>343000</v>
      </c>
      <c r="AB143" s="319" t="s">
        <v>270</v>
      </c>
      <c r="AC143" s="319">
        <v>53000</v>
      </c>
      <c r="AD143" s="319">
        <v>219000</v>
      </c>
      <c r="AE143" s="319">
        <v>72000</v>
      </c>
      <c r="AF143" s="319">
        <v>66000</v>
      </c>
      <c r="AG143" s="321" t="s">
        <v>270</v>
      </c>
    </row>
    <row r="144" spans="1:33" ht="21" hidden="1" customHeight="1">
      <c r="A144" s="28" t="s">
        <v>220</v>
      </c>
      <c r="B144" s="272">
        <v>776000</v>
      </c>
      <c r="C144" s="175">
        <v>760000</v>
      </c>
      <c r="D144" s="175">
        <v>9000</v>
      </c>
      <c r="E144" s="175">
        <v>113000</v>
      </c>
      <c r="F144" s="175">
        <v>481000</v>
      </c>
      <c r="G144" s="175">
        <v>173000</v>
      </c>
      <c r="H144" s="175">
        <v>157000</v>
      </c>
      <c r="I144" s="177">
        <v>16000</v>
      </c>
      <c r="M144" s="418" t="s">
        <v>220</v>
      </c>
      <c r="N144" s="320">
        <v>423000</v>
      </c>
      <c r="O144" s="319">
        <v>413000</v>
      </c>
      <c r="P144" s="319" t="s">
        <v>270</v>
      </c>
      <c r="Q144" s="319">
        <v>61000</v>
      </c>
      <c r="R144" s="319">
        <v>259000</v>
      </c>
      <c r="S144" s="319">
        <v>99000</v>
      </c>
      <c r="T144" s="319">
        <v>89000</v>
      </c>
      <c r="U144" s="321">
        <v>10000</v>
      </c>
      <c r="W144" s="3"/>
      <c r="Y144" s="28" t="s">
        <v>220</v>
      </c>
      <c r="Z144" s="320">
        <v>353000</v>
      </c>
      <c r="AA144" s="319">
        <v>347000</v>
      </c>
      <c r="AB144" s="319" t="s">
        <v>270</v>
      </c>
      <c r="AC144" s="319">
        <v>52000</v>
      </c>
      <c r="AD144" s="319">
        <v>223000</v>
      </c>
      <c r="AE144" s="319">
        <v>74000</v>
      </c>
      <c r="AF144" s="319">
        <v>68000</v>
      </c>
      <c r="AG144" s="321" t="s">
        <v>270</v>
      </c>
    </row>
    <row r="145" spans="1:33" ht="21" hidden="1" customHeight="1">
      <c r="A145" s="28" t="s">
        <v>160</v>
      </c>
      <c r="B145" s="272">
        <v>771000</v>
      </c>
      <c r="C145" s="175">
        <v>753000</v>
      </c>
      <c r="D145" s="175">
        <v>9000</v>
      </c>
      <c r="E145" s="175">
        <v>111000</v>
      </c>
      <c r="F145" s="175">
        <v>477000</v>
      </c>
      <c r="G145" s="175">
        <v>173000</v>
      </c>
      <c r="H145" s="175">
        <v>156000</v>
      </c>
      <c r="I145" s="177">
        <v>17000</v>
      </c>
      <c r="M145" s="418" t="s">
        <v>160</v>
      </c>
      <c r="N145" s="320">
        <v>419000</v>
      </c>
      <c r="O145" s="319">
        <v>409000</v>
      </c>
      <c r="P145" s="319" t="s">
        <v>270</v>
      </c>
      <c r="Q145" s="319">
        <v>60000</v>
      </c>
      <c r="R145" s="319">
        <v>255000</v>
      </c>
      <c r="S145" s="319">
        <v>99000</v>
      </c>
      <c r="T145" s="319">
        <v>89000</v>
      </c>
      <c r="U145" s="321">
        <v>11000</v>
      </c>
      <c r="W145" s="3"/>
      <c r="Y145" s="28" t="s">
        <v>160</v>
      </c>
      <c r="Z145" s="320">
        <v>351000</v>
      </c>
      <c r="AA145" s="319">
        <v>345000</v>
      </c>
      <c r="AB145" s="319" t="s">
        <v>270</v>
      </c>
      <c r="AC145" s="319">
        <v>51000</v>
      </c>
      <c r="AD145" s="319">
        <v>222000</v>
      </c>
      <c r="AE145" s="319">
        <v>74000</v>
      </c>
      <c r="AF145" s="319">
        <v>67000</v>
      </c>
      <c r="AG145" s="321" t="s">
        <v>270</v>
      </c>
    </row>
    <row r="146" spans="1:33" ht="21" hidden="1" customHeight="1">
      <c r="A146" s="28" t="s">
        <v>161</v>
      </c>
      <c r="B146" s="272">
        <v>763000</v>
      </c>
      <c r="C146" s="175">
        <v>747000</v>
      </c>
      <c r="D146" s="175">
        <v>10000</v>
      </c>
      <c r="E146" s="175">
        <v>108000</v>
      </c>
      <c r="F146" s="175">
        <v>476000</v>
      </c>
      <c r="G146" s="175">
        <v>169000</v>
      </c>
      <c r="H146" s="175">
        <v>153000</v>
      </c>
      <c r="I146" s="177">
        <v>15000</v>
      </c>
      <c r="M146" s="418" t="s">
        <v>161</v>
      </c>
      <c r="N146" s="320">
        <v>412000</v>
      </c>
      <c r="O146" s="319">
        <v>403000</v>
      </c>
      <c r="P146" s="319" t="s">
        <v>270</v>
      </c>
      <c r="Q146" s="319">
        <v>56000</v>
      </c>
      <c r="R146" s="319">
        <v>253000</v>
      </c>
      <c r="S146" s="319">
        <v>98000</v>
      </c>
      <c r="T146" s="319">
        <v>89000</v>
      </c>
      <c r="U146" s="321">
        <v>9000</v>
      </c>
      <c r="W146" s="3"/>
      <c r="Y146" s="28" t="s">
        <v>161</v>
      </c>
      <c r="Z146" s="320">
        <v>350000</v>
      </c>
      <c r="AA146" s="319">
        <v>344000</v>
      </c>
      <c r="AB146" s="319" t="s">
        <v>270</v>
      </c>
      <c r="AC146" s="319">
        <v>52000</v>
      </c>
      <c r="AD146" s="319">
        <v>223000</v>
      </c>
      <c r="AE146" s="319">
        <v>71000</v>
      </c>
      <c r="AF146" s="319">
        <v>65000</v>
      </c>
      <c r="AG146" s="321" t="s">
        <v>270</v>
      </c>
    </row>
    <row r="147" spans="1:33" ht="21" hidden="1" customHeight="1">
      <c r="A147" s="28" t="s">
        <v>162</v>
      </c>
      <c r="B147" s="272">
        <v>765000</v>
      </c>
      <c r="C147" s="175">
        <v>750000</v>
      </c>
      <c r="D147" s="175">
        <v>9000</v>
      </c>
      <c r="E147" s="175">
        <v>109000</v>
      </c>
      <c r="F147" s="175">
        <v>479000</v>
      </c>
      <c r="G147" s="175">
        <v>168000</v>
      </c>
      <c r="H147" s="175">
        <v>153000</v>
      </c>
      <c r="I147" s="177">
        <v>15000</v>
      </c>
      <c r="M147" s="418" t="s">
        <v>162</v>
      </c>
      <c r="N147" s="320">
        <v>415000</v>
      </c>
      <c r="O147" s="319">
        <v>406000</v>
      </c>
      <c r="P147" s="319" t="s">
        <v>270</v>
      </c>
      <c r="Q147" s="319">
        <v>56000</v>
      </c>
      <c r="R147" s="319">
        <v>255000</v>
      </c>
      <c r="S147" s="319">
        <v>99000</v>
      </c>
      <c r="T147" s="319">
        <v>90000</v>
      </c>
      <c r="U147" s="321">
        <v>9000</v>
      </c>
      <c r="W147" s="3"/>
      <c r="Y147" s="28" t="s">
        <v>162</v>
      </c>
      <c r="Z147" s="320">
        <v>350000</v>
      </c>
      <c r="AA147" s="319">
        <v>344000</v>
      </c>
      <c r="AB147" s="319" t="s">
        <v>270</v>
      </c>
      <c r="AC147" s="319">
        <v>53000</v>
      </c>
      <c r="AD147" s="319">
        <v>224000</v>
      </c>
      <c r="AE147" s="319">
        <v>69000</v>
      </c>
      <c r="AF147" s="319">
        <v>64000</v>
      </c>
      <c r="AG147" s="321" t="s">
        <v>270</v>
      </c>
    </row>
    <row r="148" spans="1:33" ht="21" hidden="1" customHeight="1">
      <c r="A148" s="28" t="s">
        <v>163</v>
      </c>
      <c r="B148" s="272">
        <v>777000</v>
      </c>
      <c r="C148" s="175">
        <v>762000</v>
      </c>
      <c r="D148" s="175">
        <v>8000</v>
      </c>
      <c r="E148" s="175">
        <v>110000</v>
      </c>
      <c r="F148" s="175">
        <v>484000</v>
      </c>
      <c r="G148" s="175">
        <v>174000</v>
      </c>
      <c r="H148" s="175">
        <v>159000</v>
      </c>
      <c r="I148" s="177">
        <v>15000</v>
      </c>
      <c r="M148" s="418" t="s">
        <v>163</v>
      </c>
      <c r="N148" s="320">
        <v>422000</v>
      </c>
      <c r="O148" s="319">
        <v>412000</v>
      </c>
      <c r="P148" s="319" t="s">
        <v>270</v>
      </c>
      <c r="Q148" s="319">
        <v>57000</v>
      </c>
      <c r="R148" s="319">
        <v>259000</v>
      </c>
      <c r="S148" s="319">
        <v>101000</v>
      </c>
      <c r="T148" s="319">
        <v>92000</v>
      </c>
      <c r="U148" s="321">
        <v>9000</v>
      </c>
      <c r="W148" s="3"/>
      <c r="Y148" s="28" t="s">
        <v>163</v>
      </c>
      <c r="Z148" s="320">
        <v>355000</v>
      </c>
      <c r="AA148" s="319">
        <v>349000</v>
      </c>
      <c r="AB148" s="319" t="s">
        <v>270</v>
      </c>
      <c r="AC148" s="319">
        <v>54000</v>
      </c>
      <c r="AD148" s="319">
        <v>225000</v>
      </c>
      <c r="AE148" s="319">
        <v>72000</v>
      </c>
      <c r="AF148" s="319">
        <v>67000</v>
      </c>
      <c r="AG148" s="321" t="s">
        <v>270</v>
      </c>
    </row>
    <row r="149" spans="1:33" ht="21" hidden="1" customHeight="1">
      <c r="A149" s="28" t="s">
        <v>164</v>
      </c>
      <c r="B149" s="272">
        <v>780000</v>
      </c>
      <c r="C149" s="175">
        <v>766000</v>
      </c>
      <c r="D149" s="175" t="s">
        <v>270</v>
      </c>
      <c r="E149" s="175">
        <v>114000</v>
      </c>
      <c r="F149" s="175">
        <v>483000</v>
      </c>
      <c r="G149" s="175">
        <v>174000</v>
      </c>
      <c r="H149" s="175">
        <v>160000</v>
      </c>
      <c r="I149" s="177">
        <v>14000</v>
      </c>
      <c r="M149" s="418" t="s">
        <v>164</v>
      </c>
      <c r="N149" s="320">
        <v>426000</v>
      </c>
      <c r="O149" s="319">
        <v>417000</v>
      </c>
      <c r="P149" s="319" t="s">
        <v>270</v>
      </c>
      <c r="Q149" s="319">
        <v>61000</v>
      </c>
      <c r="R149" s="319">
        <v>259000</v>
      </c>
      <c r="S149" s="319">
        <v>101000</v>
      </c>
      <c r="T149" s="319">
        <v>92000</v>
      </c>
      <c r="U149" s="321">
        <v>9000</v>
      </c>
      <c r="W149" s="3"/>
      <c r="Y149" s="28" t="s">
        <v>164</v>
      </c>
      <c r="Z149" s="320">
        <v>354000</v>
      </c>
      <c r="AA149" s="319">
        <v>349000</v>
      </c>
      <c r="AB149" s="319" t="s">
        <v>270</v>
      </c>
      <c r="AC149" s="319">
        <v>53000</v>
      </c>
      <c r="AD149" s="319">
        <v>225000</v>
      </c>
      <c r="AE149" s="319">
        <v>73000</v>
      </c>
      <c r="AF149" s="319">
        <v>68000</v>
      </c>
      <c r="AG149" s="321" t="s">
        <v>270</v>
      </c>
    </row>
    <row r="150" spans="1:33" ht="21" hidden="1" customHeight="1">
      <c r="A150" s="28" t="s">
        <v>165</v>
      </c>
      <c r="B150" s="272">
        <v>781000</v>
      </c>
      <c r="C150" s="175">
        <v>766000</v>
      </c>
      <c r="D150" s="175" t="s">
        <v>270</v>
      </c>
      <c r="E150" s="175">
        <v>114000</v>
      </c>
      <c r="F150" s="175">
        <v>483000</v>
      </c>
      <c r="G150" s="175">
        <v>176000</v>
      </c>
      <c r="H150" s="175">
        <v>161000</v>
      </c>
      <c r="I150" s="177">
        <v>15000</v>
      </c>
      <c r="M150" s="418" t="s">
        <v>165</v>
      </c>
      <c r="N150" s="320">
        <v>426000</v>
      </c>
      <c r="O150" s="319">
        <v>416000</v>
      </c>
      <c r="P150" s="319" t="s">
        <v>270</v>
      </c>
      <c r="Q150" s="319">
        <v>61000</v>
      </c>
      <c r="R150" s="319">
        <v>258000</v>
      </c>
      <c r="S150" s="319">
        <v>102000</v>
      </c>
      <c r="T150" s="319">
        <v>92000</v>
      </c>
      <c r="U150" s="321">
        <v>10000</v>
      </c>
      <c r="W150" s="3"/>
      <c r="Y150" s="28" t="s">
        <v>165</v>
      </c>
      <c r="Z150" s="320">
        <v>355000</v>
      </c>
      <c r="AA150" s="319">
        <v>351000</v>
      </c>
      <c r="AB150" s="319" t="s">
        <v>270</v>
      </c>
      <c r="AC150" s="319">
        <v>53000</v>
      </c>
      <c r="AD150" s="319">
        <v>225000</v>
      </c>
      <c r="AE150" s="319">
        <v>74000</v>
      </c>
      <c r="AF150" s="319">
        <v>70000</v>
      </c>
      <c r="AG150" s="321" t="s">
        <v>270</v>
      </c>
    </row>
    <row r="151" spans="1:33" ht="21" hidden="1" customHeight="1">
      <c r="A151" s="28" t="s">
        <v>166</v>
      </c>
      <c r="B151" s="272">
        <v>773000</v>
      </c>
      <c r="C151" s="175">
        <v>759000</v>
      </c>
      <c r="D151" s="175">
        <v>8000</v>
      </c>
      <c r="E151" s="175">
        <v>110000</v>
      </c>
      <c r="F151" s="175">
        <v>483000</v>
      </c>
      <c r="G151" s="175">
        <v>172000</v>
      </c>
      <c r="H151" s="175">
        <v>158000</v>
      </c>
      <c r="I151" s="177">
        <v>15000</v>
      </c>
      <c r="M151" s="418" t="s">
        <v>166</v>
      </c>
      <c r="N151" s="320">
        <v>424000</v>
      </c>
      <c r="O151" s="319">
        <v>413000</v>
      </c>
      <c r="P151" s="319" t="s">
        <v>270</v>
      </c>
      <c r="Q151" s="319">
        <v>59000</v>
      </c>
      <c r="R151" s="319">
        <v>258000</v>
      </c>
      <c r="S151" s="319">
        <v>101000</v>
      </c>
      <c r="T151" s="319">
        <v>91000</v>
      </c>
      <c r="U151" s="321">
        <v>10000</v>
      </c>
      <c r="W151" s="3"/>
      <c r="Y151" s="28" t="s">
        <v>166</v>
      </c>
      <c r="Z151" s="320">
        <v>350000</v>
      </c>
      <c r="AA151" s="319">
        <v>345000</v>
      </c>
      <c r="AB151" s="319" t="s">
        <v>270</v>
      </c>
      <c r="AC151" s="319">
        <v>51000</v>
      </c>
      <c r="AD151" s="319">
        <v>224000</v>
      </c>
      <c r="AE151" s="319">
        <v>71000</v>
      </c>
      <c r="AF151" s="319">
        <v>66000</v>
      </c>
      <c r="AG151" s="321" t="s">
        <v>270</v>
      </c>
    </row>
    <row r="152" spans="1:33" ht="21" hidden="1" customHeight="1">
      <c r="A152" s="28" t="s">
        <v>167</v>
      </c>
      <c r="B152" s="272">
        <v>769000</v>
      </c>
      <c r="C152" s="175">
        <v>756000</v>
      </c>
      <c r="D152" s="175">
        <v>10000</v>
      </c>
      <c r="E152" s="175">
        <v>106000</v>
      </c>
      <c r="F152" s="175">
        <v>479000</v>
      </c>
      <c r="G152" s="175">
        <v>174000</v>
      </c>
      <c r="H152" s="175">
        <v>161000</v>
      </c>
      <c r="I152" s="177">
        <v>13000</v>
      </c>
      <c r="M152" s="418" t="s">
        <v>167</v>
      </c>
      <c r="N152" s="320">
        <v>420000</v>
      </c>
      <c r="O152" s="319">
        <v>410000</v>
      </c>
      <c r="P152" s="319" t="s">
        <v>270</v>
      </c>
      <c r="Q152" s="319">
        <v>56000</v>
      </c>
      <c r="R152" s="319">
        <v>256000</v>
      </c>
      <c r="S152" s="319">
        <v>102000</v>
      </c>
      <c r="T152" s="319">
        <v>91000</v>
      </c>
      <c r="U152" s="321">
        <v>10000</v>
      </c>
      <c r="W152" s="3"/>
      <c r="Y152" s="28" t="s">
        <v>167</v>
      </c>
      <c r="Z152" s="320">
        <v>349000</v>
      </c>
      <c r="AA152" s="319">
        <v>346000</v>
      </c>
      <c r="AB152" s="319" t="s">
        <v>270</v>
      </c>
      <c r="AC152" s="319">
        <v>50000</v>
      </c>
      <c r="AD152" s="319">
        <v>223000</v>
      </c>
      <c r="AE152" s="319">
        <v>72000</v>
      </c>
      <c r="AF152" s="319">
        <v>69000</v>
      </c>
      <c r="AG152" s="321" t="s">
        <v>270</v>
      </c>
    </row>
    <row r="153" spans="1:33" ht="21" hidden="1" customHeight="1">
      <c r="A153" s="28" t="s">
        <v>168</v>
      </c>
      <c r="B153" s="272">
        <v>776000</v>
      </c>
      <c r="C153" s="175">
        <v>762000</v>
      </c>
      <c r="D153" s="175">
        <v>11000</v>
      </c>
      <c r="E153" s="175">
        <v>108000</v>
      </c>
      <c r="F153" s="175">
        <v>484000</v>
      </c>
      <c r="G153" s="175">
        <v>174000</v>
      </c>
      <c r="H153" s="175">
        <v>160000</v>
      </c>
      <c r="I153" s="177">
        <v>14000</v>
      </c>
      <c r="M153" s="418" t="s">
        <v>168</v>
      </c>
      <c r="N153" s="320">
        <v>424000</v>
      </c>
      <c r="O153" s="319">
        <v>413000</v>
      </c>
      <c r="P153" s="319" t="s">
        <v>270</v>
      </c>
      <c r="Q153" s="319">
        <v>59000</v>
      </c>
      <c r="R153" s="319">
        <v>257000</v>
      </c>
      <c r="S153" s="319">
        <v>101000</v>
      </c>
      <c r="T153" s="319">
        <v>91000</v>
      </c>
      <c r="U153" s="321">
        <v>11000</v>
      </c>
      <c r="W153" s="3"/>
      <c r="Y153" s="28" t="s">
        <v>168</v>
      </c>
      <c r="Z153" s="320">
        <v>352000</v>
      </c>
      <c r="AA153" s="319">
        <v>349000</v>
      </c>
      <c r="AB153" s="319" t="s">
        <v>270</v>
      </c>
      <c r="AC153" s="319">
        <v>49000</v>
      </c>
      <c r="AD153" s="319">
        <v>227000</v>
      </c>
      <c r="AE153" s="319">
        <v>72000</v>
      </c>
      <c r="AF153" s="319">
        <v>69000</v>
      </c>
      <c r="AG153" s="321" t="s">
        <v>270</v>
      </c>
    </row>
    <row r="154" spans="1:33" ht="21" hidden="1" customHeight="1">
      <c r="A154" s="28" t="s">
        <v>169</v>
      </c>
      <c r="B154" s="272">
        <v>780000</v>
      </c>
      <c r="C154" s="175">
        <v>765000</v>
      </c>
      <c r="D154" s="175">
        <v>10000</v>
      </c>
      <c r="E154" s="175">
        <v>107000</v>
      </c>
      <c r="F154" s="175">
        <v>487000</v>
      </c>
      <c r="G154" s="175">
        <v>176000</v>
      </c>
      <c r="H154" s="175">
        <v>161000</v>
      </c>
      <c r="I154" s="177">
        <v>15000</v>
      </c>
      <c r="M154" s="418" t="s">
        <v>169</v>
      </c>
      <c r="N154" s="320">
        <v>424000</v>
      </c>
      <c r="O154" s="319">
        <v>414000</v>
      </c>
      <c r="P154" s="319" t="s">
        <v>270</v>
      </c>
      <c r="Q154" s="319">
        <v>58000</v>
      </c>
      <c r="R154" s="319">
        <v>258000</v>
      </c>
      <c r="S154" s="319">
        <v>102000</v>
      </c>
      <c r="T154" s="319">
        <v>91000</v>
      </c>
      <c r="U154" s="321">
        <v>11000</v>
      </c>
      <c r="W154" s="3"/>
      <c r="Y154" s="28" t="s">
        <v>169</v>
      </c>
      <c r="Z154" s="320">
        <v>356000</v>
      </c>
      <c r="AA154" s="319">
        <v>351000</v>
      </c>
      <c r="AB154" s="319" t="s">
        <v>270</v>
      </c>
      <c r="AC154" s="319">
        <v>49000</v>
      </c>
      <c r="AD154" s="319">
        <v>229000</v>
      </c>
      <c r="AE154" s="319">
        <v>74000</v>
      </c>
      <c r="AF154" s="319">
        <v>70000</v>
      </c>
      <c r="AG154" s="321" t="s">
        <v>270</v>
      </c>
    </row>
    <row r="155" spans="1:33" ht="21" hidden="1" customHeight="1">
      <c r="A155" s="28" t="s">
        <v>221</v>
      </c>
      <c r="B155" s="272">
        <v>785000</v>
      </c>
      <c r="C155" s="175">
        <v>771000</v>
      </c>
      <c r="D155" s="175">
        <v>10000</v>
      </c>
      <c r="E155" s="175">
        <v>108000</v>
      </c>
      <c r="F155" s="175">
        <v>492000</v>
      </c>
      <c r="G155" s="175">
        <v>173000</v>
      </c>
      <c r="H155" s="175">
        <v>159000</v>
      </c>
      <c r="I155" s="177">
        <v>14000</v>
      </c>
      <c r="M155" s="418" t="s">
        <v>221</v>
      </c>
      <c r="N155" s="320">
        <v>427000</v>
      </c>
      <c r="O155" s="319">
        <v>418000</v>
      </c>
      <c r="P155" s="319" t="s">
        <v>270</v>
      </c>
      <c r="Q155" s="319">
        <v>61000</v>
      </c>
      <c r="R155" s="319">
        <v>260000</v>
      </c>
      <c r="S155" s="319">
        <v>100000</v>
      </c>
      <c r="T155" s="319">
        <v>91000</v>
      </c>
      <c r="U155" s="321">
        <v>9000</v>
      </c>
      <c r="W155" s="3"/>
      <c r="Y155" s="28" t="s">
        <v>221</v>
      </c>
      <c r="Z155" s="320">
        <v>357000</v>
      </c>
      <c r="AA155" s="319">
        <v>353000</v>
      </c>
      <c r="AB155" s="319" t="s">
        <v>270</v>
      </c>
      <c r="AC155" s="319">
        <v>47000</v>
      </c>
      <c r="AD155" s="319">
        <v>232000</v>
      </c>
      <c r="AE155" s="319">
        <v>73000</v>
      </c>
      <c r="AF155" s="319">
        <v>69000</v>
      </c>
      <c r="AG155" s="321" t="s">
        <v>270</v>
      </c>
    </row>
    <row r="156" spans="1:33" ht="21" hidden="1" customHeight="1">
      <c r="A156" s="28" t="s">
        <v>222</v>
      </c>
      <c r="B156" s="272">
        <v>783000</v>
      </c>
      <c r="C156" s="175">
        <v>769000</v>
      </c>
      <c r="D156" s="175">
        <v>10000</v>
      </c>
      <c r="E156" s="175">
        <v>109000</v>
      </c>
      <c r="F156" s="175">
        <v>491000</v>
      </c>
      <c r="G156" s="175">
        <v>173000</v>
      </c>
      <c r="H156" s="175">
        <v>158000</v>
      </c>
      <c r="I156" s="177">
        <v>14000</v>
      </c>
      <c r="M156" s="418" t="s">
        <v>222</v>
      </c>
      <c r="N156" s="320">
        <v>425000</v>
      </c>
      <c r="O156" s="319">
        <v>415000</v>
      </c>
      <c r="P156" s="319" t="s">
        <v>270</v>
      </c>
      <c r="Q156" s="319">
        <v>60000</v>
      </c>
      <c r="R156" s="319">
        <v>260000</v>
      </c>
      <c r="S156" s="319">
        <v>100000</v>
      </c>
      <c r="T156" s="319">
        <v>90000</v>
      </c>
      <c r="U156" s="321">
        <v>10000</v>
      </c>
      <c r="W156" s="3"/>
      <c r="Y156" s="28" t="s">
        <v>222</v>
      </c>
      <c r="Z156" s="320">
        <v>358000</v>
      </c>
      <c r="AA156" s="319">
        <v>353000</v>
      </c>
      <c r="AB156" s="319" t="s">
        <v>270</v>
      </c>
      <c r="AC156" s="319">
        <v>50000</v>
      </c>
      <c r="AD156" s="319">
        <v>230000</v>
      </c>
      <c r="AE156" s="319">
        <v>73000</v>
      </c>
      <c r="AF156" s="319">
        <v>68000</v>
      </c>
      <c r="AG156" s="321" t="s">
        <v>270</v>
      </c>
    </row>
    <row r="157" spans="1:33" ht="21" hidden="1" customHeight="1">
      <c r="A157" s="28" t="s">
        <v>170</v>
      </c>
      <c r="B157" s="272">
        <v>791000</v>
      </c>
      <c r="C157" s="175">
        <v>777000</v>
      </c>
      <c r="D157" s="175">
        <v>10000</v>
      </c>
      <c r="E157" s="175">
        <v>113000</v>
      </c>
      <c r="F157" s="175">
        <v>497000</v>
      </c>
      <c r="G157" s="175">
        <v>170000</v>
      </c>
      <c r="H157" s="175">
        <v>156000</v>
      </c>
      <c r="I157" s="177">
        <v>14000</v>
      </c>
      <c r="M157" s="418" t="s">
        <v>170</v>
      </c>
      <c r="N157" s="320">
        <v>429000</v>
      </c>
      <c r="O157" s="319">
        <v>419000</v>
      </c>
      <c r="P157" s="319" t="s">
        <v>270</v>
      </c>
      <c r="Q157" s="319">
        <v>62000</v>
      </c>
      <c r="R157" s="319">
        <v>262000</v>
      </c>
      <c r="S157" s="319">
        <v>98000</v>
      </c>
      <c r="T157" s="319">
        <v>89000</v>
      </c>
      <c r="U157" s="321">
        <v>10000</v>
      </c>
      <c r="W157" s="3"/>
      <c r="Y157" s="28" t="s">
        <v>170</v>
      </c>
      <c r="Z157" s="320">
        <v>362000</v>
      </c>
      <c r="AA157" s="319">
        <v>358000</v>
      </c>
      <c r="AB157" s="319" t="s">
        <v>270</v>
      </c>
      <c r="AC157" s="319">
        <v>51000</v>
      </c>
      <c r="AD157" s="319">
        <v>235000</v>
      </c>
      <c r="AE157" s="319">
        <v>72000</v>
      </c>
      <c r="AF157" s="319">
        <v>68000</v>
      </c>
      <c r="AG157" s="321" t="s">
        <v>270</v>
      </c>
    </row>
    <row r="158" spans="1:33" ht="21" hidden="1" customHeight="1">
      <c r="A158" s="28" t="s">
        <v>171</v>
      </c>
      <c r="B158" s="272">
        <v>799000</v>
      </c>
      <c r="C158" s="175">
        <v>784000</v>
      </c>
      <c r="D158" s="175">
        <v>11000</v>
      </c>
      <c r="E158" s="175">
        <v>115000</v>
      </c>
      <c r="F158" s="175">
        <v>499000</v>
      </c>
      <c r="G158" s="175">
        <v>174000</v>
      </c>
      <c r="H158" s="175">
        <v>159000</v>
      </c>
      <c r="I158" s="177">
        <v>15000</v>
      </c>
      <c r="M158" s="418" t="s">
        <v>171</v>
      </c>
      <c r="N158" s="320">
        <v>433000</v>
      </c>
      <c r="O158" s="319">
        <v>422000</v>
      </c>
      <c r="P158" s="319" t="s">
        <v>270</v>
      </c>
      <c r="Q158" s="319">
        <v>61000</v>
      </c>
      <c r="R158" s="319">
        <v>263000</v>
      </c>
      <c r="S158" s="319">
        <v>102000</v>
      </c>
      <c r="T158" s="319">
        <v>91000</v>
      </c>
      <c r="U158" s="321">
        <v>10000</v>
      </c>
      <c r="W158" s="3"/>
      <c r="Y158" s="28" t="s">
        <v>171</v>
      </c>
      <c r="Z158" s="320">
        <v>366000</v>
      </c>
      <c r="AA158" s="319">
        <v>361000</v>
      </c>
      <c r="AB158" s="319" t="s">
        <v>270</v>
      </c>
      <c r="AC158" s="319">
        <v>54000</v>
      </c>
      <c r="AD158" s="319">
        <v>236000</v>
      </c>
      <c r="AE158" s="319">
        <v>72000</v>
      </c>
      <c r="AF158" s="319">
        <v>68000</v>
      </c>
      <c r="AG158" s="321" t="s">
        <v>270</v>
      </c>
    </row>
    <row r="159" spans="1:33" ht="21" hidden="1" customHeight="1">
      <c r="A159" s="28" t="s">
        <v>172</v>
      </c>
      <c r="B159" s="272">
        <v>795000</v>
      </c>
      <c r="C159" s="175">
        <v>779000</v>
      </c>
      <c r="D159" s="175">
        <v>11000</v>
      </c>
      <c r="E159" s="175">
        <v>110000</v>
      </c>
      <c r="F159" s="175">
        <v>499000</v>
      </c>
      <c r="G159" s="175">
        <v>175000</v>
      </c>
      <c r="H159" s="175">
        <v>159000</v>
      </c>
      <c r="I159" s="177">
        <v>16000</v>
      </c>
      <c r="M159" s="418" t="s">
        <v>172</v>
      </c>
      <c r="N159" s="320">
        <v>429000</v>
      </c>
      <c r="O159" s="319">
        <v>419000</v>
      </c>
      <c r="P159" s="319" t="s">
        <v>270</v>
      </c>
      <c r="Q159" s="319">
        <v>59000</v>
      </c>
      <c r="R159" s="319">
        <v>262000</v>
      </c>
      <c r="S159" s="319">
        <v>101000</v>
      </c>
      <c r="T159" s="319">
        <v>91000</v>
      </c>
      <c r="U159" s="321">
        <v>10000</v>
      </c>
      <c r="W159" s="3"/>
      <c r="Y159" s="28" t="s">
        <v>172</v>
      </c>
      <c r="Z159" s="320">
        <v>366000</v>
      </c>
      <c r="AA159" s="319">
        <v>360000</v>
      </c>
      <c r="AB159" s="319" t="s">
        <v>270</v>
      </c>
      <c r="AC159" s="319">
        <v>52000</v>
      </c>
      <c r="AD159" s="319">
        <v>236000</v>
      </c>
      <c r="AE159" s="319">
        <v>74000</v>
      </c>
      <c r="AF159" s="319">
        <v>68000</v>
      </c>
      <c r="AG159" s="321" t="s">
        <v>270</v>
      </c>
    </row>
    <row r="160" spans="1:33" ht="21" hidden="1" customHeight="1">
      <c r="A160" s="28" t="s">
        <v>173</v>
      </c>
      <c r="B160" s="272">
        <v>794000</v>
      </c>
      <c r="C160" s="175">
        <v>779000</v>
      </c>
      <c r="D160" s="175">
        <v>11000</v>
      </c>
      <c r="E160" s="175">
        <v>109000</v>
      </c>
      <c r="F160" s="175">
        <v>503000</v>
      </c>
      <c r="G160" s="175">
        <v>171000</v>
      </c>
      <c r="H160" s="175">
        <v>156000</v>
      </c>
      <c r="I160" s="177">
        <v>15000</v>
      </c>
      <c r="M160" s="418" t="s">
        <v>173</v>
      </c>
      <c r="N160" s="320">
        <v>434000</v>
      </c>
      <c r="O160" s="319">
        <v>424000</v>
      </c>
      <c r="P160" s="319" t="s">
        <v>270</v>
      </c>
      <c r="Q160" s="319">
        <v>60000</v>
      </c>
      <c r="R160" s="319">
        <v>266000</v>
      </c>
      <c r="S160" s="319">
        <v>101000</v>
      </c>
      <c r="T160" s="319">
        <v>91000</v>
      </c>
      <c r="U160" s="321">
        <v>10000</v>
      </c>
      <c r="W160" s="3"/>
      <c r="Y160" s="28" t="s">
        <v>173</v>
      </c>
      <c r="Z160" s="320">
        <v>360000</v>
      </c>
      <c r="AA160" s="319">
        <v>355000</v>
      </c>
      <c r="AB160" s="319" t="s">
        <v>270</v>
      </c>
      <c r="AC160" s="319">
        <v>49000</v>
      </c>
      <c r="AD160" s="319">
        <v>237000</v>
      </c>
      <c r="AE160" s="319">
        <v>70000</v>
      </c>
      <c r="AF160" s="319">
        <v>65000</v>
      </c>
      <c r="AG160" s="321" t="s">
        <v>270</v>
      </c>
    </row>
    <row r="161" spans="1:33" ht="21" hidden="1" customHeight="1">
      <c r="A161" s="28" t="s">
        <v>174</v>
      </c>
      <c r="B161" s="272">
        <v>794000</v>
      </c>
      <c r="C161" s="175">
        <v>778000</v>
      </c>
      <c r="D161" s="175">
        <v>10000</v>
      </c>
      <c r="E161" s="175">
        <v>107000</v>
      </c>
      <c r="F161" s="175">
        <v>504000</v>
      </c>
      <c r="G161" s="175">
        <v>172000</v>
      </c>
      <c r="H161" s="175">
        <v>157000</v>
      </c>
      <c r="I161" s="177">
        <v>15000</v>
      </c>
      <c r="M161" s="418" t="s">
        <v>174</v>
      </c>
      <c r="N161" s="320">
        <v>435000</v>
      </c>
      <c r="O161" s="319">
        <v>425000</v>
      </c>
      <c r="P161" s="319" t="s">
        <v>270</v>
      </c>
      <c r="Q161" s="319">
        <v>60000</v>
      </c>
      <c r="R161" s="319">
        <v>269000</v>
      </c>
      <c r="S161" s="319">
        <v>100000</v>
      </c>
      <c r="T161" s="319">
        <v>90000</v>
      </c>
      <c r="U161" s="321">
        <v>10000</v>
      </c>
      <c r="W161" s="3"/>
      <c r="Y161" s="28" t="s">
        <v>174</v>
      </c>
      <c r="Z161" s="320">
        <v>358000</v>
      </c>
      <c r="AA161" s="319">
        <v>353000</v>
      </c>
      <c r="AB161" s="319" t="s">
        <v>270</v>
      </c>
      <c r="AC161" s="319">
        <v>47000</v>
      </c>
      <c r="AD161" s="319">
        <v>235000</v>
      </c>
      <c r="AE161" s="319">
        <v>73000</v>
      </c>
      <c r="AF161" s="319">
        <v>67000</v>
      </c>
      <c r="AG161" s="321" t="s">
        <v>270</v>
      </c>
    </row>
    <row r="162" spans="1:33" ht="21" hidden="1" customHeight="1">
      <c r="A162" s="28" t="s">
        <v>175</v>
      </c>
      <c r="B162" s="272">
        <v>784000</v>
      </c>
      <c r="C162" s="175">
        <v>772000</v>
      </c>
      <c r="D162" s="175">
        <v>10000</v>
      </c>
      <c r="E162" s="175">
        <v>109000</v>
      </c>
      <c r="F162" s="175">
        <v>498000</v>
      </c>
      <c r="G162" s="175">
        <v>167000</v>
      </c>
      <c r="H162" s="175">
        <v>155000</v>
      </c>
      <c r="I162" s="177">
        <v>13000</v>
      </c>
      <c r="M162" s="418" t="s">
        <v>175</v>
      </c>
      <c r="N162" s="320">
        <v>430000</v>
      </c>
      <c r="O162" s="319">
        <v>422000</v>
      </c>
      <c r="P162" s="319" t="s">
        <v>270</v>
      </c>
      <c r="Q162" s="319">
        <v>61000</v>
      </c>
      <c r="R162" s="319">
        <v>266000</v>
      </c>
      <c r="S162" s="319">
        <v>96000</v>
      </c>
      <c r="T162" s="319">
        <v>88000</v>
      </c>
      <c r="U162" s="321">
        <v>8000</v>
      </c>
      <c r="W162" s="3"/>
      <c r="Y162" s="28" t="s">
        <v>175</v>
      </c>
      <c r="Z162" s="320">
        <v>354000</v>
      </c>
      <c r="AA162" s="319">
        <v>350000</v>
      </c>
      <c r="AB162" s="319" t="s">
        <v>270</v>
      </c>
      <c r="AC162" s="319">
        <v>47000</v>
      </c>
      <c r="AD162" s="319">
        <v>232000</v>
      </c>
      <c r="AE162" s="319">
        <v>71000</v>
      </c>
      <c r="AF162" s="319">
        <v>67000</v>
      </c>
      <c r="AG162" s="321" t="s">
        <v>270</v>
      </c>
    </row>
    <row r="163" spans="1:33" ht="21" hidden="1" customHeight="1">
      <c r="A163" s="28" t="s">
        <v>176</v>
      </c>
      <c r="B163" s="272">
        <v>789000</v>
      </c>
      <c r="C163" s="175">
        <v>775000</v>
      </c>
      <c r="D163" s="175">
        <v>11000</v>
      </c>
      <c r="E163" s="175">
        <v>110000</v>
      </c>
      <c r="F163" s="175">
        <v>498000</v>
      </c>
      <c r="G163" s="175">
        <v>170000</v>
      </c>
      <c r="H163" s="175">
        <v>157000</v>
      </c>
      <c r="I163" s="177">
        <v>14000</v>
      </c>
      <c r="M163" s="418" t="s">
        <v>176</v>
      </c>
      <c r="N163" s="320">
        <v>429000</v>
      </c>
      <c r="O163" s="319">
        <v>420000</v>
      </c>
      <c r="P163" s="319" t="s">
        <v>270</v>
      </c>
      <c r="Q163" s="319">
        <v>60000</v>
      </c>
      <c r="R163" s="319">
        <v>265000</v>
      </c>
      <c r="S163" s="319">
        <v>97000</v>
      </c>
      <c r="T163" s="319">
        <v>88000</v>
      </c>
      <c r="U163" s="321">
        <v>10000</v>
      </c>
      <c r="W163" s="3"/>
      <c r="Y163" s="28" t="s">
        <v>176</v>
      </c>
      <c r="Z163" s="320">
        <v>359000</v>
      </c>
      <c r="AA163" s="319">
        <v>355000</v>
      </c>
      <c r="AB163" s="319" t="s">
        <v>270</v>
      </c>
      <c r="AC163" s="319">
        <v>50000</v>
      </c>
      <c r="AD163" s="319">
        <v>232000</v>
      </c>
      <c r="AE163" s="319">
        <v>73000</v>
      </c>
      <c r="AF163" s="319">
        <v>69000</v>
      </c>
      <c r="AG163" s="321" t="s">
        <v>270</v>
      </c>
    </row>
    <row r="164" spans="1:33" ht="21" hidden="1" customHeight="1">
      <c r="A164" s="28" t="s">
        <v>177</v>
      </c>
      <c r="B164" s="272">
        <v>786000</v>
      </c>
      <c r="C164" s="175">
        <v>773000</v>
      </c>
      <c r="D164" s="175">
        <v>10000</v>
      </c>
      <c r="E164" s="175">
        <v>111000</v>
      </c>
      <c r="F164" s="175">
        <v>495000</v>
      </c>
      <c r="G164" s="175">
        <v>170000</v>
      </c>
      <c r="H164" s="175">
        <v>157000</v>
      </c>
      <c r="I164" s="177">
        <v>13000</v>
      </c>
      <c r="M164" s="418" t="s">
        <v>177</v>
      </c>
      <c r="N164" s="320">
        <v>427000</v>
      </c>
      <c r="O164" s="319">
        <v>418000</v>
      </c>
      <c r="P164" s="319" t="s">
        <v>270</v>
      </c>
      <c r="Q164" s="319">
        <v>61000</v>
      </c>
      <c r="R164" s="319">
        <v>264000</v>
      </c>
      <c r="S164" s="319">
        <v>97000</v>
      </c>
      <c r="T164" s="319">
        <v>88000</v>
      </c>
      <c r="U164" s="321">
        <v>9000</v>
      </c>
      <c r="W164" s="3"/>
      <c r="Y164" s="28" t="s">
        <v>177</v>
      </c>
      <c r="Z164" s="320">
        <v>359000</v>
      </c>
      <c r="AA164" s="319">
        <v>355000</v>
      </c>
      <c r="AB164" s="319" t="s">
        <v>270</v>
      </c>
      <c r="AC164" s="319">
        <v>50000</v>
      </c>
      <c r="AD164" s="319">
        <v>230000</v>
      </c>
      <c r="AE164" s="319">
        <v>73000</v>
      </c>
      <c r="AF164" s="319">
        <v>69000</v>
      </c>
      <c r="AG164" s="321" t="s">
        <v>270</v>
      </c>
    </row>
    <row r="165" spans="1:33" ht="21" hidden="1" customHeight="1">
      <c r="A165" s="28" t="s">
        <v>178</v>
      </c>
      <c r="B165" s="272">
        <v>787000</v>
      </c>
      <c r="C165" s="175">
        <v>774000</v>
      </c>
      <c r="D165" s="175">
        <v>10000</v>
      </c>
      <c r="E165" s="175">
        <v>110000</v>
      </c>
      <c r="F165" s="175">
        <v>495000</v>
      </c>
      <c r="G165" s="175">
        <v>172000</v>
      </c>
      <c r="H165" s="175">
        <v>158000</v>
      </c>
      <c r="I165" s="177">
        <v>13000</v>
      </c>
      <c r="M165" s="418" t="s">
        <v>178</v>
      </c>
      <c r="N165" s="320">
        <v>428000</v>
      </c>
      <c r="O165" s="319">
        <v>419000</v>
      </c>
      <c r="P165" s="319" t="s">
        <v>270</v>
      </c>
      <c r="Q165" s="319">
        <v>62000</v>
      </c>
      <c r="R165" s="319">
        <v>262000</v>
      </c>
      <c r="S165" s="319">
        <v>98000</v>
      </c>
      <c r="T165" s="319">
        <v>89000</v>
      </c>
      <c r="U165" s="321">
        <v>9000</v>
      </c>
      <c r="W165" s="3"/>
      <c r="Y165" s="28" t="s">
        <v>178</v>
      </c>
      <c r="Z165" s="320">
        <v>359000</v>
      </c>
      <c r="AA165" s="319">
        <v>355000</v>
      </c>
      <c r="AB165" s="319" t="s">
        <v>270</v>
      </c>
      <c r="AC165" s="319">
        <v>48000</v>
      </c>
      <c r="AD165" s="319">
        <v>233000</v>
      </c>
      <c r="AE165" s="319">
        <v>74000</v>
      </c>
      <c r="AF165" s="319">
        <v>69000</v>
      </c>
      <c r="AG165" s="321" t="s">
        <v>270</v>
      </c>
    </row>
    <row r="166" spans="1:33" ht="21" hidden="1" customHeight="1">
      <c r="A166" s="28" t="s">
        <v>179</v>
      </c>
      <c r="B166" s="272">
        <v>788000</v>
      </c>
      <c r="C166" s="175">
        <v>774000</v>
      </c>
      <c r="D166" s="175">
        <v>11000</v>
      </c>
      <c r="E166" s="175">
        <v>110000</v>
      </c>
      <c r="F166" s="175">
        <v>494000</v>
      </c>
      <c r="G166" s="175">
        <v>173000</v>
      </c>
      <c r="H166" s="175">
        <v>160000</v>
      </c>
      <c r="I166" s="177">
        <v>14000</v>
      </c>
      <c r="M166" s="418" t="s">
        <v>179</v>
      </c>
      <c r="N166" s="320">
        <v>428000</v>
      </c>
      <c r="O166" s="319">
        <v>419000</v>
      </c>
      <c r="P166" s="319" t="s">
        <v>270</v>
      </c>
      <c r="Q166" s="319">
        <v>61000</v>
      </c>
      <c r="R166" s="319">
        <v>263000</v>
      </c>
      <c r="S166" s="319">
        <v>98000</v>
      </c>
      <c r="T166" s="319">
        <v>89000</v>
      </c>
      <c r="U166" s="321">
        <v>9000</v>
      </c>
      <c r="W166" s="3"/>
      <c r="Y166" s="28" t="s">
        <v>179</v>
      </c>
      <c r="Z166" s="320">
        <v>360000</v>
      </c>
      <c r="AA166" s="319">
        <v>355000</v>
      </c>
      <c r="AB166" s="319" t="s">
        <v>270</v>
      </c>
      <c r="AC166" s="319">
        <v>48000</v>
      </c>
      <c r="AD166" s="319">
        <v>232000</v>
      </c>
      <c r="AE166" s="319">
        <v>75000</v>
      </c>
      <c r="AF166" s="319">
        <v>70000</v>
      </c>
      <c r="AG166" s="321" t="s">
        <v>270</v>
      </c>
    </row>
    <row r="167" spans="1:33" ht="21" hidden="1" customHeight="1">
      <c r="A167" s="28" t="s">
        <v>233</v>
      </c>
      <c r="B167" s="272">
        <v>792000</v>
      </c>
      <c r="C167" s="175">
        <v>775000</v>
      </c>
      <c r="D167" s="175">
        <v>10000</v>
      </c>
      <c r="E167" s="175">
        <v>109000</v>
      </c>
      <c r="F167" s="175">
        <v>497000</v>
      </c>
      <c r="G167" s="175">
        <v>176000</v>
      </c>
      <c r="H167" s="175">
        <v>160000</v>
      </c>
      <c r="I167" s="177">
        <v>16000</v>
      </c>
      <c r="M167" s="418" t="s">
        <v>233</v>
      </c>
      <c r="N167" s="320">
        <v>430000</v>
      </c>
      <c r="O167" s="319">
        <v>421000</v>
      </c>
      <c r="P167" s="319" t="s">
        <v>270</v>
      </c>
      <c r="Q167" s="319">
        <v>60000</v>
      </c>
      <c r="R167" s="319">
        <v>265000</v>
      </c>
      <c r="S167" s="319">
        <v>99000</v>
      </c>
      <c r="T167" s="319">
        <v>89000</v>
      </c>
      <c r="U167" s="321">
        <v>10000</v>
      </c>
      <c r="W167" s="3"/>
      <c r="Y167" s="28" t="s">
        <v>233</v>
      </c>
      <c r="Z167" s="320">
        <v>361000</v>
      </c>
      <c r="AA167" s="319">
        <v>355000</v>
      </c>
      <c r="AB167" s="319" t="s">
        <v>270</v>
      </c>
      <c r="AC167" s="319">
        <v>49000</v>
      </c>
      <c r="AD167" s="319">
        <v>232000</v>
      </c>
      <c r="AE167" s="319">
        <v>77000</v>
      </c>
      <c r="AF167" s="319">
        <v>70000</v>
      </c>
      <c r="AG167" s="321" t="s">
        <v>270</v>
      </c>
    </row>
    <row r="168" spans="1:33" ht="21" hidden="1" customHeight="1">
      <c r="A168" s="28" t="s">
        <v>234</v>
      </c>
      <c r="B168" s="272">
        <v>798000</v>
      </c>
      <c r="C168" s="175">
        <v>780000</v>
      </c>
      <c r="D168" s="175">
        <v>10000</v>
      </c>
      <c r="E168" s="175">
        <v>110000</v>
      </c>
      <c r="F168" s="175">
        <v>497000</v>
      </c>
      <c r="G168" s="175">
        <v>182000</v>
      </c>
      <c r="H168" s="175">
        <v>164000</v>
      </c>
      <c r="I168" s="177">
        <v>18000</v>
      </c>
      <c r="M168" s="418" t="s">
        <v>234</v>
      </c>
      <c r="N168" s="320">
        <v>432000</v>
      </c>
      <c r="O168" s="319">
        <v>421000</v>
      </c>
      <c r="P168" s="319" t="s">
        <v>270</v>
      </c>
      <c r="Q168" s="319">
        <v>58000</v>
      </c>
      <c r="R168" s="319">
        <v>265000</v>
      </c>
      <c r="S168" s="319">
        <v>103000</v>
      </c>
      <c r="T168" s="319">
        <v>92000</v>
      </c>
      <c r="U168" s="321">
        <v>10000</v>
      </c>
      <c r="W168" s="3"/>
      <c r="Y168" s="28" t="s">
        <v>234</v>
      </c>
      <c r="Z168" s="320">
        <v>366000</v>
      </c>
      <c r="AA168" s="319">
        <v>359000</v>
      </c>
      <c r="AB168" s="319" t="s">
        <v>270</v>
      </c>
      <c r="AC168" s="319">
        <v>52000</v>
      </c>
      <c r="AD168" s="319">
        <v>232000</v>
      </c>
      <c r="AE168" s="319">
        <v>79000</v>
      </c>
      <c r="AF168" s="319">
        <v>71000</v>
      </c>
      <c r="AG168" s="321" t="s">
        <v>270</v>
      </c>
    </row>
    <row r="169" spans="1:33" ht="21" hidden="1" customHeight="1">
      <c r="A169" s="28" t="s">
        <v>180</v>
      </c>
      <c r="B169" s="272">
        <v>796000</v>
      </c>
      <c r="C169" s="175">
        <v>779000</v>
      </c>
      <c r="D169" s="175">
        <v>10000</v>
      </c>
      <c r="E169" s="175">
        <v>111000</v>
      </c>
      <c r="F169" s="175">
        <v>495000</v>
      </c>
      <c r="G169" s="175">
        <v>179000</v>
      </c>
      <c r="H169" s="175">
        <v>163000</v>
      </c>
      <c r="I169" s="177">
        <v>16000</v>
      </c>
      <c r="M169" s="418" t="s">
        <v>180</v>
      </c>
      <c r="N169" s="320">
        <v>430000</v>
      </c>
      <c r="O169" s="319">
        <v>420000</v>
      </c>
      <c r="P169" s="319" t="s">
        <v>270</v>
      </c>
      <c r="Q169" s="319">
        <v>58000</v>
      </c>
      <c r="R169" s="319">
        <v>264000</v>
      </c>
      <c r="S169" s="319">
        <v>101000</v>
      </c>
      <c r="T169" s="319">
        <v>91000</v>
      </c>
      <c r="U169" s="321">
        <v>10000</v>
      </c>
      <c r="W169" s="3"/>
      <c r="Y169" s="28" t="s">
        <v>180</v>
      </c>
      <c r="Z169" s="320">
        <v>366000</v>
      </c>
      <c r="AA169" s="319">
        <v>359000</v>
      </c>
      <c r="AB169" s="319" t="s">
        <v>270</v>
      </c>
      <c r="AC169" s="319">
        <v>53000</v>
      </c>
      <c r="AD169" s="319">
        <v>231000</v>
      </c>
      <c r="AE169" s="319">
        <v>78000</v>
      </c>
      <c r="AF169" s="319">
        <v>72000</v>
      </c>
      <c r="AG169" s="321" t="s">
        <v>270</v>
      </c>
    </row>
    <row r="170" spans="1:33" ht="21" hidden="1" customHeight="1">
      <c r="A170" s="28" t="s">
        <v>181</v>
      </c>
      <c r="B170" s="272">
        <v>802000</v>
      </c>
      <c r="C170" s="175">
        <v>788000</v>
      </c>
      <c r="D170" s="175">
        <v>11000</v>
      </c>
      <c r="E170" s="175">
        <v>111000</v>
      </c>
      <c r="F170" s="175">
        <v>503000</v>
      </c>
      <c r="G170" s="175">
        <v>177000</v>
      </c>
      <c r="H170" s="175">
        <v>163000</v>
      </c>
      <c r="I170" s="177">
        <v>14000</v>
      </c>
      <c r="M170" s="418" t="s">
        <v>181</v>
      </c>
      <c r="N170" s="320">
        <v>432000</v>
      </c>
      <c r="O170" s="319">
        <v>423000</v>
      </c>
      <c r="P170" s="319" t="s">
        <v>270</v>
      </c>
      <c r="Q170" s="319">
        <v>58000</v>
      </c>
      <c r="R170" s="319">
        <v>266000</v>
      </c>
      <c r="S170" s="319">
        <v>101000</v>
      </c>
      <c r="T170" s="319">
        <v>92000</v>
      </c>
      <c r="U170" s="321">
        <v>9000</v>
      </c>
      <c r="W170" s="3"/>
      <c r="Y170" s="28" t="s">
        <v>181</v>
      </c>
      <c r="Z170" s="320">
        <v>370000</v>
      </c>
      <c r="AA170" s="319">
        <v>365000</v>
      </c>
      <c r="AB170" s="319" t="s">
        <v>270</v>
      </c>
      <c r="AC170" s="319">
        <v>53000</v>
      </c>
      <c r="AD170" s="319">
        <v>237000</v>
      </c>
      <c r="AE170" s="319">
        <v>76000</v>
      </c>
      <c r="AF170" s="319">
        <v>70000</v>
      </c>
      <c r="AG170" s="321" t="s">
        <v>270</v>
      </c>
    </row>
    <row r="171" spans="1:33" ht="21" hidden="1" customHeight="1">
      <c r="A171" s="28" t="s">
        <v>182</v>
      </c>
      <c r="B171" s="272">
        <v>804000</v>
      </c>
      <c r="C171" s="175">
        <v>789000</v>
      </c>
      <c r="D171" s="175">
        <v>11000</v>
      </c>
      <c r="E171" s="175">
        <v>109000</v>
      </c>
      <c r="F171" s="175">
        <v>507000</v>
      </c>
      <c r="G171" s="175">
        <v>178000</v>
      </c>
      <c r="H171" s="175">
        <v>162000</v>
      </c>
      <c r="I171" s="177">
        <v>16000</v>
      </c>
      <c r="M171" s="418" t="s">
        <v>182</v>
      </c>
      <c r="N171" s="320">
        <v>433000</v>
      </c>
      <c r="O171" s="319">
        <v>424000</v>
      </c>
      <c r="P171" s="319" t="s">
        <v>270</v>
      </c>
      <c r="Q171" s="319">
        <v>56000</v>
      </c>
      <c r="R171" s="319">
        <v>269000</v>
      </c>
      <c r="S171" s="319">
        <v>102000</v>
      </c>
      <c r="T171" s="319">
        <v>92000</v>
      </c>
      <c r="U171" s="321">
        <v>9000</v>
      </c>
      <c r="W171" s="3"/>
      <c r="Y171" s="28" t="s">
        <v>182</v>
      </c>
      <c r="Z171" s="320">
        <v>372000</v>
      </c>
      <c r="AA171" s="319">
        <v>365000</v>
      </c>
      <c r="AB171" s="319" t="s">
        <v>270</v>
      </c>
      <c r="AC171" s="319">
        <v>52000</v>
      </c>
      <c r="AD171" s="319">
        <v>239000</v>
      </c>
      <c r="AE171" s="319">
        <v>76000</v>
      </c>
      <c r="AF171" s="319">
        <v>70000</v>
      </c>
      <c r="AG171" s="321" t="s">
        <v>270</v>
      </c>
    </row>
    <row r="172" spans="1:33" ht="21" hidden="1" customHeight="1">
      <c r="A172" s="28" t="s">
        <v>183</v>
      </c>
      <c r="B172" s="272">
        <v>799000</v>
      </c>
      <c r="C172" s="175">
        <v>784000</v>
      </c>
      <c r="D172" s="175">
        <v>10000</v>
      </c>
      <c r="E172" s="175">
        <v>105000</v>
      </c>
      <c r="F172" s="175">
        <v>509000</v>
      </c>
      <c r="G172" s="175">
        <v>176000</v>
      </c>
      <c r="H172" s="175">
        <v>161000</v>
      </c>
      <c r="I172" s="177">
        <v>15000</v>
      </c>
      <c r="M172" s="418" t="s">
        <v>183</v>
      </c>
      <c r="N172" s="320">
        <v>433000</v>
      </c>
      <c r="O172" s="319">
        <v>425000</v>
      </c>
      <c r="P172" s="319" t="s">
        <v>270</v>
      </c>
      <c r="Q172" s="319">
        <v>55000</v>
      </c>
      <c r="R172" s="319">
        <v>272000</v>
      </c>
      <c r="S172" s="319">
        <v>101000</v>
      </c>
      <c r="T172" s="319">
        <v>92000</v>
      </c>
      <c r="U172" s="321">
        <v>9000</v>
      </c>
      <c r="W172" s="3"/>
      <c r="Y172" s="28" t="s">
        <v>183</v>
      </c>
      <c r="Z172" s="320">
        <v>366000</v>
      </c>
      <c r="AA172" s="319">
        <v>360000</v>
      </c>
      <c r="AB172" s="319" t="s">
        <v>270</v>
      </c>
      <c r="AC172" s="319">
        <v>50000</v>
      </c>
      <c r="AD172" s="319">
        <v>237000</v>
      </c>
      <c r="AE172" s="319">
        <v>75000</v>
      </c>
      <c r="AF172" s="319">
        <v>69000</v>
      </c>
      <c r="AG172" s="321" t="s">
        <v>270</v>
      </c>
    </row>
    <row r="173" spans="1:33" ht="21" hidden="1" customHeight="1">
      <c r="A173" s="28" t="s">
        <v>184</v>
      </c>
      <c r="B173" s="272">
        <v>797000</v>
      </c>
      <c r="C173" s="175">
        <v>781000</v>
      </c>
      <c r="D173" s="175">
        <v>10000</v>
      </c>
      <c r="E173" s="175">
        <v>106000</v>
      </c>
      <c r="F173" s="175">
        <v>508000</v>
      </c>
      <c r="G173" s="175">
        <v>173000</v>
      </c>
      <c r="H173" s="175">
        <v>158000</v>
      </c>
      <c r="I173" s="177">
        <v>16000</v>
      </c>
      <c r="M173" s="418" t="s">
        <v>184</v>
      </c>
      <c r="N173" s="320">
        <v>433000</v>
      </c>
      <c r="O173" s="319">
        <v>423000</v>
      </c>
      <c r="P173" s="319" t="s">
        <v>270</v>
      </c>
      <c r="Q173" s="319">
        <v>56000</v>
      </c>
      <c r="R173" s="319">
        <v>271000</v>
      </c>
      <c r="S173" s="319">
        <v>101000</v>
      </c>
      <c r="T173" s="319">
        <v>91000</v>
      </c>
      <c r="U173" s="321">
        <v>10000</v>
      </c>
      <c r="W173" s="3"/>
      <c r="Y173" s="28" t="s">
        <v>184</v>
      </c>
      <c r="Z173" s="320">
        <v>364000</v>
      </c>
      <c r="AA173" s="319">
        <v>358000</v>
      </c>
      <c r="AB173" s="319" t="s">
        <v>270</v>
      </c>
      <c r="AC173" s="319">
        <v>51000</v>
      </c>
      <c r="AD173" s="319">
        <v>236000</v>
      </c>
      <c r="AE173" s="319">
        <v>73000</v>
      </c>
      <c r="AF173" s="319">
        <v>67000</v>
      </c>
      <c r="AG173" s="321" t="s">
        <v>270</v>
      </c>
    </row>
    <row r="174" spans="1:33" ht="21" hidden="1" customHeight="1">
      <c r="A174" s="28" t="s">
        <v>185</v>
      </c>
      <c r="B174" s="272">
        <v>799000</v>
      </c>
      <c r="C174" s="175">
        <v>785000</v>
      </c>
      <c r="D174" s="175">
        <v>11000</v>
      </c>
      <c r="E174" s="175">
        <v>107000</v>
      </c>
      <c r="F174" s="175">
        <v>507000</v>
      </c>
      <c r="G174" s="175">
        <v>173000</v>
      </c>
      <c r="H174" s="175">
        <v>159000</v>
      </c>
      <c r="I174" s="177">
        <v>14000</v>
      </c>
      <c r="M174" s="418" t="s">
        <v>185</v>
      </c>
      <c r="N174" s="320">
        <v>433000</v>
      </c>
      <c r="O174" s="319">
        <v>424000</v>
      </c>
      <c r="P174" s="319" t="s">
        <v>270</v>
      </c>
      <c r="Q174" s="319">
        <v>56000</v>
      </c>
      <c r="R174" s="319">
        <v>269000</v>
      </c>
      <c r="S174" s="319">
        <v>101000</v>
      </c>
      <c r="T174" s="319">
        <v>92000</v>
      </c>
      <c r="U174" s="321">
        <v>9000</v>
      </c>
      <c r="W174" s="3"/>
      <c r="Y174" s="28" t="s">
        <v>185</v>
      </c>
      <c r="Z174" s="320">
        <v>366000</v>
      </c>
      <c r="AA174" s="319">
        <v>361000</v>
      </c>
      <c r="AB174" s="319" t="s">
        <v>270</v>
      </c>
      <c r="AC174" s="319">
        <v>52000</v>
      </c>
      <c r="AD174" s="319">
        <v>237000</v>
      </c>
      <c r="AE174" s="319">
        <v>72000</v>
      </c>
      <c r="AF174" s="319">
        <v>67000</v>
      </c>
      <c r="AG174" s="321" t="s">
        <v>270</v>
      </c>
    </row>
    <row r="175" spans="1:33" ht="21" hidden="1" customHeight="1">
      <c r="A175" s="28" t="s">
        <v>186</v>
      </c>
      <c r="B175" s="272">
        <v>796000</v>
      </c>
      <c r="C175" s="175">
        <v>782000</v>
      </c>
      <c r="D175" s="175">
        <v>11000</v>
      </c>
      <c r="E175" s="175">
        <v>108000</v>
      </c>
      <c r="F175" s="175">
        <v>505000</v>
      </c>
      <c r="G175" s="175">
        <v>172000</v>
      </c>
      <c r="H175" s="175">
        <v>158000</v>
      </c>
      <c r="I175" s="177">
        <v>14000</v>
      </c>
      <c r="M175" s="418" t="s">
        <v>186</v>
      </c>
      <c r="N175" s="320">
        <v>426000</v>
      </c>
      <c r="O175" s="319">
        <v>418000</v>
      </c>
      <c r="P175" s="319" t="s">
        <v>270</v>
      </c>
      <c r="Q175" s="319">
        <v>56000</v>
      </c>
      <c r="R175" s="319">
        <v>264000</v>
      </c>
      <c r="S175" s="319">
        <v>101000</v>
      </c>
      <c r="T175" s="319">
        <v>92000</v>
      </c>
      <c r="U175" s="321">
        <v>8000</v>
      </c>
      <c r="W175" s="3"/>
      <c r="Y175" s="28" t="s">
        <v>186</v>
      </c>
      <c r="Z175" s="320">
        <v>370000</v>
      </c>
      <c r="AA175" s="319">
        <v>365000</v>
      </c>
      <c r="AB175" s="319" t="s">
        <v>270</v>
      </c>
      <c r="AC175" s="319">
        <v>52000</v>
      </c>
      <c r="AD175" s="319">
        <v>241000</v>
      </c>
      <c r="AE175" s="319">
        <v>71000</v>
      </c>
      <c r="AF175" s="319">
        <v>66000</v>
      </c>
      <c r="AG175" s="321" t="s">
        <v>270</v>
      </c>
    </row>
    <row r="176" spans="1:33" ht="21" hidden="1" customHeight="1">
      <c r="A176" s="28" t="s">
        <v>187</v>
      </c>
      <c r="B176" s="174">
        <v>792000</v>
      </c>
      <c r="C176" s="174">
        <v>777000</v>
      </c>
      <c r="D176" s="174">
        <v>12000</v>
      </c>
      <c r="E176" s="174">
        <v>106000</v>
      </c>
      <c r="F176" s="174">
        <v>498000</v>
      </c>
      <c r="G176" s="174">
        <v>176000</v>
      </c>
      <c r="H176" s="174">
        <v>161000</v>
      </c>
      <c r="I176" s="177">
        <v>15000</v>
      </c>
      <c r="M176" s="418" t="s">
        <v>187</v>
      </c>
      <c r="N176" s="320">
        <v>426000</v>
      </c>
      <c r="O176" s="319">
        <v>417000</v>
      </c>
      <c r="P176" s="319" t="s">
        <v>270</v>
      </c>
      <c r="Q176" s="319">
        <v>54000</v>
      </c>
      <c r="R176" s="319">
        <v>262000</v>
      </c>
      <c r="S176" s="319">
        <v>103000</v>
      </c>
      <c r="T176" s="319">
        <v>94000</v>
      </c>
      <c r="U176" s="321">
        <v>9000</v>
      </c>
      <c r="W176" s="3"/>
      <c r="Y176" s="28" t="s">
        <v>187</v>
      </c>
      <c r="Z176" s="320">
        <v>366000</v>
      </c>
      <c r="AA176" s="319">
        <v>360000</v>
      </c>
      <c r="AB176" s="319" t="s">
        <v>270</v>
      </c>
      <c r="AC176" s="319">
        <v>52000</v>
      </c>
      <c r="AD176" s="319">
        <v>236000</v>
      </c>
      <c r="AE176" s="319">
        <v>73000</v>
      </c>
      <c r="AF176" s="319">
        <v>67000</v>
      </c>
      <c r="AG176" s="321" t="s">
        <v>270</v>
      </c>
    </row>
    <row r="177" spans="1:33" ht="21" hidden="1" customHeight="1">
      <c r="A177" s="28" t="s">
        <v>235</v>
      </c>
      <c r="B177" s="174">
        <v>788000</v>
      </c>
      <c r="C177" s="174">
        <v>774000</v>
      </c>
      <c r="D177" s="174">
        <v>12000</v>
      </c>
      <c r="E177" s="174">
        <v>108000</v>
      </c>
      <c r="F177" s="174">
        <v>495000</v>
      </c>
      <c r="G177" s="174">
        <v>174000</v>
      </c>
      <c r="H177" s="174">
        <v>160000</v>
      </c>
      <c r="I177" s="177">
        <v>14000</v>
      </c>
      <c r="M177" s="418" t="s">
        <v>235</v>
      </c>
      <c r="N177" s="320">
        <v>425000</v>
      </c>
      <c r="O177" s="319">
        <v>416000</v>
      </c>
      <c r="P177" s="319" t="s">
        <v>270</v>
      </c>
      <c r="Q177" s="319">
        <v>54000</v>
      </c>
      <c r="R177" s="319">
        <v>261000</v>
      </c>
      <c r="S177" s="319">
        <v>102000</v>
      </c>
      <c r="T177" s="319">
        <v>93000</v>
      </c>
      <c r="U177" s="321">
        <v>9000</v>
      </c>
      <c r="W177" s="3"/>
      <c r="Y177" s="28" t="s">
        <v>235</v>
      </c>
      <c r="Z177" s="320">
        <v>363000</v>
      </c>
      <c r="AA177" s="319">
        <v>358000</v>
      </c>
      <c r="AB177" s="319" t="s">
        <v>270</v>
      </c>
      <c r="AC177" s="319">
        <v>53000</v>
      </c>
      <c r="AD177" s="319">
        <v>234000</v>
      </c>
      <c r="AE177" s="319">
        <v>72000</v>
      </c>
      <c r="AF177" s="319">
        <v>67000</v>
      </c>
      <c r="AG177" s="321" t="s">
        <v>270</v>
      </c>
    </row>
    <row r="178" spans="1:33" ht="21" hidden="1" customHeight="1">
      <c r="A178" s="28" t="s">
        <v>236</v>
      </c>
      <c r="B178" s="174">
        <v>779000</v>
      </c>
      <c r="C178" s="174">
        <v>765000</v>
      </c>
      <c r="D178" s="174">
        <v>11000</v>
      </c>
      <c r="E178" s="174">
        <v>104000</v>
      </c>
      <c r="F178" s="174">
        <v>491000</v>
      </c>
      <c r="G178" s="174">
        <v>173000</v>
      </c>
      <c r="H178" s="174">
        <v>159000</v>
      </c>
      <c r="I178" s="177">
        <v>14000</v>
      </c>
      <c r="M178" s="418" t="s">
        <v>236</v>
      </c>
      <c r="N178" s="320">
        <v>417000</v>
      </c>
      <c r="O178" s="319">
        <v>407000</v>
      </c>
      <c r="P178" s="319" t="s">
        <v>270</v>
      </c>
      <c r="Q178" s="319">
        <v>53000</v>
      </c>
      <c r="R178" s="319">
        <v>256000</v>
      </c>
      <c r="S178" s="319">
        <v>100000</v>
      </c>
      <c r="T178" s="319">
        <v>91000</v>
      </c>
      <c r="U178" s="321">
        <v>9000</v>
      </c>
      <c r="W178" s="3"/>
      <c r="Y178" s="28" t="s">
        <v>236</v>
      </c>
      <c r="Z178" s="320">
        <v>363000</v>
      </c>
      <c r="AA178" s="319">
        <v>358000</v>
      </c>
      <c r="AB178" s="319" t="s">
        <v>270</v>
      </c>
      <c r="AC178" s="319">
        <v>51000</v>
      </c>
      <c r="AD178" s="319">
        <v>234000</v>
      </c>
      <c r="AE178" s="319">
        <v>73000</v>
      </c>
      <c r="AF178" s="319">
        <v>68000</v>
      </c>
      <c r="AG178" s="321" t="s">
        <v>270</v>
      </c>
    </row>
    <row r="179" spans="1:33" ht="21" hidden="1" customHeight="1">
      <c r="A179" s="28" t="s">
        <v>237</v>
      </c>
      <c r="B179" s="174">
        <v>772000</v>
      </c>
      <c r="C179" s="174">
        <v>757000</v>
      </c>
      <c r="D179" s="174">
        <v>9000</v>
      </c>
      <c r="E179" s="174">
        <v>101000</v>
      </c>
      <c r="F179" s="174">
        <v>486000</v>
      </c>
      <c r="G179" s="174">
        <v>175000</v>
      </c>
      <c r="H179" s="174">
        <v>159000</v>
      </c>
      <c r="I179" s="177">
        <v>15000</v>
      </c>
      <c r="M179" s="418" t="s">
        <v>237</v>
      </c>
      <c r="N179" s="320">
        <v>413000</v>
      </c>
      <c r="O179" s="319">
        <v>403000</v>
      </c>
      <c r="P179" s="319" t="s">
        <v>270</v>
      </c>
      <c r="Q179" s="319">
        <v>52000</v>
      </c>
      <c r="R179" s="319">
        <v>254000</v>
      </c>
      <c r="S179" s="319">
        <v>101000</v>
      </c>
      <c r="T179" s="319">
        <v>92000</v>
      </c>
      <c r="U179" s="321">
        <v>9000</v>
      </c>
      <c r="W179" s="3"/>
      <c r="Y179" s="28" t="s">
        <v>237</v>
      </c>
      <c r="Z179" s="320">
        <v>359000</v>
      </c>
      <c r="AA179" s="319">
        <v>353000</v>
      </c>
      <c r="AB179" s="319" t="s">
        <v>270</v>
      </c>
      <c r="AC179" s="319">
        <v>49000</v>
      </c>
      <c r="AD179" s="319">
        <v>233000</v>
      </c>
      <c r="AE179" s="319">
        <v>73000</v>
      </c>
      <c r="AF179" s="319">
        <v>67000</v>
      </c>
      <c r="AG179" s="321" t="s">
        <v>270</v>
      </c>
    </row>
    <row r="180" spans="1:33" ht="21" hidden="1" customHeight="1">
      <c r="A180" s="28" t="s">
        <v>238</v>
      </c>
      <c r="B180" s="174">
        <v>765000</v>
      </c>
      <c r="C180" s="174">
        <v>749000</v>
      </c>
      <c r="D180" s="174">
        <v>9000</v>
      </c>
      <c r="E180" s="174">
        <v>99000</v>
      </c>
      <c r="F180" s="174">
        <v>485000</v>
      </c>
      <c r="G180" s="174">
        <v>173000</v>
      </c>
      <c r="H180" s="174">
        <v>157000</v>
      </c>
      <c r="I180" s="177">
        <v>16000</v>
      </c>
      <c r="M180" s="418" t="s">
        <v>238</v>
      </c>
      <c r="N180" s="320">
        <v>408000</v>
      </c>
      <c r="O180" s="319">
        <v>398000</v>
      </c>
      <c r="P180" s="319" t="s">
        <v>270</v>
      </c>
      <c r="Q180" s="319">
        <v>50000</v>
      </c>
      <c r="R180" s="319">
        <v>253000</v>
      </c>
      <c r="S180" s="319">
        <v>100000</v>
      </c>
      <c r="T180" s="319">
        <v>90000</v>
      </c>
      <c r="U180" s="321">
        <v>10000</v>
      </c>
      <c r="W180" s="3"/>
      <c r="Y180" s="28" t="s">
        <v>238</v>
      </c>
      <c r="Z180" s="320">
        <v>357000</v>
      </c>
      <c r="AA180" s="319">
        <v>351000</v>
      </c>
      <c r="AB180" s="319" t="s">
        <v>270</v>
      </c>
      <c r="AC180" s="319">
        <v>48000</v>
      </c>
      <c r="AD180" s="319">
        <v>231000</v>
      </c>
      <c r="AE180" s="319">
        <v>73000</v>
      </c>
      <c r="AF180" s="319">
        <v>67000</v>
      </c>
      <c r="AG180" s="321" t="s">
        <v>270</v>
      </c>
    </row>
    <row r="181" spans="1:33" ht="21" hidden="1" customHeight="1">
      <c r="A181" s="28" t="s">
        <v>239</v>
      </c>
      <c r="B181" s="174">
        <v>763000</v>
      </c>
      <c r="C181" s="174">
        <v>746000</v>
      </c>
      <c r="D181" s="174">
        <v>9000</v>
      </c>
      <c r="E181" s="174">
        <v>96000</v>
      </c>
      <c r="F181" s="174">
        <v>482000</v>
      </c>
      <c r="G181" s="174">
        <v>177000</v>
      </c>
      <c r="H181" s="174">
        <v>160000</v>
      </c>
      <c r="I181" s="177">
        <v>17000</v>
      </c>
      <c r="M181" s="418" t="s">
        <v>239</v>
      </c>
      <c r="N181" s="320">
        <v>408000</v>
      </c>
      <c r="O181" s="319">
        <v>398000</v>
      </c>
      <c r="P181" s="319" t="s">
        <v>270</v>
      </c>
      <c r="Q181" s="319">
        <v>49000</v>
      </c>
      <c r="R181" s="319">
        <v>254000</v>
      </c>
      <c r="S181" s="319">
        <v>103000</v>
      </c>
      <c r="T181" s="319">
        <v>92000</v>
      </c>
      <c r="U181" s="321">
        <v>11000</v>
      </c>
      <c r="W181" s="3"/>
      <c r="Y181" s="28" t="s">
        <v>239</v>
      </c>
      <c r="Z181" s="320">
        <v>355000</v>
      </c>
      <c r="AA181" s="319">
        <v>349000</v>
      </c>
      <c r="AB181" s="319" t="s">
        <v>270</v>
      </c>
      <c r="AC181" s="319">
        <v>48000</v>
      </c>
      <c r="AD181" s="319">
        <v>228000</v>
      </c>
      <c r="AE181" s="319">
        <v>74000</v>
      </c>
      <c r="AF181" s="319">
        <v>68000</v>
      </c>
      <c r="AG181" s="321" t="s">
        <v>270</v>
      </c>
    </row>
    <row r="182" spans="1:33" ht="21" hidden="1" customHeight="1">
      <c r="A182" s="28" t="s">
        <v>240</v>
      </c>
      <c r="B182" s="174">
        <v>759000</v>
      </c>
      <c r="C182" s="174">
        <v>743000</v>
      </c>
      <c r="D182" s="174">
        <v>8000</v>
      </c>
      <c r="E182" s="174">
        <v>95000</v>
      </c>
      <c r="F182" s="174">
        <v>481000</v>
      </c>
      <c r="G182" s="174">
        <v>175000</v>
      </c>
      <c r="H182" s="174">
        <v>159000</v>
      </c>
      <c r="I182" s="177">
        <v>16000</v>
      </c>
      <c r="M182" s="418" t="s">
        <v>240</v>
      </c>
      <c r="N182" s="320">
        <v>405000</v>
      </c>
      <c r="O182" s="319">
        <v>394000</v>
      </c>
      <c r="P182" s="319" t="s">
        <v>270</v>
      </c>
      <c r="Q182" s="319">
        <v>49000</v>
      </c>
      <c r="R182" s="319">
        <v>252000</v>
      </c>
      <c r="S182" s="319">
        <v>102000</v>
      </c>
      <c r="T182" s="319">
        <v>91000</v>
      </c>
      <c r="U182" s="321">
        <v>11000</v>
      </c>
      <c r="W182" s="3"/>
      <c r="Y182" s="28" t="s">
        <v>240</v>
      </c>
      <c r="Z182" s="320">
        <v>354000</v>
      </c>
      <c r="AA182" s="319">
        <v>349000</v>
      </c>
      <c r="AB182" s="319" t="s">
        <v>270</v>
      </c>
      <c r="AC182" s="319">
        <v>46000</v>
      </c>
      <c r="AD182" s="319">
        <v>229000</v>
      </c>
      <c r="AE182" s="319">
        <v>73000</v>
      </c>
      <c r="AF182" s="319">
        <v>68000</v>
      </c>
      <c r="AG182" s="321" t="s">
        <v>270</v>
      </c>
    </row>
    <row r="183" spans="1:33" ht="21" hidden="1" customHeight="1">
      <c r="A183" s="28" t="s">
        <v>241</v>
      </c>
      <c r="B183" s="174">
        <v>750000</v>
      </c>
      <c r="C183" s="174">
        <v>734000</v>
      </c>
      <c r="D183" s="174" t="s">
        <v>270</v>
      </c>
      <c r="E183" s="174">
        <v>90000</v>
      </c>
      <c r="F183" s="174">
        <v>478000</v>
      </c>
      <c r="G183" s="174">
        <v>176000</v>
      </c>
      <c r="H183" s="174">
        <v>159000</v>
      </c>
      <c r="I183" s="177">
        <v>17000</v>
      </c>
      <c r="M183" s="418" t="s">
        <v>241</v>
      </c>
      <c r="N183" s="320">
        <v>401000</v>
      </c>
      <c r="O183" s="319">
        <v>390000</v>
      </c>
      <c r="P183" s="319" t="s">
        <v>270</v>
      </c>
      <c r="Q183" s="319">
        <v>47000</v>
      </c>
      <c r="R183" s="319">
        <v>249000</v>
      </c>
      <c r="S183" s="319">
        <v>103000</v>
      </c>
      <c r="T183" s="319">
        <v>92000</v>
      </c>
      <c r="U183" s="321">
        <v>11000</v>
      </c>
      <c r="W183" s="3"/>
      <c r="Y183" s="28" t="s">
        <v>241</v>
      </c>
      <c r="Z183" s="320">
        <v>349000</v>
      </c>
      <c r="AA183" s="319">
        <v>344000</v>
      </c>
      <c r="AB183" s="319" t="s">
        <v>270</v>
      </c>
      <c r="AC183" s="319">
        <v>43000</v>
      </c>
      <c r="AD183" s="319">
        <v>229000</v>
      </c>
      <c r="AE183" s="319">
        <v>73000</v>
      </c>
      <c r="AF183" s="319">
        <v>68000</v>
      </c>
      <c r="AG183" s="321" t="s">
        <v>270</v>
      </c>
    </row>
    <row r="184" spans="1:33" ht="21" hidden="1" customHeight="1">
      <c r="A184" s="28" t="s">
        <v>242</v>
      </c>
      <c r="B184" s="174">
        <v>752000</v>
      </c>
      <c r="C184" s="174">
        <v>736000</v>
      </c>
      <c r="D184" s="174" t="s">
        <v>270</v>
      </c>
      <c r="E184" s="174">
        <v>88000</v>
      </c>
      <c r="F184" s="174">
        <v>480000</v>
      </c>
      <c r="G184" s="174">
        <v>177000</v>
      </c>
      <c r="H184" s="174">
        <v>161000</v>
      </c>
      <c r="I184" s="177">
        <v>17000</v>
      </c>
      <c r="M184" s="418" t="s">
        <v>242</v>
      </c>
      <c r="N184" s="320">
        <v>403000</v>
      </c>
      <c r="O184" s="319">
        <v>392000</v>
      </c>
      <c r="P184" s="319" t="s">
        <v>270</v>
      </c>
      <c r="Q184" s="319">
        <v>46000</v>
      </c>
      <c r="R184" s="319">
        <v>252000</v>
      </c>
      <c r="S184" s="319">
        <v>103000</v>
      </c>
      <c r="T184" s="319">
        <v>92000</v>
      </c>
      <c r="U184" s="321">
        <v>11000</v>
      </c>
      <c r="W184" s="3"/>
      <c r="Y184" s="28" t="s">
        <v>242</v>
      </c>
      <c r="Z184" s="320">
        <v>349000</v>
      </c>
      <c r="AA184" s="319">
        <v>344000</v>
      </c>
      <c r="AB184" s="319" t="s">
        <v>270</v>
      </c>
      <c r="AC184" s="319">
        <v>43000</v>
      </c>
      <c r="AD184" s="319">
        <v>228000</v>
      </c>
      <c r="AE184" s="319">
        <v>74000</v>
      </c>
      <c r="AF184" s="319">
        <v>69000</v>
      </c>
      <c r="AG184" s="321" t="s">
        <v>270</v>
      </c>
    </row>
    <row r="185" spans="1:33" ht="21" hidden="1" customHeight="1">
      <c r="A185" s="28" t="s">
        <v>243</v>
      </c>
      <c r="B185" s="174">
        <v>756000</v>
      </c>
      <c r="C185" s="174">
        <v>738000</v>
      </c>
      <c r="D185" s="174" t="s">
        <v>270</v>
      </c>
      <c r="E185" s="174">
        <v>90000</v>
      </c>
      <c r="F185" s="174">
        <v>481000</v>
      </c>
      <c r="G185" s="174">
        <v>178000</v>
      </c>
      <c r="H185" s="174">
        <v>160000</v>
      </c>
      <c r="I185" s="177">
        <v>18000</v>
      </c>
      <c r="M185" s="418" t="s">
        <v>243</v>
      </c>
      <c r="N185" s="320">
        <v>405000</v>
      </c>
      <c r="O185" s="319">
        <v>392000</v>
      </c>
      <c r="P185" s="319" t="s">
        <v>270</v>
      </c>
      <c r="Q185" s="319">
        <v>46000</v>
      </c>
      <c r="R185" s="319">
        <v>253000</v>
      </c>
      <c r="S185" s="319">
        <v>104000</v>
      </c>
      <c r="T185" s="319">
        <v>91000</v>
      </c>
      <c r="U185" s="321">
        <v>13000</v>
      </c>
      <c r="W185" s="3"/>
      <c r="Y185" s="28" t="s">
        <v>243</v>
      </c>
      <c r="Z185" s="320">
        <v>351000</v>
      </c>
      <c r="AA185" s="319">
        <v>346000</v>
      </c>
      <c r="AB185" s="319" t="s">
        <v>270</v>
      </c>
      <c r="AC185" s="319">
        <v>44000</v>
      </c>
      <c r="AD185" s="319">
        <v>228000</v>
      </c>
      <c r="AE185" s="319">
        <v>75000</v>
      </c>
      <c r="AF185" s="319">
        <v>69000</v>
      </c>
      <c r="AG185" s="321" t="s">
        <v>270</v>
      </c>
    </row>
    <row r="186" spans="1:33" ht="21" hidden="1" customHeight="1">
      <c r="A186" s="28" t="s">
        <v>244</v>
      </c>
      <c r="B186" s="174">
        <v>757000</v>
      </c>
      <c r="C186" s="174">
        <v>740000</v>
      </c>
      <c r="D186" s="174" t="s">
        <v>270</v>
      </c>
      <c r="E186" s="174">
        <v>88000</v>
      </c>
      <c r="F186" s="174">
        <v>483000</v>
      </c>
      <c r="G186" s="174">
        <v>179000</v>
      </c>
      <c r="H186" s="174">
        <v>162000</v>
      </c>
      <c r="I186" s="177">
        <v>17000</v>
      </c>
      <c r="M186" s="418" t="s">
        <v>244</v>
      </c>
      <c r="N186" s="320">
        <v>404000</v>
      </c>
      <c r="O186" s="319">
        <v>393000</v>
      </c>
      <c r="P186" s="319" t="s">
        <v>270</v>
      </c>
      <c r="Q186" s="319">
        <v>47000</v>
      </c>
      <c r="R186" s="319">
        <v>252000</v>
      </c>
      <c r="S186" s="319">
        <v>103000</v>
      </c>
      <c r="T186" s="319">
        <v>91000</v>
      </c>
      <c r="U186" s="321">
        <v>12000</v>
      </c>
      <c r="W186" s="3"/>
      <c r="Y186" s="28" t="s">
        <v>244</v>
      </c>
      <c r="Z186" s="320">
        <v>353000</v>
      </c>
      <c r="AA186" s="319">
        <v>347000</v>
      </c>
      <c r="AB186" s="319" t="s">
        <v>270</v>
      </c>
      <c r="AC186" s="319">
        <v>42000</v>
      </c>
      <c r="AD186" s="319">
        <v>231000</v>
      </c>
      <c r="AE186" s="319">
        <v>76000</v>
      </c>
      <c r="AF186" s="319">
        <v>70000</v>
      </c>
      <c r="AG186" s="321" t="s">
        <v>270</v>
      </c>
    </row>
    <row r="187" spans="1:33" ht="21" hidden="1" customHeight="1">
      <c r="A187" s="28" t="s">
        <v>245</v>
      </c>
      <c r="B187" s="174">
        <v>761000</v>
      </c>
      <c r="C187" s="174">
        <v>745000</v>
      </c>
      <c r="D187" s="174" t="s">
        <v>270</v>
      </c>
      <c r="E187" s="174">
        <v>89000</v>
      </c>
      <c r="F187" s="174">
        <v>486000</v>
      </c>
      <c r="G187" s="174">
        <v>180000</v>
      </c>
      <c r="H187" s="174">
        <v>163000</v>
      </c>
      <c r="I187" s="177">
        <v>16000</v>
      </c>
      <c r="M187" s="418" t="s">
        <v>245</v>
      </c>
      <c r="N187" s="320">
        <v>404000</v>
      </c>
      <c r="O187" s="319">
        <v>393000</v>
      </c>
      <c r="P187" s="319" t="s">
        <v>270</v>
      </c>
      <c r="Q187" s="319">
        <v>46000</v>
      </c>
      <c r="R187" s="319">
        <v>253000</v>
      </c>
      <c r="S187" s="319">
        <v>103000</v>
      </c>
      <c r="T187" s="319">
        <v>92000</v>
      </c>
      <c r="U187" s="321">
        <v>11000</v>
      </c>
      <c r="W187" s="3"/>
      <c r="Y187" s="28" t="s">
        <v>245</v>
      </c>
      <c r="Z187" s="320">
        <v>357000</v>
      </c>
      <c r="AA187" s="319">
        <v>352000</v>
      </c>
      <c r="AB187" s="319" t="s">
        <v>270</v>
      </c>
      <c r="AC187" s="319">
        <v>43000</v>
      </c>
      <c r="AD187" s="319">
        <v>233000</v>
      </c>
      <c r="AE187" s="319">
        <v>77000</v>
      </c>
      <c r="AF187" s="319">
        <v>72000</v>
      </c>
      <c r="AG187" s="321" t="s">
        <v>270</v>
      </c>
    </row>
    <row r="188" spans="1:33" ht="21" hidden="1" customHeight="1">
      <c r="A188" s="28" t="s">
        <v>246</v>
      </c>
      <c r="B188" s="174">
        <v>768000</v>
      </c>
      <c r="C188" s="174">
        <v>753000</v>
      </c>
      <c r="D188" s="174" t="s">
        <v>270</v>
      </c>
      <c r="E188" s="174">
        <v>87000</v>
      </c>
      <c r="F188" s="174">
        <v>494000</v>
      </c>
      <c r="G188" s="174">
        <v>181000</v>
      </c>
      <c r="H188" s="174">
        <v>165000</v>
      </c>
      <c r="I188" s="177">
        <v>16000</v>
      </c>
      <c r="M188" s="418" t="s">
        <v>246</v>
      </c>
      <c r="N188" s="320">
        <v>408000</v>
      </c>
      <c r="O188" s="319">
        <v>397000</v>
      </c>
      <c r="P188" s="319" t="s">
        <v>270</v>
      </c>
      <c r="Q188" s="319">
        <v>44000</v>
      </c>
      <c r="R188" s="319">
        <v>257000</v>
      </c>
      <c r="S188" s="319">
        <v>104000</v>
      </c>
      <c r="T188" s="319">
        <v>93000</v>
      </c>
      <c r="U188" s="321">
        <v>11000</v>
      </c>
      <c r="W188" s="3"/>
      <c r="Y188" s="28" t="s">
        <v>246</v>
      </c>
      <c r="Z188" s="320">
        <v>360000</v>
      </c>
      <c r="AA188" s="319">
        <v>356000</v>
      </c>
      <c r="AB188" s="319" t="s">
        <v>270</v>
      </c>
      <c r="AC188" s="319">
        <v>42000</v>
      </c>
      <c r="AD188" s="319">
        <v>237000</v>
      </c>
      <c r="AE188" s="319">
        <v>77000</v>
      </c>
      <c r="AF188" s="319">
        <v>72000</v>
      </c>
      <c r="AG188" s="321" t="s">
        <v>270</v>
      </c>
    </row>
    <row r="189" spans="1:33" ht="21" hidden="1" customHeight="1">
      <c r="A189" s="28" t="s">
        <v>247</v>
      </c>
      <c r="B189" s="174">
        <v>773000</v>
      </c>
      <c r="C189" s="174">
        <v>756000</v>
      </c>
      <c r="D189" s="174" t="s">
        <v>270</v>
      </c>
      <c r="E189" s="174">
        <v>89000</v>
      </c>
      <c r="F189" s="174">
        <v>497000</v>
      </c>
      <c r="G189" s="174">
        <v>181000</v>
      </c>
      <c r="H189" s="174">
        <v>164000</v>
      </c>
      <c r="I189" s="177">
        <v>17000</v>
      </c>
      <c r="M189" s="418" t="s">
        <v>247</v>
      </c>
      <c r="N189" s="320">
        <v>411000</v>
      </c>
      <c r="O189" s="319">
        <v>399000</v>
      </c>
      <c r="P189" s="319" t="s">
        <v>270</v>
      </c>
      <c r="Q189" s="319">
        <v>45000</v>
      </c>
      <c r="R189" s="319">
        <v>258000</v>
      </c>
      <c r="S189" s="319">
        <v>104000</v>
      </c>
      <c r="T189" s="319">
        <v>92000</v>
      </c>
      <c r="U189" s="321">
        <v>12000</v>
      </c>
      <c r="W189" s="3"/>
      <c r="Y189" s="28" t="s">
        <v>247</v>
      </c>
      <c r="Z189" s="320">
        <v>362000</v>
      </c>
      <c r="AA189" s="319">
        <v>358000</v>
      </c>
      <c r="AB189" s="319" t="s">
        <v>270</v>
      </c>
      <c r="AC189" s="319">
        <v>44000</v>
      </c>
      <c r="AD189" s="319">
        <v>238000</v>
      </c>
      <c r="AE189" s="319">
        <v>77000</v>
      </c>
      <c r="AF189" s="319">
        <v>72000</v>
      </c>
      <c r="AG189" s="321" t="s">
        <v>270</v>
      </c>
    </row>
    <row r="190" spans="1:33" ht="21" hidden="1" customHeight="1">
      <c r="A190" s="28" t="s">
        <v>248</v>
      </c>
      <c r="B190" s="174">
        <v>773000</v>
      </c>
      <c r="C190" s="174">
        <v>756000</v>
      </c>
      <c r="D190" s="174" t="s">
        <v>270</v>
      </c>
      <c r="E190" s="174">
        <v>92000</v>
      </c>
      <c r="F190" s="174">
        <v>496000</v>
      </c>
      <c r="G190" s="174">
        <v>180000</v>
      </c>
      <c r="H190" s="174">
        <v>163000</v>
      </c>
      <c r="I190" s="177">
        <v>17000</v>
      </c>
      <c r="M190" s="418" t="s">
        <v>248</v>
      </c>
      <c r="N190" s="320">
        <v>414000</v>
      </c>
      <c r="O190" s="319">
        <v>401000</v>
      </c>
      <c r="P190" s="319" t="s">
        <v>270</v>
      </c>
      <c r="Q190" s="319">
        <v>47000</v>
      </c>
      <c r="R190" s="319">
        <v>260000</v>
      </c>
      <c r="S190" s="319">
        <v>103000</v>
      </c>
      <c r="T190" s="319">
        <v>91000</v>
      </c>
      <c r="U190" s="321">
        <v>12000</v>
      </c>
      <c r="W190" s="3"/>
      <c r="Y190" s="28" t="s">
        <v>248</v>
      </c>
      <c r="Z190" s="320">
        <v>359000</v>
      </c>
      <c r="AA190" s="319">
        <v>354000</v>
      </c>
      <c r="AB190" s="319" t="s">
        <v>270</v>
      </c>
      <c r="AC190" s="319">
        <v>45000</v>
      </c>
      <c r="AD190" s="319">
        <v>235000</v>
      </c>
      <c r="AE190" s="319">
        <v>77000</v>
      </c>
      <c r="AF190" s="319">
        <v>72000</v>
      </c>
      <c r="AG190" s="321" t="s">
        <v>270</v>
      </c>
    </row>
    <row r="191" spans="1:33" ht="21" hidden="1" customHeight="1">
      <c r="A191" s="28" t="s">
        <v>249</v>
      </c>
      <c r="B191" s="174">
        <v>775000</v>
      </c>
      <c r="C191" s="174">
        <v>755000</v>
      </c>
      <c r="D191" s="174" t="s">
        <v>270</v>
      </c>
      <c r="E191" s="174">
        <v>91000</v>
      </c>
      <c r="F191" s="174">
        <v>492000</v>
      </c>
      <c r="G191" s="174">
        <v>186000</v>
      </c>
      <c r="H191" s="174">
        <v>167000</v>
      </c>
      <c r="I191" s="177">
        <v>19000</v>
      </c>
      <c r="M191" s="418" t="s">
        <v>249</v>
      </c>
      <c r="N191" s="320">
        <v>412000</v>
      </c>
      <c r="O191" s="319">
        <v>398000</v>
      </c>
      <c r="P191" s="319" t="s">
        <v>270</v>
      </c>
      <c r="Q191" s="319">
        <v>46000</v>
      </c>
      <c r="R191" s="319">
        <v>256000</v>
      </c>
      <c r="S191" s="319">
        <v>106000</v>
      </c>
      <c r="T191" s="319">
        <v>92000</v>
      </c>
      <c r="U191" s="321">
        <v>14000</v>
      </c>
      <c r="W191" s="3"/>
      <c r="Y191" s="28" t="s">
        <v>249</v>
      </c>
      <c r="Z191" s="320">
        <v>363000</v>
      </c>
      <c r="AA191" s="319">
        <v>358000</v>
      </c>
      <c r="AB191" s="319" t="s">
        <v>270</v>
      </c>
      <c r="AC191" s="319">
        <v>45000</v>
      </c>
      <c r="AD191" s="319">
        <v>236000</v>
      </c>
      <c r="AE191" s="319">
        <v>80000</v>
      </c>
      <c r="AF191" s="319">
        <v>75000</v>
      </c>
      <c r="AG191" s="321" t="s">
        <v>270</v>
      </c>
    </row>
    <row r="192" spans="1:33" ht="21" hidden="1" customHeight="1">
      <c r="A192" s="28" t="s">
        <v>250</v>
      </c>
      <c r="B192" s="174">
        <v>782000</v>
      </c>
      <c r="C192" s="174">
        <v>763000</v>
      </c>
      <c r="D192" s="174" t="s">
        <v>270</v>
      </c>
      <c r="E192" s="174">
        <v>93000</v>
      </c>
      <c r="F192" s="174">
        <v>491000</v>
      </c>
      <c r="G192" s="174">
        <v>191000</v>
      </c>
      <c r="H192" s="174">
        <v>172000</v>
      </c>
      <c r="I192" s="177">
        <v>19000</v>
      </c>
      <c r="M192" s="418" t="s">
        <v>250</v>
      </c>
      <c r="N192" s="320">
        <v>413000</v>
      </c>
      <c r="O192" s="319">
        <v>400000</v>
      </c>
      <c r="P192" s="319" t="s">
        <v>270</v>
      </c>
      <c r="Q192" s="319">
        <v>45000</v>
      </c>
      <c r="R192" s="319">
        <v>254000</v>
      </c>
      <c r="S192" s="319">
        <v>109000</v>
      </c>
      <c r="T192" s="319">
        <v>96000</v>
      </c>
      <c r="U192" s="321">
        <v>13000</v>
      </c>
      <c r="W192" s="3"/>
      <c r="Y192" s="28" t="s">
        <v>250</v>
      </c>
      <c r="Z192" s="320">
        <v>369000</v>
      </c>
      <c r="AA192" s="319">
        <v>364000</v>
      </c>
      <c r="AB192" s="319" t="s">
        <v>270</v>
      </c>
      <c r="AC192" s="319">
        <v>48000</v>
      </c>
      <c r="AD192" s="319">
        <v>237000</v>
      </c>
      <c r="AE192" s="319">
        <v>82000</v>
      </c>
      <c r="AF192" s="319">
        <v>76000</v>
      </c>
      <c r="AG192" s="321" t="s">
        <v>270</v>
      </c>
    </row>
    <row r="193" spans="1:33" ht="21" hidden="1" customHeight="1">
      <c r="A193" s="28" t="s">
        <v>251</v>
      </c>
      <c r="B193" s="174">
        <v>781000</v>
      </c>
      <c r="C193" s="174">
        <v>763000</v>
      </c>
      <c r="D193" s="174" t="s">
        <v>270</v>
      </c>
      <c r="E193" s="174">
        <v>94000</v>
      </c>
      <c r="F193" s="174">
        <v>490000</v>
      </c>
      <c r="G193" s="174">
        <v>190000</v>
      </c>
      <c r="H193" s="174">
        <v>171000</v>
      </c>
      <c r="I193" s="177">
        <v>18000</v>
      </c>
      <c r="M193" s="418" t="s">
        <v>251</v>
      </c>
      <c r="N193" s="320">
        <v>416000</v>
      </c>
      <c r="O193" s="319">
        <v>403000</v>
      </c>
      <c r="P193" s="319" t="s">
        <v>270</v>
      </c>
      <c r="Q193" s="319">
        <v>47000</v>
      </c>
      <c r="R193" s="319">
        <v>255000</v>
      </c>
      <c r="S193" s="319">
        <v>109000</v>
      </c>
      <c r="T193" s="319">
        <v>96000</v>
      </c>
      <c r="U193" s="321">
        <v>13000</v>
      </c>
      <c r="W193" s="3"/>
      <c r="Y193" s="28" t="s">
        <v>251</v>
      </c>
      <c r="Z193" s="320">
        <v>364000</v>
      </c>
      <c r="AA193" s="319">
        <v>359000</v>
      </c>
      <c r="AB193" s="319" t="s">
        <v>270</v>
      </c>
      <c r="AC193" s="319">
        <v>47000</v>
      </c>
      <c r="AD193" s="319">
        <v>235000</v>
      </c>
      <c r="AE193" s="319">
        <v>80000</v>
      </c>
      <c r="AF193" s="319">
        <v>75000</v>
      </c>
      <c r="AG193" s="321" t="s">
        <v>270</v>
      </c>
    </row>
    <row r="194" spans="1:33" ht="21" hidden="1" customHeight="1">
      <c r="A194" s="28" t="s">
        <v>252</v>
      </c>
      <c r="B194" s="174">
        <v>782000</v>
      </c>
      <c r="C194" s="174">
        <v>765000</v>
      </c>
      <c r="D194" s="174" t="s">
        <v>270</v>
      </c>
      <c r="E194" s="174">
        <v>96000</v>
      </c>
      <c r="F194" s="174">
        <v>495000</v>
      </c>
      <c r="G194" s="174">
        <v>185000</v>
      </c>
      <c r="H194" s="174">
        <v>168000</v>
      </c>
      <c r="I194" s="177">
        <v>17000</v>
      </c>
      <c r="M194" s="418" t="s">
        <v>252</v>
      </c>
      <c r="N194" s="320">
        <v>418000</v>
      </c>
      <c r="O194" s="319">
        <v>406000</v>
      </c>
      <c r="P194" s="319" t="s">
        <v>270</v>
      </c>
      <c r="Q194" s="319">
        <v>50000</v>
      </c>
      <c r="R194" s="319">
        <v>257000</v>
      </c>
      <c r="S194" s="319">
        <v>107000</v>
      </c>
      <c r="T194" s="319">
        <v>95000</v>
      </c>
      <c r="U194" s="321">
        <v>12000</v>
      </c>
      <c r="W194" s="3"/>
      <c r="Y194" s="28" t="s">
        <v>252</v>
      </c>
      <c r="Z194" s="320">
        <v>364000</v>
      </c>
      <c r="AA194" s="319">
        <v>359000</v>
      </c>
      <c r="AB194" s="319" t="s">
        <v>270</v>
      </c>
      <c r="AC194" s="319">
        <v>47000</v>
      </c>
      <c r="AD194" s="319">
        <v>238000</v>
      </c>
      <c r="AE194" s="319">
        <v>77000</v>
      </c>
      <c r="AF194" s="319">
        <v>72000</v>
      </c>
      <c r="AG194" s="321" t="s">
        <v>270</v>
      </c>
    </row>
    <row r="195" spans="1:33" ht="21" hidden="1" customHeight="1">
      <c r="A195" s="28" t="s">
        <v>253</v>
      </c>
      <c r="B195" s="174">
        <v>779000</v>
      </c>
      <c r="C195" s="174">
        <v>763000</v>
      </c>
      <c r="D195" s="174" t="s">
        <v>270</v>
      </c>
      <c r="E195" s="174">
        <v>94000</v>
      </c>
      <c r="F195" s="174">
        <v>497000</v>
      </c>
      <c r="G195" s="174">
        <v>184000</v>
      </c>
      <c r="H195" s="174">
        <v>168000</v>
      </c>
      <c r="I195" s="177">
        <v>16000</v>
      </c>
      <c r="M195" s="418" t="s">
        <v>253</v>
      </c>
      <c r="N195" s="320">
        <v>414000</v>
      </c>
      <c r="O195" s="319">
        <v>403000</v>
      </c>
      <c r="P195" s="319" t="s">
        <v>270</v>
      </c>
      <c r="Q195" s="319">
        <v>48000</v>
      </c>
      <c r="R195" s="319">
        <v>257000</v>
      </c>
      <c r="S195" s="319">
        <v>106000</v>
      </c>
      <c r="T195" s="319">
        <v>95000</v>
      </c>
      <c r="U195" s="321">
        <v>11000</v>
      </c>
      <c r="W195" s="3"/>
      <c r="Y195" s="28" t="s">
        <v>253</v>
      </c>
      <c r="Z195" s="320">
        <v>365000</v>
      </c>
      <c r="AA195" s="319">
        <v>360000</v>
      </c>
      <c r="AB195" s="319" t="s">
        <v>270</v>
      </c>
      <c r="AC195" s="319">
        <v>46000</v>
      </c>
      <c r="AD195" s="319">
        <v>240000</v>
      </c>
      <c r="AE195" s="319">
        <v>77000</v>
      </c>
      <c r="AF195" s="319">
        <v>73000</v>
      </c>
      <c r="AG195" s="321" t="s">
        <v>270</v>
      </c>
    </row>
    <row r="196" spans="1:33" ht="21" hidden="1" customHeight="1">
      <c r="A196" s="28" t="s">
        <v>254</v>
      </c>
      <c r="B196" s="174">
        <v>781000</v>
      </c>
      <c r="C196" s="174">
        <v>766000</v>
      </c>
      <c r="D196" s="174" t="s">
        <v>270</v>
      </c>
      <c r="E196" s="174">
        <v>95000</v>
      </c>
      <c r="F196" s="174">
        <v>498000</v>
      </c>
      <c r="G196" s="174">
        <v>183000</v>
      </c>
      <c r="H196" s="174">
        <v>168000</v>
      </c>
      <c r="I196" s="177">
        <v>16000</v>
      </c>
      <c r="M196" s="418" t="s">
        <v>254</v>
      </c>
      <c r="N196" s="320">
        <v>418000</v>
      </c>
      <c r="O196" s="319">
        <v>406000</v>
      </c>
      <c r="P196" s="319" t="s">
        <v>270</v>
      </c>
      <c r="Q196" s="319">
        <v>50000</v>
      </c>
      <c r="R196" s="319">
        <v>259000</v>
      </c>
      <c r="S196" s="319">
        <v>108000</v>
      </c>
      <c r="T196" s="319">
        <v>96000</v>
      </c>
      <c r="U196" s="321">
        <v>12000</v>
      </c>
      <c r="W196" s="3"/>
      <c r="Y196" s="28" t="s">
        <v>254</v>
      </c>
      <c r="Z196" s="320">
        <v>363000</v>
      </c>
      <c r="AA196" s="319">
        <v>360000</v>
      </c>
      <c r="AB196" s="319" t="s">
        <v>270</v>
      </c>
      <c r="AC196" s="319">
        <v>46000</v>
      </c>
      <c r="AD196" s="319">
        <v>239000</v>
      </c>
      <c r="AE196" s="319">
        <v>76000</v>
      </c>
      <c r="AF196" s="319">
        <v>72000</v>
      </c>
      <c r="AG196" s="321" t="s">
        <v>270</v>
      </c>
    </row>
    <row r="197" spans="1:33" ht="21" hidden="1" customHeight="1">
      <c r="A197" s="28" t="s">
        <v>255</v>
      </c>
      <c r="B197" s="174">
        <v>786000</v>
      </c>
      <c r="C197" s="174">
        <v>767000</v>
      </c>
      <c r="D197" s="174" t="s">
        <v>270</v>
      </c>
      <c r="E197" s="174">
        <v>95000</v>
      </c>
      <c r="F197" s="174">
        <v>499000</v>
      </c>
      <c r="G197" s="174">
        <v>188000</v>
      </c>
      <c r="H197" s="174">
        <v>169000</v>
      </c>
      <c r="I197" s="177">
        <v>19000</v>
      </c>
      <c r="M197" s="418" t="s">
        <v>255</v>
      </c>
      <c r="N197" s="320">
        <v>423000</v>
      </c>
      <c r="O197" s="319">
        <v>409000</v>
      </c>
      <c r="P197" s="319" t="s">
        <v>270</v>
      </c>
      <c r="Q197" s="319">
        <v>50000</v>
      </c>
      <c r="R197" s="319">
        <v>261000</v>
      </c>
      <c r="S197" s="319">
        <v>110000</v>
      </c>
      <c r="T197" s="319">
        <v>96000</v>
      </c>
      <c r="U197" s="321">
        <v>14000</v>
      </c>
      <c r="W197" s="3"/>
      <c r="Y197" s="28" t="s">
        <v>255</v>
      </c>
      <c r="Z197" s="320">
        <v>364000</v>
      </c>
      <c r="AA197" s="319">
        <v>359000</v>
      </c>
      <c r="AB197" s="319" t="s">
        <v>270</v>
      </c>
      <c r="AC197" s="319">
        <v>46000</v>
      </c>
      <c r="AD197" s="319">
        <v>238000</v>
      </c>
      <c r="AE197" s="319">
        <v>78000</v>
      </c>
      <c r="AF197" s="319">
        <v>73000</v>
      </c>
      <c r="AG197" s="321" t="s">
        <v>270</v>
      </c>
    </row>
    <row r="198" spans="1:33" ht="21" hidden="1" customHeight="1">
      <c r="A198" s="28" t="s">
        <v>256</v>
      </c>
      <c r="B198" s="174">
        <v>785000</v>
      </c>
      <c r="C198" s="174">
        <v>769000</v>
      </c>
      <c r="D198" s="174" t="s">
        <v>270</v>
      </c>
      <c r="E198" s="174">
        <v>96000</v>
      </c>
      <c r="F198" s="174">
        <v>502000</v>
      </c>
      <c r="G198" s="174">
        <v>183000</v>
      </c>
      <c r="H198" s="174">
        <v>167000</v>
      </c>
      <c r="I198" s="177">
        <v>17000</v>
      </c>
      <c r="M198" s="418" t="s">
        <v>256</v>
      </c>
      <c r="N198" s="320">
        <v>421000</v>
      </c>
      <c r="O198" s="319">
        <v>410000</v>
      </c>
      <c r="P198" s="319" t="s">
        <v>270</v>
      </c>
      <c r="Q198" s="319">
        <v>51000</v>
      </c>
      <c r="R198" s="319">
        <v>264000</v>
      </c>
      <c r="S198" s="319">
        <v>105000</v>
      </c>
      <c r="T198" s="319">
        <v>94000</v>
      </c>
      <c r="U198" s="321">
        <v>11000</v>
      </c>
      <c r="W198" s="3"/>
      <c r="Y198" s="28" t="s">
        <v>256</v>
      </c>
      <c r="Z198" s="320">
        <v>365000</v>
      </c>
      <c r="AA198" s="319">
        <v>359000</v>
      </c>
      <c r="AB198" s="319" t="s">
        <v>270</v>
      </c>
      <c r="AC198" s="319">
        <v>45000</v>
      </c>
      <c r="AD198" s="319">
        <v>238000</v>
      </c>
      <c r="AE198" s="319">
        <v>79000</v>
      </c>
      <c r="AF198" s="319">
        <v>73000</v>
      </c>
      <c r="AG198" s="321" t="s">
        <v>270</v>
      </c>
    </row>
    <row r="199" spans="1:33" ht="21" hidden="1" customHeight="1">
      <c r="A199" s="28" t="s">
        <v>257</v>
      </c>
      <c r="B199" s="174">
        <v>785000</v>
      </c>
      <c r="C199" s="174">
        <v>768000</v>
      </c>
      <c r="D199" s="174" t="s">
        <v>270</v>
      </c>
      <c r="E199" s="174">
        <v>94000</v>
      </c>
      <c r="F199" s="174">
        <v>501000</v>
      </c>
      <c r="G199" s="174">
        <v>185000</v>
      </c>
      <c r="H199" s="174">
        <v>168000</v>
      </c>
      <c r="I199" s="177">
        <v>17000</v>
      </c>
      <c r="M199" s="418" t="s">
        <v>257</v>
      </c>
      <c r="N199" s="320">
        <v>418000</v>
      </c>
      <c r="O199" s="319">
        <v>407000</v>
      </c>
      <c r="P199" s="319" t="s">
        <v>270</v>
      </c>
      <c r="Q199" s="319">
        <v>49000</v>
      </c>
      <c r="R199" s="319">
        <v>263000</v>
      </c>
      <c r="S199" s="319">
        <v>105000</v>
      </c>
      <c r="T199" s="319">
        <v>94000</v>
      </c>
      <c r="U199" s="321">
        <v>11000</v>
      </c>
      <c r="W199" s="3"/>
      <c r="Y199" s="28" t="s">
        <v>257</v>
      </c>
      <c r="Z199" s="320">
        <v>367000</v>
      </c>
      <c r="AA199" s="319">
        <v>360000</v>
      </c>
      <c r="AB199" s="319" t="s">
        <v>270</v>
      </c>
      <c r="AC199" s="319">
        <v>46000</v>
      </c>
      <c r="AD199" s="319">
        <v>238000</v>
      </c>
      <c r="AE199" s="319">
        <v>80000</v>
      </c>
      <c r="AF199" s="319">
        <v>74000</v>
      </c>
      <c r="AG199" s="321" t="s">
        <v>270</v>
      </c>
    </row>
    <row r="200" spans="1:33" ht="21" hidden="1" customHeight="1">
      <c r="A200" s="28" t="s">
        <v>258</v>
      </c>
      <c r="B200" s="174">
        <v>778000</v>
      </c>
      <c r="C200" s="174">
        <v>762000</v>
      </c>
      <c r="D200" s="174" t="s">
        <v>270</v>
      </c>
      <c r="E200" s="174">
        <v>90000</v>
      </c>
      <c r="F200" s="174">
        <v>496000</v>
      </c>
      <c r="G200" s="174">
        <v>188000</v>
      </c>
      <c r="H200" s="174">
        <v>171000</v>
      </c>
      <c r="I200" s="177">
        <v>16000</v>
      </c>
      <c r="M200" s="418" t="s">
        <v>258</v>
      </c>
      <c r="N200" s="320">
        <v>415000</v>
      </c>
      <c r="O200" s="319">
        <v>404000</v>
      </c>
      <c r="P200" s="319" t="s">
        <v>270</v>
      </c>
      <c r="Q200" s="319">
        <v>46000</v>
      </c>
      <c r="R200" s="319">
        <v>260000</v>
      </c>
      <c r="S200" s="319">
        <v>107000</v>
      </c>
      <c r="T200" s="319">
        <v>96000</v>
      </c>
      <c r="U200" s="321">
        <v>11000</v>
      </c>
      <c r="W200" s="3"/>
      <c r="Y200" s="28" t="s">
        <v>258</v>
      </c>
      <c r="Z200" s="320">
        <v>363000</v>
      </c>
      <c r="AA200" s="319">
        <v>358000</v>
      </c>
      <c r="AB200" s="319" t="s">
        <v>270</v>
      </c>
      <c r="AC200" s="319">
        <v>44000</v>
      </c>
      <c r="AD200" s="319">
        <v>235000</v>
      </c>
      <c r="AE200" s="319">
        <v>81000</v>
      </c>
      <c r="AF200" s="319">
        <v>75000</v>
      </c>
      <c r="AG200" s="321" t="s">
        <v>270</v>
      </c>
    </row>
    <row r="201" spans="1:33" ht="21" hidden="1" customHeight="1">
      <c r="A201" s="28" t="s">
        <v>259</v>
      </c>
      <c r="B201" s="174">
        <v>773000</v>
      </c>
      <c r="C201" s="174">
        <v>757000</v>
      </c>
      <c r="D201" s="174" t="s">
        <v>270</v>
      </c>
      <c r="E201" s="174">
        <v>90000</v>
      </c>
      <c r="F201" s="174">
        <v>494000</v>
      </c>
      <c r="G201" s="174">
        <v>185000</v>
      </c>
      <c r="H201" s="174">
        <v>169000</v>
      </c>
      <c r="I201" s="177">
        <v>16000</v>
      </c>
      <c r="M201" s="418" t="s">
        <v>259</v>
      </c>
      <c r="N201" s="320">
        <v>417000</v>
      </c>
      <c r="O201" s="319">
        <v>405000</v>
      </c>
      <c r="P201" s="319" t="s">
        <v>270</v>
      </c>
      <c r="Q201" s="319">
        <v>47000</v>
      </c>
      <c r="R201" s="319">
        <v>260000</v>
      </c>
      <c r="S201" s="319">
        <v>108000</v>
      </c>
      <c r="T201" s="319">
        <v>96000</v>
      </c>
      <c r="U201" s="321">
        <v>12000</v>
      </c>
      <c r="W201" s="3"/>
      <c r="Y201" s="28" t="s">
        <v>259</v>
      </c>
      <c r="Z201" s="320">
        <v>356000</v>
      </c>
      <c r="AA201" s="319">
        <v>352000</v>
      </c>
      <c r="AB201" s="319" t="s">
        <v>270</v>
      </c>
      <c r="AC201" s="319">
        <v>43000</v>
      </c>
      <c r="AD201" s="319">
        <v>234000</v>
      </c>
      <c r="AE201" s="319">
        <v>77000</v>
      </c>
      <c r="AF201" s="319">
        <v>73000</v>
      </c>
      <c r="AG201" s="321" t="s">
        <v>270</v>
      </c>
    </row>
    <row r="202" spans="1:33" ht="21" hidden="1" customHeight="1">
      <c r="A202" s="28" t="s">
        <v>260</v>
      </c>
      <c r="B202" s="174">
        <v>778000</v>
      </c>
      <c r="C202" s="174">
        <v>762000</v>
      </c>
      <c r="D202" s="174" t="s">
        <v>270</v>
      </c>
      <c r="E202" s="174">
        <v>88000</v>
      </c>
      <c r="F202" s="174">
        <v>494000</v>
      </c>
      <c r="G202" s="174">
        <v>192000</v>
      </c>
      <c r="H202" s="174">
        <v>176000</v>
      </c>
      <c r="I202" s="177">
        <v>16000</v>
      </c>
      <c r="M202" s="418" t="s">
        <v>260</v>
      </c>
      <c r="N202" s="320">
        <v>414000</v>
      </c>
      <c r="O202" s="319">
        <v>403000</v>
      </c>
      <c r="P202" s="319" t="s">
        <v>270</v>
      </c>
      <c r="Q202" s="319">
        <v>44000</v>
      </c>
      <c r="R202" s="319">
        <v>257000</v>
      </c>
      <c r="S202" s="319">
        <v>111000</v>
      </c>
      <c r="T202" s="319">
        <v>99000</v>
      </c>
      <c r="U202" s="321">
        <v>11000</v>
      </c>
      <c r="W202" s="3"/>
      <c r="Y202" s="28" t="s">
        <v>260</v>
      </c>
      <c r="Z202" s="320">
        <v>364000</v>
      </c>
      <c r="AA202" s="319">
        <v>359000</v>
      </c>
      <c r="AB202" s="319" t="s">
        <v>270</v>
      </c>
      <c r="AC202" s="319">
        <v>44000</v>
      </c>
      <c r="AD202" s="319">
        <v>236000</v>
      </c>
      <c r="AE202" s="319">
        <v>81000</v>
      </c>
      <c r="AF202" s="319">
        <v>76000</v>
      </c>
      <c r="AG202" s="321" t="s">
        <v>270</v>
      </c>
    </row>
    <row r="203" spans="1:33" ht="21" hidden="1" customHeight="1">
      <c r="A203" s="28" t="s">
        <v>261</v>
      </c>
      <c r="B203" s="174">
        <v>778000</v>
      </c>
      <c r="C203" s="174">
        <v>763000</v>
      </c>
      <c r="D203" s="174" t="s">
        <v>270</v>
      </c>
      <c r="E203" s="174">
        <v>88000</v>
      </c>
      <c r="F203" s="174">
        <v>495000</v>
      </c>
      <c r="G203" s="174">
        <v>190000</v>
      </c>
      <c r="H203" s="174">
        <v>176000</v>
      </c>
      <c r="I203" s="177">
        <v>15000</v>
      </c>
      <c r="M203" s="418" t="s">
        <v>261</v>
      </c>
      <c r="N203" s="320">
        <v>412000</v>
      </c>
      <c r="O203" s="319">
        <v>403000</v>
      </c>
      <c r="P203" s="319" t="s">
        <v>270</v>
      </c>
      <c r="Q203" s="319">
        <v>44000</v>
      </c>
      <c r="R203" s="319">
        <v>256000</v>
      </c>
      <c r="S203" s="319">
        <v>110000</v>
      </c>
      <c r="T203" s="319">
        <v>101000</v>
      </c>
      <c r="U203" s="321">
        <v>9000</v>
      </c>
      <c r="W203" s="3"/>
      <c r="Y203" s="28" t="s">
        <v>261</v>
      </c>
      <c r="Z203" s="320">
        <v>366000</v>
      </c>
      <c r="AA203" s="319">
        <v>360000</v>
      </c>
      <c r="AB203" s="319" t="s">
        <v>270</v>
      </c>
      <c r="AC203" s="319">
        <v>44000</v>
      </c>
      <c r="AD203" s="319">
        <v>239000</v>
      </c>
      <c r="AE203" s="319">
        <v>81000</v>
      </c>
      <c r="AF203" s="319">
        <v>75000</v>
      </c>
      <c r="AG203" s="321" t="s">
        <v>270</v>
      </c>
    </row>
    <row r="204" spans="1:33" ht="21" hidden="1" customHeight="1">
      <c r="A204" s="28" t="s">
        <v>262</v>
      </c>
      <c r="B204" s="174">
        <v>786000</v>
      </c>
      <c r="C204" s="174">
        <v>770000</v>
      </c>
      <c r="D204" s="174" t="s">
        <v>270</v>
      </c>
      <c r="E204" s="174">
        <v>89000</v>
      </c>
      <c r="F204" s="174">
        <v>499000</v>
      </c>
      <c r="G204" s="174">
        <v>194000</v>
      </c>
      <c r="H204" s="174">
        <v>178000</v>
      </c>
      <c r="I204" s="177">
        <v>15000</v>
      </c>
      <c r="M204" s="418" t="s">
        <v>262</v>
      </c>
      <c r="N204" s="320">
        <v>417000</v>
      </c>
      <c r="O204" s="319">
        <v>408000</v>
      </c>
      <c r="P204" s="319" t="s">
        <v>270</v>
      </c>
      <c r="Q204" s="319">
        <v>45000</v>
      </c>
      <c r="R204" s="319">
        <v>259000</v>
      </c>
      <c r="S204" s="319">
        <v>111000</v>
      </c>
      <c r="T204" s="319">
        <v>102000</v>
      </c>
      <c r="U204" s="321">
        <v>9000</v>
      </c>
      <c r="W204" s="3"/>
      <c r="Y204" s="28" t="s">
        <v>262</v>
      </c>
      <c r="Z204" s="320">
        <v>369000</v>
      </c>
      <c r="AA204" s="319">
        <v>362000</v>
      </c>
      <c r="AB204" s="319" t="s">
        <v>270</v>
      </c>
      <c r="AC204" s="319">
        <v>44000</v>
      </c>
      <c r="AD204" s="319">
        <v>239000</v>
      </c>
      <c r="AE204" s="319">
        <v>83000</v>
      </c>
      <c r="AF204" s="319">
        <v>76000</v>
      </c>
      <c r="AG204" s="321" t="s">
        <v>270</v>
      </c>
    </row>
    <row r="205" spans="1:33" ht="21" hidden="1" customHeight="1">
      <c r="A205" s="28" t="s">
        <v>263</v>
      </c>
      <c r="B205" s="174">
        <v>792000</v>
      </c>
      <c r="C205" s="174">
        <v>777000</v>
      </c>
      <c r="D205" s="174" t="s">
        <v>270</v>
      </c>
      <c r="E205" s="174">
        <v>94000</v>
      </c>
      <c r="F205" s="174">
        <v>499000</v>
      </c>
      <c r="G205" s="174">
        <v>195000</v>
      </c>
      <c r="H205" s="174">
        <v>180000</v>
      </c>
      <c r="I205" s="177">
        <v>15000</v>
      </c>
      <c r="M205" s="418" t="s">
        <v>263</v>
      </c>
      <c r="N205" s="320">
        <v>420000</v>
      </c>
      <c r="O205" s="319">
        <v>413000</v>
      </c>
      <c r="P205" s="319" t="s">
        <v>270</v>
      </c>
      <c r="Q205" s="319">
        <v>48000</v>
      </c>
      <c r="R205" s="319">
        <v>259000</v>
      </c>
      <c r="S205" s="319">
        <v>111000</v>
      </c>
      <c r="T205" s="319">
        <v>104000</v>
      </c>
      <c r="U205" s="321" t="s">
        <v>270</v>
      </c>
      <c r="W205" s="3"/>
      <c r="Y205" s="28" t="s">
        <v>263</v>
      </c>
      <c r="Z205" s="320">
        <v>372000</v>
      </c>
      <c r="AA205" s="312">
        <v>364000</v>
      </c>
      <c r="AB205" s="312" t="s">
        <v>270</v>
      </c>
      <c r="AC205" s="312">
        <v>46000</v>
      </c>
      <c r="AD205" s="312">
        <v>240000</v>
      </c>
      <c r="AE205" s="312">
        <v>84000</v>
      </c>
      <c r="AF205" s="312">
        <v>77000</v>
      </c>
      <c r="AG205" s="321" t="s">
        <v>270</v>
      </c>
    </row>
    <row r="206" spans="1:33" ht="21" hidden="1" customHeight="1">
      <c r="A206" s="28" t="s">
        <v>271</v>
      </c>
      <c r="B206" s="174">
        <v>792000</v>
      </c>
      <c r="C206" s="174">
        <v>779000</v>
      </c>
      <c r="D206" s="174" t="s">
        <v>270</v>
      </c>
      <c r="E206" s="174">
        <v>97000</v>
      </c>
      <c r="F206" s="174">
        <v>498000</v>
      </c>
      <c r="G206" s="174">
        <v>192000</v>
      </c>
      <c r="H206" s="174">
        <v>179000</v>
      </c>
      <c r="I206" s="177">
        <v>13000</v>
      </c>
      <c r="M206" s="418" t="s">
        <v>271</v>
      </c>
      <c r="N206" s="320">
        <v>415000</v>
      </c>
      <c r="O206" s="319">
        <v>408000</v>
      </c>
      <c r="P206" s="319" t="s">
        <v>270</v>
      </c>
      <c r="Q206" s="319">
        <v>48000</v>
      </c>
      <c r="R206" s="319">
        <v>258000</v>
      </c>
      <c r="S206" s="319">
        <v>107000</v>
      </c>
      <c r="T206" s="319">
        <v>100000</v>
      </c>
      <c r="U206" s="321" t="s">
        <v>270</v>
      </c>
      <c r="W206" s="3"/>
      <c r="Y206" s="28" t="s">
        <v>271</v>
      </c>
      <c r="Z206" s="320">
        <v>377000</v>
      </c>
      <c r="AA206" s="312">
        <v>370000</v>
      </c>
      <c r="AB206" s="312" t="s">
        <v>270</v>
      </c>
      <c r="AC206" s="312">
        <v>49000</v>
      </c>
      <c r="AD206" s="312">
        <v>239000</v>
      </c>
      <c r="AE206" s="312">
        <v>85000</v>
      </c>
      <c r="AF206" s="312">
        <v>79000</v>
      </c>
      <c r="AG206" s="321" t="s">
        <v>270</v>
      </c>
    </row>
    <row r="207" spans="1:33" ht="21" hidden="1" customHeight="1">
      <c r="A207" s="28" t="s">
        <v>272</v>
      </c>
      <c r="B207" s="174">
        <v>805000</v>
      </c>
      <c r="C207" s="174">
        <v>788000</v>
      </c>
      <c r="D207" s="174" t="s">
        <v>270</v>
      </c>
      <c r="E207" s="174">
        <v>99000</v>
      </c>
      <c r="F207" s="174">
        <v>502000</v>
      </c>
      <c r="G207" s="174">
        <v>200000</v>
      </c>
      <c r="H207" s="174">
        <v>182000</v>
      </c>
      <c r="I207" s="177">
        <v>18000</v>
      </c>
      <c r="M207" s="418" t="s">
        <v>272</v>
      </c>
      <c r="N207" s="320">
        <v>423000</v>
      </c>
      <c r="O207" s="319">
        <v>416000</v>
      </c>
      <c r="P207" s="319" t="s">
        <v>270</v>
      </c>
      <c r="Q207" s="319">
        <v>50000</v>
      </c>
      <c r="R207" s="319">
        <v>262000</v>
      </c>
      <c r="S207" s="319">
        <v>109000</v>
      </c>
      <c r="T207" s="319">
        <v>102000</v>
      </c>
      <c r="U207" s="321" t="s">
        <v>270</v>
      </c>
      <c r="W207" s="3"/>
      <c r="Y207" s="28" t="s">
        <v>272</v>
      </c>
      <c r="Z207" s="320">
        <v>382000</v>
      </c>
      <c r="AA207" s="312">
        <v>372000</v>
      </c>
      <c r="AB207" s="312" t="s">
        <v>270</v>
      </c>
      <c r="AC207" s="312">
        <v>49000</v>
      </c>
      <c r="AD207" s="312">
        <v>240000</v>
      </c>
      <c r="AE207" s="312">
        <v>90000</v>
      </c>
      <c r="AF207" s="312">
        <v>81000</v>
      </c>
      <c r="AG207" s="321">
        <v>10000</v>
      </c>
    </row>
    <row r="208" spans="1:33" ht="21" hidden="1" customHeight="1">
      <c r="A208" s="28" t="s">
        <v>273</v>
      </c>
      <c r="B208" s="174">
        <v>804000</v>
      </c>
      <c r="C208" s="174">
        <v>785000</v>
      </c>
      <c r="D208" s="174" t="s">
        <v>270</v>
      </c>
      <c r="E208" s="174">
        <v>97000</v>
      </c>
      <c r="F208" s="174">
        <v>501000</v>
      </c>
      <c r="G208" s="174">
        <v>203000</v>
      </c>
      <c r="H208" s="174">
        <v>183000</v>
      </c>
      <c r="I208" s="177">
        <v>19000</v>
      </c>
      <c r="M208" s="418" t="s">
        <v>273</v>
      </c>
      <c r="N208" s="320">
        <v>423000</v>
      </c>
      <c r="O208" s="319">
        <v>413000</v>
      </c>
      <c r="P208" s="319" t="s">
        <v>270</v>
      </c>
      <c r="Q208" s="319">
        <v>50000</v>
      </c>
      <c r="R208" s="319">
        <v>260000</v>
      </c>
      <c r="S208" s="319">
        <v>111000</v>
      </c>
      <c r="T208" s="319">
        <v>101000</v>
      </c>
      <c r="U208" s="321">
        <v>10000</v>
      </c>
      <c r="W208" s="3"/>
      <c r="Y208" s="28" t="s">
        <v>273</v>
      </c>
      <c r="Z208" s="320">
        <v>381000</v>
      </c>
      <c r="AA208" s="312">
        <v>372000</v>
      </c>
      <c r="AB208" s="312" t="s">
        <v>270</v>
      </c>
      <c r="AC208" s="312">
        <v>47000</v>
      </c>
      <c r="AD208" s="312">
        <v>240000</v>
      </c>
      <c r="AE208" s="312">
        <v>92000</v>
      </c>
      <c r="AF208" s="312">
        <v>83000</v>
      </c>
      <c r="AG208" s="321">
        <v>10000</v>
      </c>
    </row>
    <row r="209" spans="1:35" s="444" customFormat="1" ht="21" customHeight="1">
      <c r="A209" s="445" t="s">
        <v>274</v>
      </c>
      <c r="B209" s="497">
        <v>802000</v>
      </c>
      <c r="C209" s="497">
        <v>778000</v>
      </c>
      <c r="D209" s="497" t="s">
        <v>270</v>
      </c>
      <c r="E209" s="497">
        <v>95000</v>
      </c>
      <c r="F209" s="497">
        <v>497000</v>
      </c>
      <c r="G209" s="497">
        <v>207000</v>
      </c>
      <c r="H209" s="497">
        <v>183000</v>
      </c>
      <c r="I209" s="498">
        <v>24000</v>
      </c>
      <c r="K209" s="482"/>
      <c r="L209" s="482"/>
      <c r="M209" s="499" t="s">
        <v>274</v>
      </c>
      <c r="N209" s="485">
        <v>420000</v>
      </c>
      <c r="O209" s="484">
        <v>407000</v>
      </c>
      <c r="P209" s="484" t="s">
        <v>270</v>
      </c>
      <c r="Q209" s="484">
        <v>47000</v>
      </c>
      <c r="R209" s="484">
        <v>258000</v>
      </c>
      <c r="S209" s="484">
        <v>114000</v>
      </c>
      <c r="T209" s="484">
        <v>100000</v>
      </c>
      <c r="U209" s="490">
        <v>14000</v>
      </c>
      <c r="W209" s="482"/>
      <c r="Y209" s="445" t="s">
        <v>274</v>
      </c>
      <c r="Z209" s="485">
        <v>381000</v>
      </c>
      <c r="AA209" s="483">
        <v>371000</v>
      </c>
      <c r="AB209" s="483" t="s">
        <v>270</v>
      </c>
      <c r="AC209" s="483">
        <v>48000</v>
      </c>
      <c r="AD209" s="483">
        <v>238000</v>
      </c>
      <c r="AE209" s="483">
        <v>93000</v>
      </c>
      <c r="AF209" s="483">
        <v>83000</v>
      </c>
      <c r="AG209" s="490">
        <v>10000</v>
      </c>
    </row>
    <row r="210" spans="1:35" ht="21" customHeight="1">
      <c r="A210" s="28" t="s">
        <v>275</v>
      </c>
      <c r="B210" s="485">
        <v>803000</v>
      </c>
      <c r="C210" s="484">
        <v>781000</v>
      </c>
      <c r="D210" s="497" t="s">
        <v>270</v>
      </c>
      <c r="E210" s="484">
        <v>95000</v>
      </c>
      <c r="F210" s="484">
        <v>500000</v>
      </c>
      <c r="G210" s="484">
        <v>205000</v>
      </c>
      <c r="H210" s="484">
        <v>183000</v>
      </c>
      <c r="I210" s="490">
        <v>23000</v>
      </c>
      <c r="M210" s="418" t="s">
        <v>275</v>
      </c>
      <c r="N210" s="485">
        <v>420000</v>
      </c>
      <c r="O210" s="484">
        <v>406000</v>
      </c>
      <c r="P210" s="497" t="s">
        <v>270</v>
      </c>
      <c r="Q210" s="484">
        <v>47000</v>
      </c>
      <c r="R210" s="484">
        <v>259000</v>
      </c>
      <c r="S210" s="484">
        <v>113000</v>
      </c>
      <c r="T210" s="484">
        <v>99000</v>
      </c>
      <c r="U210" s="490">
        <v>14000</v>
      </c>
      <c r="W210" s="3"/>
      <c r="Y210" s="28" t="s">
        <v>275</v>
      </c>
      <c r="Z210" s="485">
        <v>384000</v>
      </c>
      <c r="AA210" s="484">
        <v>375000</v>
      </c>
      <c r="AB210" s="497" t="s">
        <v>270</v>
      </c>
      <c r="AC210" s="484">
        <v>48000</v>
      </c>
      <c r="AD210" s="484">
        <v>241000</v>
      </c>
      <c r="AE210" s="484">
        <v>93000</v>
      </c>
      <c r="AF210" s="484">
        <v>84000</v>
      </c>
      <c r="AG210" s="490">
        <v>9000</v>
      </c>
    </row>
    <row r="211" spans="1:35" ht="21" customHeight="1">
      <c r="A211" s="28" t="s">
        <v>276</v>
      </c>
      <c r="B211" s="485">
        <v>803000</v>
      </c>
      <c r="C211" s="484">
        <v>783000</v>
      </c>
      <c r="D211" s="497" t="s">
        <v>270</v>
      </c>
      <c r="E211" s="484">
        <v>90000</v>
      </c>
      <c r="F211" s="484">
        <v>505000</v>
      </c>
      <c r="G211" s="484">
        <v>204000</v>
      </c>
      <c r="H211" s="484">
        <v>184000</v>
      </c>
      <c r="I211" s="490">
        <v>21000</v>
      </c>
      <c r="M211" s="418" t="s">
        <v>276</v>
      </c>
      <c r="N211" s="485">
        <v>420000</v>
      </c>
      <c r="O211" s="484">
        <v>408000</v>
      </c>
      <c r="P211" s="497" t="s">
        <v>270</v>
      </c>
      <c r="Q211" s="484">
        <v>47000</v>
      </c>
      <c r="R211" s="484">
        <v>260000</v>
      </c>
      <c r="S211" s="484">
        <v>112000</v>
      </c>
      <c r="T211" s="484">
        <v>101000</v>
      </c>
      <c r="U211" s="490">
        <v>11000</v>
      </c>
      <c r="W211" s="3"/>
      <c r="Y211" s="28" t="s">
        <v>276</v>
      </c>
      <c r="Z211" s="485">
        <v>384000</v>
      </c>
      <c r="AA211" s="484">
        <v>374000</v>
      </c>
      <c r="AB211" s="497" t="s">
        <v>270</v>
      </c>
      <c r="AC211" s="484">
        <v>44000</v>
      </c>
      <c r="AD211" s="484">
        <v>245000</v>
      </c>
      <c r="AE211" s="484">
        <v>92000</v>
      </c>
      <c r="AF211" s="484">
        <v>83000</v>
      </c>
      <c r="AG211" s="490">
        <v>9000</v>
      </c>
    </row>
    <row r="212" spans="1:35" ht="21" customHeight="1">
      <c r="A212" s="28" t="s">
        <v>277</v>
      </c>
      <c r="B212" s="485">
        <v>807000</v>
      </c>
      <c r="C212" s="484">
        <v>786000</v>
      </c>
      <c r="D212" s="497" t="s">
        <v>270</v>
      </c>
      <c r="E212" s="484">
        <v>89000</v>
      </c>
      <c r="F212" s="484">
        <v>507000</v>
      </c>
      <c r="G212" s="484">
        <v>207000</v>
      </c>
      <c r="H212" s="484">
        <v>187000</v>
      </c>
      <c r="I212" s="490">
        <v>20000</v>
      </c>
      <c r="M212" s="418" t="s">
        <v>277</v>
      </c>
      <c r="N212" s="485">
        <v>424000</v>
      </c>
      <c r="O212" s="484">
        <v>413000</v>
      </c>
      <c r="P212" s="497" t="s">
        <v>270</v>
      </c>
      <c r="Q212" s="484">
        <v>47000</v>
      </c>
      <c r="R212" s="484">
        <v>260000</v>
      </c>
      <c r="S212" s="484">
        <v>115000</v>
      </c>
      <c r="T212" s="484">
        <v>104000</v>
      </c>
      <c r="U212" s="490">
        <v>11000</v>
      </c>
      <c r="W212" s="3"/>
      <c r="Y212" s="28" t="s">
        <v>277</v>
      </c>
      <c r="Z212" s="485">
        <v>382000</v>
      </c>
      <c r="AA212" s="484">
        <v>373000</v>
      </c>
      <c r="AB212" s="497" t="s">
        <v>270</v>
      </c>
      <c r="AC212" s="484">
        <v>42000</v>
      </c>
      <c r="AD212" s="484">
        <v>246000</v>
      </c>
      <c r="AE212" s="484">
        <v>92000</v>
      </c>
      <c r="AF212" s="484">
        <v>83000</v>
      </c>
      <c r="AG212" s="490">
        <v>9000</v>
      </c>
    </row>
    <row r="213" spans="1:35" ht="21" customHeight="1">
      <c r="A213" s="28" t="s">
        <v>278</v>
      </c>
      <c r="B213" s="485">
        <v>805000</v>
      </c>
      <c r="C213" s="484">
        <v>787000</v>
      </c>
      <c r="D213" s="497" t="s">
        <v>270</v>
      </c>
      <c r="E213" s="484">
        <v>85000</v>
      </c>
      <c r="F213" s="484">
        <v>507000</v>
      </c>
      <c r="G213" s="484">
        <v>209000</v>
      </c>
      <c r="H213" s="484">
        <v>190000</v>
      </c>
      <c r="I213" s="490">
        <v>19000</v>
      </c>
      <c r="M213" s="418" t="s">
        <v>278</v>
      </c>
      <c r="N213" s="485">
        <v>422000</v>
      </c>
      <c r="O213" s="484">
        <v>411000</v>
      </c>
      <c r="P213" s="497" t="s">
        <v>270</v>
      </c>
      <c r="Q213" s="484">
        <v>45000</v>
      </c>
      <c r="R213" s="484">
        <v>260000</v>
      </c>
      <c r="S213" s="484">
        <v>116000</v>
      </c>
      <c r="T213" s="484">
        <v>104000</v>
      </c>
      <c r="U213" s="490">
        <v>11000</v>
      </c>
      <c r="W213" s="3"/>
      <c r="Y213" s="28" t="s">
        <v>278</v>
      </c>
      <c r="Z213" s="485">
        <v>383000</v>
      </c>
      <c r="AA213" s="484">
        <v>376000</v>
      </c>
      <c r="AB213" s="497" t="s">
        <v>270</v>
      </c>
      <c r="AC213" s="484">
        <v>40000</v>
      </c>
      <c r="AD213" s="484">
        <v>248000</v>
      </c>
      <c r="AE213" s="484">
        <v>94000</v>
      </c>
      <c r="AF213" s="484">
        <v>86000</v>
      </c>
      <c r="AG213" s="498" t="s">
        <v>270</v>
      </c>
    </row>
    <row r="214" spans="1:35" ht="21" customHeight="1">
      <c r="A214" s="28" t="s">
        <v>279</v>
      </c>
      <c r="B214" s="485">
        <v>801000</v>
      </c>
      <c r="C214" s="484">
        <v>781000</v>
      </c>
      <c r="D214" s="497" t="s">
        <v>270</v>
      </c>
      <c r="E214" s="484">
        <v>86000</v>
      </c>
      <c r="F214" s="484">
        <v>504000</v>
      </c>
      <c r="G214" s="484">
        <v>206000</v>
      </c>
      <c r="H214" s="484">
        <v>186000</v>
      </c>
      <c r="I214" s="490">
        <v>20000</v>
      </c>
      <c r="M214" s="418" t="s">
        <v>279</v>
      </c>
      <c r="N214" s="485">
        <v>421000</v>
      </c>
      <c r="O214" s="484">
        <v>409000</v>
      </c>
      <c r="P214" s="497" t="s">
        <v>270</v>
      </c>
      <c r="Q214" s="484">
        <v>47000</v>
      </c>
      <c r="R214" s="484">
        <v>258000</v>
      </c>
      <c r="S214" s="484">
        <v>114000</v>
      </c>
      <c r="T214" s="484">
        <v>102000</v>
      </c>
      <c r="U214" s="490">
        <v>12000</v>
      </c>
      <c r="W214" s="3"/>
      <c r="Y214" s="28" t="s">
        <v>279</v>
      </c>
      <c r="Z214" s="485">
        <v>380000</v>
      </c>
      <c r="AA214" s="484">
        <v>372000</v>
      </c>
      <c r="AB214" s="497" t="s">
        <v>270</v>
      </c>
      <c r="AC214" s="484">
        <v>40000</v>
      </c>
      <c r="AD214" s="484">
        <v>246000</v>
      </c>
      <c r="AE214" s="484">
        <v>92000</v>
      </c>
      <c r="AF214" s="484">
        <v>84000</v>
      </c>
      <c r="AG214" s="490">
        <v>8000</v>
      </c>
    </row>
    <row r="215" spans="1:35" ht="21" customHeight="1">
      <c r="A215" s="28" t="s">
        <v>280</v>
      </c>
      <c r="B215" s="485">
        <v>806000</v>
      </c>
      <c r="C215" s="484">
        <v>787000</v>
      </c>
      <c r="D215" s="497" t="s">
        <v>270</v>
      </c>
      <c r="E215" s="484">
        <v>85000</v>
      </c>
      <c r="F215" s="484">
        <v>508000</v>
      </c>
      <c r="G215" s="484">
        <v>207000</v>
      </c>
      <c r="H215" s="484">
        <v>188000</v>
      </c>
      <c r="I215" s="490">
        <v>19000</v>
      </c>
      <c r="M215" s="418" t="s">
        <v>280</v>
      </c>
      <c r="N215" s="485">
        <v>425000</v>
      </c>
      <c r="O215" s="484">
        <v>415000</v>
      </c>
      <c r="P215" s="497" t="s">
        <v>270</v>
      </c>
      <c r="Q215" s="484">
        <v>47000</v>
      </c>
      <c r="R215" s="484">
        <v>262000</v>
      </c>
      <c r="S215" s="484">
        <v>114000</v>
      </c>
      <c r="T215" s="484">
        <v>103000</v>
      </c>
      <c r="U215" s="490">
        <v>11000</v>
      </c>
      <c r="W215" s="3"/>
      <c r="Y215" s="28" t="s">
        <v>280</v>
      </c>
      <c r="Z215" s="485">
        <v>380000</v>
      </c>
      <c r="AA215" s="484">
        <v>372000</v>
      </c>
      <c r="AB215" s="497" t="s">
        <v>270</v>
      </c>
      <c r="AC215" s="484">
        <v>38000</v>
      </c>
      <c r="AD215" s="484">
        <v>246000</v>
      </c>
      <c r="AE215" s="484">
        <v>94000</v>
      </c>
      <c r="AF215" s="484">
        <v>85000</v>
      </c>
      <c r="AG215" s="490">
        <v>8000</v>
      </c>
    </row>
    <row r="216" spans="1:35" ht="21" customHeight="1">
      <c r="A216" s="28" t="s">
        <v>281</v>
      </c>
      <c r="B216" s="485">
        <v>803000</v>
      </c>
      <c r="C216" s="484">
        <v>785000</v>
      </c>
      <c r="D216" s="497" t="s">
        <v>270</v>
      </c>
      <c r="E216" s="484">
        <v>83000</v>
      </c>
      <c r="F216" s="484">
        <v>506000</v>
      </c>
      <c r="G216" s="484">
        <v>208000</v>
      </c>
      <c r="H216" s="484">
        <v>190000</v>
      </c>
      <c r="I216" s="490">
        <v>18000</v>
      </c>
      <c r="M216" s="418" t="s">
        <v>281</v>
      </c>
      <c r="N216" s="485">
        <v>422000</v>
      </c>
      <c r="O216" s="484">
        <v>412000</v>
      </c>
      <c r="P216" s="497" t="s">
        <v>270</v>
      </c>
      <c r="Q216" s="484">
        <v>44000</v>
      </c>
      <c r="R216" s="484">
        <v>262000</v>
      </c>
      <c r="S216" s="484">
        <v>113000</v>
      </c>
      <c r="T216" s="484">
        <v>103000</v>
      </c>
      <c r="U216" s="490">
        <v>10000</v>
      </c>
      <c r="W216" s="3"/>
      <c r="Y216" s="28" t="s">
        <v>281</v>
      </c>
      <c r="Z216" s="485">
        <v>380000</v>
      </c>
      <c r="AA216" s="484">
        <v>372000</v>
      </c>
      <c r="AB216" s="497" t="s">
        <v>270</v>
      </c>
      <c r="AC216" s="484">
        <v>39000</v>
      </c>
      <c r="AD216" s="484">
        <v>245000</v>
      </c>
      <c r="AE216" s="484">
        <v>95000</v>
      </c>
      <c r="AF216" s="484">
        <v>86000</v>
      </c>
      <c r="AG216" s="490">
        <v>8000</v>
      </c>
    </row>
    <row r="217" spans="1:35" ht="21" customHeight="1">
      <c r="A217" s="28" t="s">
        <v>282</v>
      </c>
      <c r="B217" s="485">
        <v>802000</v>
      </c>
      <c r="C217" s="484">
        <v>784000</v>
      </c>
      <c r="D217" s="497" t="s">
        <v>270</v>
      </c>
      <c r="E217" s="484">
        <v>79000</v>
      </c>
      <c r="F217" s="484">
        <v>508000</v>
      </c>
      <c r="G217" s="484">
        <v>209000</v>
      </c>
      <c r="H217" s="484">
        <v>191000</v>
      </c>
      <c r="I217" s="490">
        <v>19000</v>
      </c>
      <c r="M217" s="418" t="s">
        <v>282</v>
      </c>
      <c r="N217" s="485">
        <v>420000</v>
      </c>
      <c r="O217" s="484">
        <v>410000</v>
      </c>
      <c r="P217" s="497" t="s">
        <v>270</v>
      </c>
      <c r="Q217" s="484">
        <v>43000</v>
      </c>
      <c r="R217" s="484">
        <v>261000</v>
      </c>
      <c r="S217" s="484">
        <v>113000</v>
      </c>
      <c r="T217" s="484">
        <v>103000</v>
      </c>
      <c r="U217" s="490">
        <v>10000</v>
      </c>
      <c r="W217" s="3"/>
      <c r="Y217" s="28" t="s">
        <v>282</v>
      </c>
      <c r="Z217" s="485">
        <v>383000</v>
      </c>
      <c r="AA217" s="484">
        <v>374000</v>
      </c>
      <c r="AB217" s="497" t="s">
        <v>270</v>
      </c>
      <c r="AC217" s="484">
        <v>37000</v>
      </c>
      <c r="AD217" s="484">
        <v>248000</v>
      </c>
      <c r="AE217" s="484">
        <v>96000</v>
      </c>
      <c r="AF217" s="484">
        <v>88000</v>
      </c>
      <c r="AG217" s="490">
        <v>9000</v>
      </c>
    </row>
    <row r="218" spans="1:35" ht="21" customHeight="1">
      <c r="A218" s="28" t="s">
        <v>283</v>
      </c>
      <c r="B218" s="485">
        <v>794000</v>
      </c>
      <c r="C218" s="484">
        <v>776000</v>
      </c>
      <c r="D218" s="497" t="s">
        <v>270</v>
      </c>
      <c r="E218" s="484">
        <v>74000</v>
      </c>
      <c r="F218" s="484">
        <v>508000</v>
      </c>
      <c r="G218" s="484">
        <v>206000</v>
      </c>
      <c r="H218" s="484">
        <v>188000</v>
      </c>
      <c r="I218" s="490">
        <v>18000</v>
      </c>
      <c r="M218" s="418" t="s">
        <v>283</v>
      </c>
      <c r="N218" s="485">
        <v>418000</v>
      </c>
      <c r="O218" s="484">
        <v>409000</v>
      </c>
      <c r="P218" s="497" t="s">
        <v>270</v>
      </c>
      <c r="Q218" s="484">
        <v>41000</v>
      </c>
      <c r="R218" s="484">
        <v>262000</v>
      </c>
      <c r="S218" s="484">
        <v>110000</v>
      </c>
      <c r="T218" s="484">
        <v>101000</v>
      </c>
      <c r="U218" s="490">
        <v>10000</v>
      </c>
      <c r="W218" s="3"/>
      <c r="Y218" s="28" t="s">
        <v>283</v>
      </c>
      <c r="Z218" s="485">
        <v>376000</v>
      </c>
      <c r="AA218" s="484">
        <v>368000</v>
      </c>
      <c r="AB218" s="497" t="s">
        <v>270</v>
      </c>
      <c r="AC218" s="484">
        <v>33000</v>
      </c>
      <c r="AD218" s="484">
        <v>245000</v>
      </c>
      <c r="AE218" s="484">
        <v>96000</v>
      </c>
      <c r="AF218" s="484">
        <v>87000</v>
      </c>
      <c r="AG218" s="490">
        <v>8000</v>
      </c>
    </row>
    <row r="219" spans="1:35" ht="21" customHeight="1">
      <c r="A219" s="28" t="s">
        <v>318</v>
      </c>
      <c r="B219" s="485">
        <v>802000</v>
      </c>
      <c r="C219" s="484">
        <v>781000</v>
      </c>
      <c r="D219" s="497" t="s">
        <v>270</v>
      </c>
      <c r="E219" s="484">
        <v>74000</v>
      </c>
      <c r="F219" s="484">
        <v>510000</v>
      </c>
      <c r="G219" s="484">
        <v>213000</v>
      </c>
      <c r="H219" s="484">
        <v>192000</v>
      </c>
      <c r="I219" s="490">
        <v>21000</v>
      </c>
      <c r="M219" s="418" t="s">
        <v>318</v>
      </c>
      <c r="N219" s="485">
        <v>424000</v>
      </c>
      <c r="O219" s="484">
        <v>412000</v>
      </c>
      <c r="P219" s="497" t="s">
        <v>270</v>
      </c>
      <c r="Q219" s="484">
        <v>41000</v>
      </c>
      <c r="R219" s="484">
        <v>264000</v>
      </c>
      <c r="S219" s="484">
        <v>116000</v>
      </c>
      <c r="T219" s="484">
        <v>104000</v>
      </c>
      <c r="U219" s="490">
        <v>12000</v>
      </c>
      <c r="W219" s="3"/>
      <c r="Y219" s="28" t="s">
        <v>318</v>
      </c>
      <c r="Z219" s="485">
        <v>378000</v>
      </c>
      <c r="AA219" s="484">
        <v>369000</v>
      </c>
      <c r="AB219" s="497" t="s">
        <v>270</v>
      </c>
      <c r="AC219" s="484">
        <v>32000</v>
      </c>
      <c r="AD219" s="484">
        <v>246000</v>
      </c>
      <c r="AE219" s="484">
        <v>98000</v>
      </c>
      <c r="AF219" s="484">
        <v>89000</v>
      </c>
      <c r="AG219" s="490">
        <v>9000</v>
      </c>
    </row>
    <row r="220" spans="1:35" ht="21" customHeight="1">
      <c r="A220" s="28" t="s">
        <v>319</v>
      </c>
      <c r="B220" s="485">
        <v>794000</v>
      </c>
      <c r="C220" s="484">
        <v>775000</v>
      </c>
      <c r="D220" s="497" t="s">
        <v>270</v>
      </c>
      <c r="E220" s="484">
        <v>74000</v>
      </c>
      <c r="F220" s="484">
        <v>503000</v>
      </c>
      <c r="G220" s="484">
        <v>211000</v>
      </c>
      <c r="H220" s="484">
        <v>192000</v>
      </c>
      <c r="I220" s="490">
        <v>19000</v>
      </c>
      <c r="M220" s="418" t="s">
        <v>319</v>
      </c>
      <c r="N220" s="485">
        <v>419000</v>
      </c>
      <c r="O220" s="484">
        <v>407000</v>
      </c>
      <c r="P220" s="497" t="s">
        <v>270</v>
      </c>
      <c r="Q220" s="484">
        <v>41000</v>
      </c>
      <c r="R220" s="484">
        <v>261000</v>
      </c>
      <c r="S220" s="484">
        <v>114000</v>
      </c>
      <c r="T220" s="484">
        <v>102000</v>
      </c>
      <c r="U220" s="490">
        <v>12000</v>
      </c>
      <c r="W220" s="3"/>
      <c r="Y220" s="28" t="s">
        <v>319</v>
      </c>
      <c r="Z220" s="485">
        <v>375000</v>
      </c>
      <c r="AA220" s="484">
        <v>368000</v>
      </c>
      <c r="AB220" s="497" t="s">
        <v>270</v>
      </c>
      <c r="AC220" s="484">
        <v>33000</v>
      </c>
      <c r="AD220" s="484">
        <v>243000</v>
      </c>
      <c r="AE220" s="484">
        <v>97000</v>
      </c>
      <c r="AF220" s="484">
        <v>90000</v>
      </c>
      <c r="AG220" s="498" t="s">
        <v>270</v>
      </c>
    </row>
    <row r="221" spans="1:35" ht="21" customHeight="1">
      <c r="A221" s="28" t="s">
        <v>320</v>
      </c>
      <c r="B221" s="485">
        <v>795000</v>
      </c>
      <c r="C221" s="484">
        <v>775000</v>
      </c>
      <c r="D221" s="497" t="s">
        <v>270</v>
      </c>
      <c r="E221" s="484">
        <v>77000</v>
      </c>
      <c r="F221" s="484">
        <v>501000</v>
      </c>
      <c r="G221" s="484">
        <v>213000</v>
      </c>
      <c r="H221" s="484">
        <v>192000</v>
      </c>
      <c r="I221" s="490">
        <v>21000</v>
      </c>
      <c r="J221" s="40"/>
      <c r="M221" s="418" t="s">
        <v>320</v>
      </c>
      <c r="N221" s="485">
        <v>418000</v>
      </c>
      <c r="O221" s="484">
        <v>407000</v>
      </c>
      <c r="P221" s="497" t="s">
        <v>270</v>
      </c>
      <c r="Q221" s="484">
        <v>42000</v>
      </c>
      <c r="R221" s="484">
        <v>260000</v>
      </c>
      <c r="S221" s="484">
        <v>114000</v>
      </c>
      <c r="T221" s="484">
        <v>103000</v>
      </c>
      <c r="U221" s="490">
        <v>11000</v>
      </c>
      <c r="V221" s="40"/>
      <c r="W221" s="3"/>
      <c r="X221" s="40"/>
      <c r="Y221" s="28" t="s">
        <v>320</v>
      </c>
      <c r="Z221" s="485">
        <v>377000</v>
      </c>
      <c r="AA221" s="484">
        <v>368000</v>
      </c>
      <c r="AB221" s="497" t="s">
        <v>270</v>
      </c>
      <c r="AC221" s="484">
        <v>35000</v>
      </c>
      <c r="AD221" s="484">
        <v>241000</v>
      </c>
      <c r="AE221" s="484">
        <v>99000</v>
      </c>
      <c r="AF221" s="484">
        <v>90000</v>
      </c>
      <c r="AG221" s="490">
        <v>9000</v>
      </c>
    </row>
    <row r="222" spans="1:35" ht="21" customHeight="1">
      <c r="A222" s="28" t="s">
        <v>321</v>
      </c>
      <c r="B222" s="485">
        <v>795000</v>
      </c>
      <c r="C222" s="484">
        <v>772000</v>
      </c>
      <c r="D222" s="497" t="s">
        <v>270</v>
      </c>
      <c r="E222" s="484">
        <v>81000</v>
      </c>
      <c r="F222" s="484">
        <v>497000</v>
      </c>
      <c r="G222" s="484">
        <v>211000</v>
      </c>
      <c r="H222" s="484">
        <v>188000</v>
      </c>
      <c r="I222" s="490">
        <v>23000</v>
      </c>
      <c r="K222" s="19"/>
      <c r="L222" s="19"/>
      <c r="M222" s="418" t="s">
        <v>321</v>
      </c>
      <c r="N222" s="485">
        <v>418000</v>
      </c>
      <c r="O222" s="484">
        <v>405000</v>
      </c>
      <c r="P222" s="497" t="s">
        <v>270</v>
      </c>
      <c r="Q222" s="484">
        <v>42000</v>
      </c>
      <c r="R222" s="484">
        <v>258000</v>
      </c>
      <c r="S222" s="484">
        <v>115000</v>
      </c>
      <c r="T222" s="484">
        <v>101000</v>
      </c>
      <c r="U222" s="490">
        <v>13000</v>
      </c>
      <c r="Y222" s="28" t="s">
        <v>321</v>
      </c>
      <c r="Z222" s="485">
        <v>377000</v>
      </c>
      <c r="AA222" s="484">
        <v>367000</v>
      </c>
      <c r="AB222" s="497" t="s">
        <v>270</v>
      </c>
      <c r="AC222" s="484">
        <v>39000</v>
      </c>
      <c r="AD222" s="484">
        <v>239000</v>
      </c>
      <c r="AE222" s="484">
        <v>96000</v>
      </c>
      <c r="AF222" s="484">
        <v>87000</v>
      </c>
      <c r="AG222" s="490">
        <v>9000</v>
      </c>
    </row>
    <row r="223" spans="1:35" ht="21" customHeight="1">
      <c r="A223" s="28" t="s">
        <v>322</v>
      </c>
      <c r="B223" s="485">
        <v>805000</v>
      </c>
      <c r="C223" s="484">
        <v>781000</v>
      </c>
      <c r="D223" s="497" t="s">
        <v>270</v>
      </c>
      <c r="E223" s="484">
        <v>82000</v>
      </c>
      <c r="F223" s="484">
        <v>501000</v>
      </c>
      <c r="G223" s="484">
        <v>216000</v>
      </c>
      <c r="H223" s="484">
        <v>193000</v>
      </c>
      <c r="I223" s="490">
        <v>24000</v>
      </c>
      <c r="K223" s="19"/>
      <c r="L223" s="19"/>
      <c r="M223" s="418" t="s">
        <v>322</v>
      </c>
      <c r="N223" s="485">
        <v>423000</v>
      </c>
      <c r="O223" s="484">
        <v>409000</v>
      </c>
      <c r="P223" s="497" t="s">
        <v>270</v>
      </c>
      <c r="Q223" s="484">
        <v>42000</v>
      </c>
      <c r="R223" s="484">
        <v>260000</v>
      </c>
      <c r="S223" s="484">
        <v>117000</v>
      </c>
      <c r="T223" s="484">
        <v>103000</v>
      </c>
      <c r="U223" s="490">
        <v>14000</v>
      </c>
      <c r="Y223" s="28" t="s">
        <v>322</v>
      </c>
      <c r="Z223" s="485">
        <v>382000</v>
      </c>
      <c r="AA223" s="484">
        <v>372000</v>
      </c>
      <c r="AB223" s="497" t="s">
        <v>270</v>
      </c>
      <c r="AC223" s="484">
        <v>40000</v>
      </c>
      <c r="AD223" s="484">
        <v>241000</v>
      </c>
      <c r="AE223" s="484">
        <v>100000</v>
      </c>
      <c r="AF223" s="484">
        <v>89000</v>
      </c>
      <c r="AG223" s="490">
        <v>10000</v>
      </c>
      <c r="AI223" s="3"/>
    </row>
    <row r="224" spans="1:35" ht="21" customHeight="1">
      <c r="A224" s="28" t="s">
        <v>323</v>
      </c>
      <c r="B224" s="485">
        <v>806000</v>
      </c>
      <c r="C224" s="484">
        <v>782000</v>
      </c>
      <c r="D224" s="497" t="s">
        <v>270</v>
      </c>
      <c r="E224" s="484">
        <v>85000</v>
      </c>
      <c r="F224" s="484">
        <v>498000</v>
      </c>
      <c r="G224" s="484">
        <v>218000</v>
      </c>
      <c r="H224" s="484">
        <v>195000</v>
      </c>
      <c r="I224" s="490">
        <v>23000</v>
      </c>
      <c r="K224" s="19"/>
      <c r="L224" s="19"/>
      <c r="M224" s="418" t="s">
        <v>323</v>
      </c>
      <c r="N224" s="485">
        <v>423000</v>
      </c>
      <c r="O224" s="484">
        <v>409000</v>
      </c>
      <c r="P224" s="497" t="s">
        <v>270</v>
      </c>
      <c r="Q224" s="484">
        <v>44000</v>
      </c>
      <c r="R224" s="484">
        <v>257000</v>
      </c>
      <c r="S224" s="484">
        <v>118000</v>
      </c>
      <c r="T224" s="484">
        <v>104000</v>
      </c>
      <c r="U224" s="490">
        <v>14000</v>
      </c>
      <c r="Y224" s="28" t="s">
        <v>323</v>
      </c>
      <c r="Z224" s="485">
        <v>383000</v>
      </c>
      <c r="AA224" s="484">
        <v>373000</v>
      </c>
      <c r="AB224" s="497" t="s">
        <v>270</v>
      </c>
      <c r="AC224" s="484">
        <v>40000</v>
      </c>
      <c r="AD224" s="484">
        <v>241000</v>
      </c>
      <c r="AE224" s="484">
        <v>100000</v>
      </c>
      <c r="AF224" s="484">
        <v>91000</v>
      </c>
      <c r="AG224" s="490">
        <v>10000</v>
      </c>
      <c r="AI224" s="3"/>
    </row>
    <row r="225" spans="1:35" ht="21" customHeight="1">
      <c r="A225" s="28" t="s">
        <v>324</v>
      </c>
      <c r="B225" s="485">
        <v>804000</v>
      </c>
      <c r="C225" s="484">
        <v>779000</v>
      </c>
      <c r="D225" s="497" t="s">
        <v>270</v>
      </c>
      <c r="E225" s="484">
        <v>82000</v>
      </c>
      <c r="F225" s="484">
        <v>493000</v>
      </c>
      <c r="G225" s="484">
        <v>224000</v>
      </c>
      <c r="H225" s="484">
        <v>199000</v>
      </c>
      <c r="I225" s="490">
        <v>25000</v>
      </c>
      <c r="K225" s="19"/>
      <c r="L225" s="19"/>
      <c r="M225" s="418" t="s">
        <v>324</v>
      </c>
      <c r="N225" s="485">
        <v>422000</v>
      </c>
      <c r="O225" s="484">
        <v>406000</v>
      </c>
      <c r="P225" s="497" t="s">
        <v>270</v>
      </c>
      <c r="Q225" s="484">
        <v>42000</v>
      </c>
      <c r="R225" s="484">
        <v>253000</v>
      </c>
      <c r="S225" s="484">
        <v>123000</v>
      </c>
      <c r="T225" s="484">
        <v>108000</v>
      </c>
      <c r="U225" s="490">
        <v>15000</v>
      </c>
      <c r="Y225" s="28" t="s">
        <v>324</v>
      </c>
      <c r="Z225" s="485">
        <v>382000</v>
      </c>
      <c r="AA225" s="484">
        <v>373000</v>
      </c>
      <c r="AB225" s="497" t="s">
        <v>270</v>
      </c>
      <c r="AC225" s="484">
        <v>39000</v>
      </c>
      <c r="AD225" s="484">
        <v>240000</v>
      </c>
      <c r="AE225" s="484">
        <v>101000</v>
      </c>
      <c r="AF225" s="484">
        <v>91000</v>
      </c>
      <c r="AG225" s="490">
        <v>10000</v>
      </c>
      <c r="AH225" s="33"/>
      <c r="AI225" s="33"/>
    </row>
    <row r="226" spans="1:35" ht="21" customHeight="1">
      <c r="A226" s="28" t="s">
        <v>325</v>
      </c>
      <c r="B226" s="485">
        <v>796000</v>
      </c>
      <c r="C226" s="484">
        <v>775000</v>
      </c>
      <c r="D226" s="497" t="s">
        <v>270</v>
      </c>
      <c r="E226" s="484">
        <v>80000</v>
      </c>
      <c r="F226" s="484">
        <v>492000</v>
      </c>
      <c r="G226" s="484">
        <v>220000</v>
      </c>
      <c r="H226" s="484">
        <v>199000</v>
      </c>
      <c r="I226" s="490">
        <v>21000</v>
      </c>
      <c r="K226" s="19"/>
      <c r="L226" s="19"/>
      <c r="M226" s="418" t="s">
        <v>325</v>
      </c>
      <c r="N226" s="485">
        <v>417000</v>
      </c>
      <c r="O226" s="484">
        <v>404000</v>
      </c>
      <c r="P226" s="497" t="s">
        <v>270</v>
      </c>
      <c r="Q226" s="484">
        <v>39000</v>
      </c>
      <c r="R226" s="484">
        <v>254000</v>
      </c>
      <c r="S226" s="484">
        <v>121000</v>
      </c>
      <c r="T226" s="484">
        <v>108000</v>
      </c>
      <c r="U226" s="490">
        <v>13000</v>
      </c>
      <c r="Y226" s="28" t="s">
        <v>325</v>
      </c>
      <c r="Z226" s="485">
        <v>379000</v>
      </c>
      <c r="AA226" s="484">
        <v>371000</v>
      </c>
      <c r="AB226" s="497" t="s">
        <v>270</v>
      </c>
      <c r="AC226" s="484">
        <v>41000</v>
      </c>
      <c r="AD226" s="484">
        <v>238000</v>
      </c>
      <c r="AE226" s="484">
        <v>99000</v>
      </c>
      <c r="AF226" s="484">
        <v>92000</v>
      </c>
      <c r="AG226" s="498" t="s">
        <v>270</v>
      </c>
      <c r="AH226" s="33"/>
      <c r="AI226" s="33"/>
    </row>
    <row r="227" spans="1:35" ht="21" customHeight="1">
      <c r="A227" s="28" t="s">
        <v>326</v>
      </c>
      <c r="B227" s="485">
        <v>788000</v>
      </c>
      <c r="C227" s="484">
        <v>766000</v>
      </c>
      <c r="D227" s="497" t="s">
        <v>270</v>
      </c>
      <c r="E227" s="484">
        <v>75000</v>
      </c>
      <c r="F227" s="484">
        <v>489000</v>
      </c>
      <c r="G227" s="484">
        <v>219000</v>
      </c>
      <c r="H227" s="484">
        <v>197000</v>
      </c>
      <c r="I227" s="490">
        <v>22000</v>
      </c>
      <c r="K227" s="19"/>
      <c r="L227" s="19"/>
      <c r="M227" s="418" t="s">
        <v>326</v>
      </c>
      <c r="N227" s="485">
        <v>415000</v>
      </c>
      <c r="O227" s="484">
        <v>400000</v>
      </c>
      <c r="P227" s="497" t="s">
        <v>270</v>
      </c>
      <c r="Q227" s="484">
        <v>37000</v>
      </c>
      <c r="R227" s="484">
        <v>252000</v>
      </c>
      <c r="S227" s="484">
        <v>122000</v>
      </c>
      <c r="T227" s="484">
        <v>107000</v>
      </c>
      <c r="U227" s="490">
        <v>15000</v>
      </c>
      <c r="Y227" s="28" t="s">
        <v>326</v>
      </c>
      <c r="Z227" s="485">
        <v>373000</v>
      </c>
      <c r="AA227" s="484">
        <v>366000</v>
      </c>
      <c r="AB227" s="497" t="s">
        <v>270</v>
      </c>
      <c r="AC227" s="484">
        <v>38000</v>
      </c>
      <c r="AD227" s="484">
        <v>237000</v>
      </c>
      <c r="AE227" s="484">
        <v>97000</v>
      </c>
      <c r="AF227" s="484">
        <v>90000</v>
      </c>
      <c r="AG227" s="498" t="s">
        <v>270</v>
      </c>
    </row>
    <row r="228" spans="1:35" ht="21" customHeight="1">
      <c r="A228" s="28" t="s">
        <v>327</v>
      </c>
      <c r="B228" s="485">
        <v>785000</v>
      </c>
      <c r="C228" s="484">
        <v>767000</v>
      </c>
      <c r="D228" s="497" t="s">
        <v>270</v>
      </c>
      <c r="E228" s="484">
        <v>78000</v>
      </c>
      <c r="F228" s="484">
        <v>490000</v>
      </c>
      <c r="G228" s="484">
        <v>213000</v>
      </c>
      <c r="H228" s="484">
        <v>195000</v>
      </c>
      <c r="I228" s="490">
        <v>18000</v>
      </c>
      <c r="K228" s="19"/>
      <c r="L228" s="19"/>
      <c r="M228" s="418" t="s">
        <v>327</v>
      </c>
      <c r="N228" s="485">
        <v>411000</v>
      </c>
      <c r="O228" s="484">
        <v>401000</v>
      </c>
      <c r="P228" s="497" t="s">
        <v>270</v>
      </c>
      <c r="Q228" s="484">
        <v>40000</v>
      </c>
      <c r="R228" s="484">
        <v>253000</v>
      </c>
      <c r="S228" s="484">
        <v>116000</v>
      </c>
      <c r="T228" s="484">
        <v>106000</v>
      </c>
      <c r="U228" s="490">
        <v>10000</v>
      </c>
      <c r="Y228" s="28" t="s">
        <v>327</v>
      </c>
      <c r="Z228" s="485">
        <v>374000</v>
      </c>
      <c r="AA228" s="484">
        <v>367000</v>
      </c>
      <c r="AB228" s="497" t="s">
        <v>270</v>
      </c>
      <c r="AC228" s="484">
        <v>38000</v>
      </c>
      <c r="AD228" s="484">
        <v>238000</v>
      </c>
      <c r="AE228" s="484">
        <v>96000</v>
      </c>
      <c r="AF228" s="484">
        <v>89000</v>
      </c>
      <c r="AG228" s="498" t="s">
        <v>270</v>
      </c>
    </row>
    <row r="229" spans="1:35" ht="21" customHeight="1">
      <c r="A229" s="28" t="s">
        <v>328</v>
      </c>
      <c r="B229" s="485">
        <v>792000</v>
      </c>
      <c r="C229" s="484">
        <v>772000</v>
      </c>
      <c r="D229" s="497" t="s">
        <v>270</v>
      </c>
      <c r="E229" s="484">
        <v>80000</v>
      </c>
      <c r="F229" s="484">
        <v>492000</v>
      </c>
      <c r="G229" s="484">
        <v>215000</v>
      </c>
      <c r="H229" s="484">
        <v>195000</v>
      </c>
      <c r="I229" s="490">
        <v>20000</v>
      </c>
      <c r="M229" s="418" t="s">
        <v>328</v>
      </c>
      <c r="N229" s="485">
        <v>410000</v>
      </c>
      <c r="O229" s="484">
        <v>400000</v>
      </c>
      <c r="P229" s="497" t="s">
        <v>270</v>
      </c>
      <c r="Q229" s="484">
        <v>40000</v>
      </c>
      <c r="R229" s="484">
        <v>252000</v>
      </c>
      <c r="S229" s="484">
        <v>116000</v>
      </c>
      <c r="T229" s="484">
        <v>105000</v>
      </c>
      <c r="U229" s="490">
        <v>11000</v>
      </c>
      <c r="Y229" s="28" t="s">
        <v>328</v>
      </c>
      <c r="Z229" s="485">
        <v>381000</v>
      </c>
      <c r="AA229" s="484">
        <v>372000</v>
      </c>
      <c r="AB229" s="497" t="s">
        <v>270</v>
      </c>
      <c r="AC229" s="484">
        <v>41000</v>
      </c>
      <c r="AD229" s="484">
        <v>240000</v>
      </c>
      <c r="AE229" s="484">
        <v>99000</v>
      </c>
      <c r="AF229" s="484">
        <v>90000</v>
      </c>
      <c r="AG229" s="490">
        <v>9000</v>
      </c>
    </row>
    <row r="230" spans="1:35" ht="21" customHeight="1">
      <c r="A230" s="28" t="s">
        <v>329</v>
      </c>
      <c r="B230" s="485">
        <v>796000</v>
      </c>
      <c r="C230" s="484">
        <v>776000</v>
      </c>
      <c r="D230" s="497" t="s">
        <v>270</v>
      </c>
      <c r="E230" s="484">
        <v>84000</v>
      </c>
      <c r="F230" s="484">
        <v>493000</v>
      </c>
      <c r="G230" s="484">
        <v>215000</v>
      </c>
      <c r="H230" s="484">
        <v>195000</v>
      </c>
      <c r="I230" s="490">
        <v>20000</v>
      </c>
      <c r="M230" s="418" t="s">
        <v>329</v>
      </c>
      <c r="N230" s="485">
        <v>411000</v>
      </c>
      <c r="O230" s="484">
        <v>400000</v>
      </c>
      <c r="P230" s="497" t="s">
        <v>270</v>
      </c>
      <c r="Q230" s="484">
        <v>42000</v>
      </c>
      <c r="R230" s="484">
        <v>251000</v>
      </c>
      <c r="S230" s="484">
        <v>115000</v>
      </c>
      <c r="T230" s="484">
        <v>104000</v>
      </c>
      <c r="U230" s="490">
        <v>11000</v>
      </c>
      <c r="Y230" s="28" t="s">
        <v>329</v>
      </c>
      <c r="Z230" s="485">
        <v>386000</v>
      </c>
      <c r="AA230" s="484">
        <v>377000</v>
      </c>
      <c r="AB230" s="497" t="s">
        <v>270</v>
      </c>
      <c r="AC230" s="484">
        <v>42000</v>
      </c>
      <c r="AD230" s="484">
        <v>242000</v>
      </c>
      <c r="AE230" s="484">
        <v>100000</v>
      </c>
      <c r="AF230" s="484">
        <v>91000</v>
      </c>
      <c r="AG230" s="490">
        <v>9000</v>
      </c>
    </row>
    <row r="231" spans="1:35" ht="21" customHeight="1">
      <c r="A231" s="28" t="s">
        <v>330</v>
      </c>
      <c r="B231" s="485">
        <v>796000</v>
      </c>
      <c r="C231" s="484">
        <v>771000</v>
      </c>
      <c r="D231" s="497" t="s">
        <v>270</v>
      </c>
      <c r="E231" s="484">
        <v>89000</v>
      </c>
      <c r="F231" s="484">
        <v>484000</v>
      </c>
      <c r="G231" s="484">
        <v>220000</v>
      </c>
      <c r="H231" s="484">
        <v>195000</v>
      </c>
      <c r="I231" s="490">
        <v>25000</v>
      </c>
      <c r="M231" s="418" t="s">
        <v>330</v>
      </c>
      <c r="N231" s="485">
        <v>416000</v>
      </c>
      <c r="O231" s="484">
        <v>401000</v>
      </c>
      <c r="P231" s="497" t="s">
        <v>270</v>
      </c>
      <c r="Q231" s="484">
        <v>45000</v>
      </c>
      <c r="R231" s="484">
        <v>250000</v>
      </c>
      <c r="S231" s="484">
        <v>118000</v>
      </c>
      <c r="T231" s="484">
        <v>104000</v>
      </c>
      <c r="U231" s="490">
        <v>15000</v>
      </c>
      <c r="Y231" s="28" t="s">
        <v>330</v>
      </c>
      <c r="Z231" s="485">
        <v>380000</v>
      </c>
      <c r="AA231" s="484">
        <v>369000</v>
      </c>
      <c r="AB231" s="497" t="s">
        <v>270</v>
      </c>
      <c r="AC231" s="484">
        <v>44000</v>
      </c>
      <c r="AD231" s="484">
        <v>233000</v>
      </c>
      <c r="AE231" s="484">
        <v>101000</v>
      </c>
      <c r="AF231" s="484">
        <v>91000</v>
      </c>
      <c r="AG231" s="490">
        <v>10000</v>
      </c>
    </row>
    <row r="232" spans="1:35" ht="21" customHeight="1">
      <c r="A232" s="28" t="s">
        <v>331</v>
      </c>
      <c r="B232" s="485">
        <v>791000</v>
      </c>
      <c r="C232" s="484">
        <v>767000</v>
      </c>
      <c r="D232" s="497" t="s">
        <v>270</v>
      </c>
      <c r="E232" s="484">
        <v>85000</v>
      </c>
      <c r="F232" s="484">
        <v>484000</v>
      </c>
      <c r="G232" s="484">
        <v>219000</v>
      </c>
      <c r="H232" s="484">
        <v>194000</v>
      </c>
      <c r="I232" s="490">
        <v>25000</v>
      </c>
      <c r="M232" s="418" t="s">
        <v>331</v>
      </c>
      <c r="N232" s="485">
        <v>419000</v>
      </c>
      <c r="O232" s="484">
        <v>404000</v>
      </c>
      <c r="P232" s="497" t="s">
        <v>270</v>
      </c>
      <c r="Q232" s="484">
        <v>44000</v>
      </c>
      <c r="R232" s="484">
        <v>252000</v>
      </c>
      <c r="S232" s="484">
        <v>121000</v>
      </c>
      <c r="T232" s="484">
        <v>106000</v>
      </c>
      <c r="U232" s="490">
        <v>15000</v>
      </c>
      <c r="Y232" s="28" t="s">
        <v>331</v>
      </c>
      <c r="Z232" s="485">
        <v>372000</v>
      </c>
      <c r="AA232" s="484">
        <v>363000</v>
      </c>
      <c r="AB232" s="497" t="s">
        <v>270</v>
      </c>
      <c r="AC232" s="484">
        <v>41000</v>
      </c>
      <c r="AD232" s="484">
        <v>232000</v>
      </c>
      <c r="AE232" s="484">
        <v>98000</v>
      </c>
      <c r="AF232" s="484">
        <v>88000</v>
      </c>
      <c r="AG232" s="490">
        <v>10000</v>
      </c>
    </row>
    <row r="233" spans="1:35" ht="21" customHeight="1">
      <c r="A233" s="28" t="s">
        <v>332</v>
      </c>
      <c r="B233" s="485">
        <v>808000</v>
      </c>
      <c r="C233" s="484">
        <v>781000</v>
      </c>
      <c r="D233" s="497" t="s">
        <v>270</v>
      </c>
      <c r="E233" s="484">
        <v>89000</v>
      </c>
      <c r="F233" s="484">
        <v>488000</v>
      </c>
      <c r="G233" s="484">
        <v>226000</v>
      </c>
      <c r="H233" s="484">
        <v>199000</v>
      </c>
      <c r="I233" s="490">
        <v>27000</v>
      </c>
      <c r="M233" s="418" t="s">
        <v>332</v>
      </c>
      <c r="N233" s="485">
        <v>426000</v>
      </c>
      <c r="O233" s="484">
        <v>411000</v>
      </c>
      <c r="P233" s="497" t="s">
        <v>270</v>
      </c>
      <c r="Q233" s="484">
        <v>45000</v>
      </c>
      <c r="R233" s="484">
        <v>255000</v>
      </c>
      <c r="S233" s="484">
        <v>122000</v>
      </c>
      <c r="T233" s="484">
        <v>108000</v>
      </c>
      <c r="U233" s="490">
        <v>14000</v>
      </c>
      <c r="Y233" s="28" t="s">
        <v>332</v>
      </c>
      <c r="Z233" s="485">
        <v>383000</v>
      </c>
      <c r="AA233" s="484">
        <v>370000</v>
      </c>
      <c r="AB233" s="497" t="s">
        <v>270</v>
      </c>
      <c r="AC233" s="484">
        <v>44000</v>
      </c>
      <c r="AD233" s="484">
        <v>234000</v>
      </c>
      <c r="AE233" s="484">
        <v>103000</v>
      </c>
      <c r="AF233" s="484">
        <v>91000</v>
      </c>
      <c r="AG233" s="490">
        <v>13000</v>
      </c>
    </row>
    <row r="234" spans="1:35" ht="21" customHeight="1">
      <c r="A234" s="28" t="s">
        <v>333</v>
      </c>
      <c r="B234" s="485">
        <v>794000</v>
      </c>
      <c r="C234" s="484">
        <v>770000</v>
      </c>
      <c r="D234" s="497" t="s">
        <v>270</v>
      </c>
      <c r="E234" s="484">
        <v>83000</v>
      </c>
      <c r="F234" s="484">
        <v>487000</v>
      </c>
      <c r="G234" s="484">
        <v>219000</v>
      </c>
      <c r="H234" s="484">
        <v>196000</v>
      </c>
      <c r="I234" s="490">
        <v>23000</v>
      </c>
      <c r="M234" s="418" t="s">
        <v>333</v>
      </c>
      <c r="N234" s="485">
        <v>419000</v>
      </c>
      <c r="O234" s="484">
        <v>408000</v>
      </c>
      <c r="P234" s="497" t="s">
        <v>270</v>
      </c>
      <c r="Q234" s="484">
        <v>42000</v>
      </c>
      <c r="R234" s="484">
        <v>257000</v>
      </c>
      <c r="S234" s="484">
        <v>116000</v>
      </c>
      <c r="T234" s="484">
        <v>105000</v>
      </c>
      <c r="U234" s="490">
        <v>11000</v>
      </c>
      <c r="Y234" s="28" t="s">
        <v>333</v>
      </c>
      <c r="Z234" s="485">
        <v>374000</v>
      </c>
      <c r="AA234" s="484">
        <v>362000</v>
      </c>
      <c r="AB234" s="497" t="s">
        <v>270</v>
      </c>
      <c r="AC234" s="484">
        <v>40000</v>
      </c>
      <c r="AD234" s="484">
        <v>230000</v>
      </c>
      <c r="AE234" s="484">
        <v>103000</v>
      </c>
      <c r="AF234" s="484">
        <v>91000</v>
      </c>
      <c r="AG234" s="490">
        <v>12000</v>
      </c>
    </row>
    <row r="235" spans="1:35" ht="21" customHeight="1">
      <c r="A235" s="28" t="s">
        <v>355</v>
      </c>
      <c r="B235" s="485">
        <v>805000</v>
      </c>
      <c r="C235" s="484">
        <v>778000</v>
      </c>
      <c r="D235" s="497" t="s">
        <v>270</v>
      </c>
      <c r="E235" s="484">
        <v>82000</v>
      </c>
      <c r="F235" s="484">
        <v>491000</v>
      </c>
      <c r="G235" s="484">
        <v>226000</v>
      </c>
      <c r="H235" s="484">
        <v>199000</v>
      </c>
      <c r="I235" s="490">
        <v>28000</v>
      </c>
      <c r="M235" s="418" t="s">
        <v>355</v>
      </c>
      <c r="N235" s="485">
        <v>424000</v>
      </c>
      <c r="O235" s="484">
        <v>411000</v>
      </c>
      <c r="P235" s="497" t="s">
        <v>270</v>
      </c>
      <c r="Q235" s="484">
        <v>42000</v>
      </c>
      <c r="R235" s="484">
        <v>259000</v>
      </c>
      <c r="S235" s="484">
        <v>120000</v>
      </c>
      <c r="T235" s="484">
        <v>106000</v>
      </c>
      <c r="U235" s="490">
        <v>14000</v>
      </c>
      <c r="Y235" s="28" t="s">
        <v>355</v>
      </c>
      <c r="Z235" s="485">
        <v>381000</v>
      </c>
      <c r="AA235" s="484">
        <v>367000</v>
      </c>
      <c r="AB235" s="497" t="s">
        <v>270</v>
      </c>
      <c r="AC235" s="484">
        <v>41000</v>
      </c>
      <c r="AD235" s="484">
        <v>232000</v>
      </c>
      <c r="AE235" s="484">
        <v>107000</v>
      </c>
      <c r="AF235" s="484">
        <v>93000</v>
      </c>
      <c r="AG235" s="490">
        <v>14000</v>
      </c>
    </row>
    <row r="236" spans="1:35" ht="21" customHeight="1">
      <c r="A236" s="28" t="s">
        <v>356</v>
      </c>
      <c r="B236" s="485">
        <v>800000</v>
      </c>
      <c r="C236" s="484">
        <v>776000</v>
      </c>
      <c r="D236" s="497" t="s">
        <v>270</v>
      </c>
      <c r="E236" s="484">
        <v>82000</v>
      </c>
      <c r="F236" s="484">
        <v>492000</v>
      </c>
      <c r="G236" s="484">
        <v>221000</v>
      </c>
      <c r="H236" s="484">
        <v>197000</v>
      </c>
      <c r="I236" s="490">
        <v>24000</v>
      </c>
      <c r="M236" s="418" t="s">
        <v>356</v>
      </c>
      <c r="N236" s="485">
        <v>422000</v>
      </c>
      <c r="O236" s="484">
        <v>408000</v>
      </c>
      <c r="P236" s="497" t="s">
        <v>270</v>
      </c>
      <c r="Q236" s="484">
        <v>41000</v>
      </c>
      <c r="R236" s="484">
        <v>256000</v>
      </c>
      <c r="S236" s="484">
        <v>121000</v>
      </c>
      <c r="T236" s="484">
        <v>108000</v>
      </c>
      <c r="U236" s="490">
        <v>14000</v>
      </c>
      <c r="Y236" s="28" t="s">
        <v>356</v>
      </c>
      <c r="Z236" s="485">
        <v>378000</v>
      </c>
      <c r="AA236" s="484">
        <v>368000</v>
      </c>
      <c r="AB236" s="497" t="s">
        <v>270</v>
      </c>
      <c r="AC236" s="484">
        <v>41000</v>
      </c>
      <c r="AD236" s="484">
        <v>235000</v>
      </c>
      <c r="AE236" s="484">
        <v>100000</v>
      </c>
      <c r="AF236" s="484">
        <v>89000</v>
      </c>
      <c r="AG236" s="490">
        <v>10000</v>
      </c>
    </row>
    <row r="237" spans="1:35" ht="21" customHeight="1">
      <c r="A237" s="28" t="s">
        <v>357</v>
      </c>
      <c r="B237" s="485">
        <v>801000</v>
      </c>
      <c r="C237" s="484">
        <v>781000</v>
      </c>
      <c r="D237" s="497" t="s">
        <v>270</v>
      </c>
      <c r="E237" s="484">
        <v>84000</v>
      </c>
      <c r="F237" s="484">
        <v>492000</v>
      </c>
      <c r="G237" s="484">
        <v>219000</v>
      </c>
      <c r="H237" s="484">
        <v>199000</v>
      </c>
      <c r="I237" s="490">
        <v>20000</v>
      </c>
      <c r="M237" s="418" t="s">
        <v>357</v>
      </c>
      <c r="N237" s="485">
        <v>419000</v>
      </c>
      <c r="O237" s="484">
        <v>409000</v>
      </c>
      <c r="P237" s="497" t="s">
        <v>270</v>
      </c>
      <c r="Q237" s="484">
        <v>42000</v>
      </c>
      <c r="R237" s="484">
        <v>256000</v>
      </c>
      <c r="S237" s="484">
        <v>117000</v>
      </c>
      <c r="T237" s="484">
        <v>108000</v>
      </c>
      <c r="U237" s="490">
        <v>9000</v>
      </c>
      <c r="Y237" s="28" t="s">
        <v>357</v>
      </c>
      <c r="Z237" s="485">
        <v>382000</v>
      </c>
      <c r="AA237" s="484">
        <v>372000</v>
      </c>
      <c r="AB237" s="497" t="s">
        <v>270</v>
      </c>
      <c r="AC237" s="484">
        <v>42000</v>
      </c>
      <c r="AD237" s="484">
        <v>236000</v>
      </c>
      <c r="AE237" s="484">
        <v>101000</v>
      </c>
      <c r="AF237" s="484">
        <v>91000</v>
      </c>
      <c r="AG237" s="490">
        <v>10000</v>
      </c>
    </row>
    <row r="238" spans="1:35" ht="21" customHeight="1">
      <c r="A238" s="28" t="s">
        <v>358</v>
      </c>
      <c r="B238" s="485">
        <v>802000</v>
      </c>
      <c r="C238" s="484">
        <v>781000</v>
      </c>
      <c r="D238" s="497" t="s">
        <v>270</v>
      </c>
      <c r="E238" s="484">
        <v>85000</v>
      </c>
      <c r="F238" s="484">
        <v>489000</v>
      </c>
      <c r="G238" s="484">
        <v>222000</v>
      </c>
      <c r="H238" s="484">
        <v>201000</v>
      </c>
      <c r="I238" s="490">
        <v>20000</v>
      </c>
      <c r="M238" s="418" t="s">
        <v>358</v>
      </c>
      <c r="N238" s="485">
        <v>419000</v>
      </c>
      <c r="O238" s="484">
        <v>410000</v>
      </c>
      <c r="P238" s="497" t="s">
        <v>270</v>
      </c>
      <c r="Q238" s="484">
        <v>43000</v>
      </c>
      <c r="R238" s="484">
        <v>252000</v>
      </c>
      <c r="S238" s="484">
        <v>120000</v>
      </c>
      <c r="T238" s="484">
        <v>111000</v>
      </c>
      <c r="U238" s="490">
        <v>9000</v>
      </c>
      <c r="Y238" s="28" t="s">
        <v>358</v>
      </c>
      <c r="Z238" s="485">
        <v>383000</v>
      </c>
      <c r="AA238" s="484">
        <v>372000</v>
      </c>
      <c r="AB238" s="497" t="s">
        <v>270</v>
      </c>
      <c r="AC238" s="484">
        <v>42000</v>
      </c>
      <c r="AD238" s="484">
        <v>237000</v>
      </c>
      <c r="AE238" s="484">
        <v>102000</v>
      </c>
      <c r="AF238" s="484">
        <v>90000</v>
      </c>
      <c r="AG238" s="490">
        <v>11000</v>
      </c>
    </row>
    <row r="239" spans="1:35" ht="21" customHeight="1">
      <c r="A239" s="28" t="s">
        <v>359</v>
      </c>
      <c r="B239" s="485">
        <v>801000</v>
      </c>
      <c r="C239" s="484">
        <v>781000</v>
      </c>
      <c r="D239" s="497" t="s">
        <v>270</v>
      </c>
      <c r="E239" s="484">
        <v>84000</v>
      </c>
      <c r="F239" s="484">
        <v>488000</v>
      </c>
      <c r="G239" s="484">
        <v>223000</v>
      </c>
      <c r="H239" s="484">
        <v>203000</v>
      </c>
      <c r="I239" s="490">
        <v>20000</v>
      </c>
      <c r="M239" s="418" t="s">
        <v>359</v>
      </c>
      <c r="N239" s="485">
        <v>418000</v>
      </c>
      <c r="O239" s="484">
        <v>408000</v>
      </c>
      <c r="P239" s="497" t="s">
        <v>270</v>
      </c>
      <c r="Q239" s="484">
        <v>40000</v>
      </c>
      <c r="R239" s="484">
        <v>253000</v>
      </c>
      <c r="S239" s="484">
        <v>121000</v>
      </c>
      <c r="T239" s="484">
        <v>112000</v>
      </c>
      <c r="U239" s="490">
        <v>10000</v>
      </c>
      <c r="Y239" s="28" t="s">
        <v>359</v>
      </c>
      <c r="Z239" s="485">
        <v>383000</v>
      </c>
      <c r="AA239" s="484">
        <v>373000</v>
      </c>
      <c r="AB239" s="497" t="s">
        <v>270</v>
      </c>
      <c r="AC239" s="484">
        <v>43000</v>
      </c>
      <c r="AD239" s="484">
        <v>235000</v>
      </c>
      <c r="AE239" s="484">
        <v>101000</v>
      </c>
      <c r="AF239" s="484">
        <v>91000</v>
      </c>
      <c r="AG239" s="490">
        <v>10000</v>
      </c>
    </row>
    <row r="240" spans="1:35" ht="21" customHeight="1">
      <c r="A240" s="28" t="s">
        <v>360</v>
      </c>
      <c r="B240" s="485">
        <v>807000</v>
      </c>
      <c r="C240" s="484">
        <v>786000</v>
      </c>
      <c r="D240" s="497" t="s">
        <v>270</v>
      </c>
      <c r="E240" s="484">
        <v>85000</v>
      </c>
      <c r="F240" s="484">
        <v>490000</v>
      </c>
      <c r="G240" s="484">
        <v>225000</v>
      </c>
      <c r="H240" s="484">
        <v>204000</v>
      </c>
      <c r="I240" s="490">
        <v>21000</v>
      </c>
      <c r="M240" s="418" t="s">
        <v>360</v>
      </c>
      <c r="N240" s="485">
        <v>418000</v>
      </c>
      <c r="O240" s="484">
        <v>407000</v>
      </c>
      <c r="P240" s="497" t="s">
        <v>270</v>
      </c>
      <c r="Q240" s="484">
        <v>39000</v>
      </c>
      <c r="R240" s="484">
        <v>253000</v>
      </c>
      <c r="S240" s="484">
        <v>122000</v>
      </c>
      <c r="T240" s="484">
        <v>111000</v>
      </c>
      <c r="U240" s="490">
        <v>11000</v>
      </c>
      <c r="Y240" s="28" t="s">
        <v>360</v>
      </c>
      <c r="Z240" s="485">
        <v>389000</v>
      </c>
      <c r="AA240" s="484">
        <v>379000</v>
      </c>
      <c r="AB240" s="497" t="s">
        <v>270</v>
      </c>
      <c r="AC240" s="484">
        <v>46000</v>
      </c>
      <c r="AD240" s="484">
        <v>237000</v>
      </c>
      <c r="AE240" s="484">
        <v>103000</v>
      </c>
      <c r="AF240" s="484">
        <v>93000</v>
      </c>
      <c r="AG240" s="490">
        <v>10000</v>
      </c>
    </row>
    <row r="241" spans="1:33" ht="21" customHeight="1">
      <c r="A241" s="28" t="s">
        <v>361</v>
      </c>
      <c r="B241" s="485">
        <v>808000</v>
      </c>
      <c r="C241" s="484">
        <v>787000</v>
      </c>
      <c r="D241" s="497" t="s">
        <v>270</v>
      </c>
      <c r="E241" s="484">
        <v>86000</v>
      </c>
      <c r="F241" s="484">
        <v>491000</v>
      </c>
      <c r="G241" s="484">
        <v>224000</v>
      </c>
      <c r="H241" s="484">
        <v>203000</v>
      </c>
      <c r="I241" s="490">
        <v>21000</v>
      </c>
      <c r="M241" s="418" t="s">
        <v>361</v>
      </c>
      <c r="N241" s="485">
        <v>420000</v>
      </c>
      <c r="O241" s="484">
        <v>409000</v>
      </c>
      <c r="P241" s="497" t="s">
        <v>270</v>
      </c>
      <c r="Q241" s="484">
        <v>40000</v>
      </c>
      <c r="R241" s="484">
        <v>254000</v>
      </c>
      <c r="S241" s="484">
        <v>122000</v>
      </c>
      <c r="T241" s="484">
        <v>111000</v>
      </c>
      <c r="U241" s="490">
        <v>11000</v>
      </c>
      <c r="Y241" s="28" t="s">
        <v>361</v>
      </c>
      <c r="Z241" s="485">
        <v>388000</v>
      </c>
      <c r="AA241" s="484">
        <v>379000</v>
      </c>
      <c r="AB241" s="497" t="s">
        <v>270</v>
      </c>
      <c r="AC241" s="484">
        <v>46000</v>
      </c>
      <c r="AD241" s="484">
        <v>237000</v>
      </c>
      <c r="AE241" s="484">
        <v>102000</v>
      </c>
      <c r="AF241" s="484">
        <v>92000</v>
      </c>
      <c r="AG241" s="490">
        <v>9000</v>
      </c>
    </row>
    <row r="242" spans="1:33" ht="21" customHeight="1">
      <c r="A242" s="28" t="s">
        <v>362</v>
      </c>
      <c r="B242" s="485">
        <v>815000</v>
      </c>
      <c r="C242" s="484">
        <v>788000</v>
      </c>
      <c r="D242" s="497" t="s">
        <v>270</v>
      </c>
      <c r="E242" s="484">
        <v>85000</v>
      </c>
      <c r="F242" s="484">
        <v>494000</v>
      </c>
      <c r="G242" s="484">
        <v>230000</v>
      </c>
      <c r="H242" s="484">
        <v>202000</v>
      </c>
      <c r="I242" s="490">
        <v>27000</v>
      </c>
      <c r="M242" s="418" t="s">
        <v>362</v>
      </c>
      <c r="N242" s="485">
        <v>427000</v>
      </c>
      <c r="O242" s="484">
        <v>411000</v>
      </c>
      <c r="P242" s="497" t="s">
        <v>270</v>
      </c>
      <c r="Q242" s="484">
        <v>42000</v>
      </c>
      <c r="R242" s="484">
        <v>256000</v>
      </c>
      <c r="S242" s="484">
        <v>127000</v>
      </c>
      <c r="T242" s="484">
        <v>111000</v>
      </c>
      <c r="U242" s="490">
        <v>16000</v>
      </c>
      <c r="Y242" s="28" t="s">
        <v>362</v>
      </c>
      <c r="Z242" s="485">
        <v>388000</v>
      </c>
      <c r="AA242" s="484">
        <v>377000</v>
      </c>
      <c r="AB242" s="497" t="s">
        <v>270</v>
      </c>
      <c r="AC242" s="484">
        <v>44000</v>
      </c>
      <c r="AD242" s="484">
        <v>238000</v>
      </c>
      <c r="AE242" s="484">
        <v>103000</v>
      </c>
      <c r="AF242" s="484">
        <v>92000</v>
      </c>
      <c r="AG242" s="490">
        <v>11000</v>
      </c>
    </row>
    <row r="243" spans="1:33" ht="21" customHeight="1">
      <c r="A243" s="28" t="s">
        <v>363</v>
      </c>
      <c r="B243" s="485">
        <v>818000</v>
      </c>
      <c r="C243" s="484">
        <v>790000</v>
      </c>
      <c r="D243" s="497" t="s">
        <v>270</v>
      </c>
      <c r="E243" s="484">
        <v>81000</v>
      </c>
      <c r="F243" s="484">
        <v>494000</v>
      </c>
      <c r="G243" s="484">
        <v>236000</v>
      </c>
      <c r="H243" s="484">
        <v>208000</v>
      </c>
      <c r="I243" s="490">
        <v>28000</v>
      </c>
      <c r="M243" s="418" t="s">
        <v>363</v>
      </c>
      <c r="N243" s="485">
        <v>432000</v>
      </c>
      <c r="O243" s="484">
        <v>416000</v>
      </c>
      <c r="P243" s="497" t="s">
        <v>270</v>
      </c>
      <c r="Q243" s="484">
        <v>42000</v>
      </c>
      <c r="R243" s="484">
        <v>256000</v>
      </c>
      <c r="S243" s="484">
        <v>132000</v>
      </c>
      <c r="T243" s="484">
        <v>116000</v>
      </c>
      <c r="U243" s="490">
        <v>16000</v>
      </c>
      <c r="Y243" s="28" t="s">
        <v>363</v>
      </c>
      <c r="Z243" s="485">
        <v>386000</v>
      </c>
      <c r="AA243" s="484">
        <v>374000</v>
      </c>
      <c r="AB243" s="497" t="s">
        <v>270</v>
      </c>
      <c r="AC243" s="484">
        <v>40000</v>
      </c>
      <c r="AD243" s="484">
        <v>238000</v>
      </c>
      <c r="AE243" s="484">
        <v>105000</v>
      </c>
      <c r="AF243" s="484">
        <v>92000</v>
      </c>
      <c r="AG243" s="490">
        <v>12000</v>
      </c>
    </row>
    <row r="244" spans="1:33" ht="21" customHeight="1">
      <c r="A244" s="28" t="s">
        <v>364</v>
      </c>
      <c r="B244" s="485">
        <v>818000</v>
      </c>
      <c r="C244" s="484">
        <v>792000</v>
      </c>
      <c r="D244" s="497" t="s">
        <v>270</v>
      </c>
      <c r="E244" s="484">
        <v>81000</v>
      </c>
      <c r="F244" s="484">
        <v>497000</v>
      </c>
      <c r="G244" s="484">
        <v>233000</v>
      </c>
      <c r="H244" s="484">
        <v>207000</v>
      </c>
      <c r="I244" s="490">
        <v>26000</v>
      </c>
      <c r="M244" s="418" t="s">
        <v>364</v>
      </c>
      <c r="N244" s="485">
        <v>431000</v>
      </c>
      <c r="O244" s="484">
        <v>416000</v>
      </c>
      <c r="P244" s="497" t="s">
        <v>270</v>
      </c>
      <c r="Q244" s="484">
        <v>42000</v>
      </c>
      <c r="R244" s="484">
        <v>257000</v>
      </c>
      <c r="S244" s="484">
        <v>129000</v>
      </c>
      <c r="T244" s="484">
        <v>114000</v>
      </c>
      <c r="U244" s="490">
        <v>15000</v>
      </c>
      <c r="Y244" s="28" t="s">
        <v>364</v>
      </c>
      <c r="Z244" s="485">
        <v>387000</v>
      </c>
      <c r="AA244" s="484">
        <v>376000</v>
      </c>
      <c r="AB244" s="497" t="s">
        <v>270</v>
      </c>
      <c r="AC244" s="484">
        <v>39000</v>
      </c>
      <c r="AD244" s="484">
        <v>240000</v>
      </c>
      <c r="AE244" s="484">
        <v>104000</v>
      </c>
      <c r="AF244" s="484">
        <v>93000</v>
      </c>
      <c r="AG244" s="490">
        <v>11000</v>
      </c>
    </row>
    <row r="245" spans="1:33" ht="21" customHeight="1">
      <c r="A245" s="28" t="s">
        <v>365</v>
      </c>
      <c r="B245" s="485">
        <v>808000</v>
      </c>
      <c r="C245" s="484">
        <v>788000</v>
      </c>
      <c r="D245" s="497" t="s">
        <v>270</v>
      </c>
      <c r="E245" s="484">
        <v>80000</v>
      </c>
      <c r="F245" s="484">
        <v>495000</v>
      </c>
      <c r="G245" s="484">
        <v>227000</v>
      </c>
      <c r="H245" s="484">
        <v>208000</v>
      </c>
      <c r="I245" s="490">
        <v>20000</v>
      </c>
      <c r="M245" s="418" t="s">
        <v>365</v>
      </c>
      <c r="N245" s="485">
        <v>424000</v>
      </c>
      <c r="O245" s="484">
        <v>414000</v>
      </c>
      <c r="P245" s="497" t="s">
        <v>270</v>
      </c>
      <c r="Q245" s="484">
        <v>40000</v>
      </c>
      <c r="R245" s="484">
        <v>257000</v>
      </c>
      <c r="S245" s="484">
        <v>123000</v>
      </c>
      <c r="T245" s="484">
        <v>113000</v>
      </c>
      <c r="U245" s="490">
        <v>10000</v>
      </c>
      <c r="Y245" s="28" t="s">
        <v>365</v>
      </c>
      <c r="Z245" s="485">
        <v>384000</v>
      </c>
      <c r="AA245" s="484">
        <v>374000</v>
      </c>
      <c r="AB245" s="497" t="s">
        <v>270</v>
      </c>
      <c r="AC245" s="484">
        <v>39000</v>
      </c>
      <c r="AD245" s="484">
        <v>238000</v>
      </c>
      <c r="AE245" s="484">
        <v>104000</v>
      </c>
      <c r="AF245" s="484">
        <v>95000</v>
      </c>
      <c r="AG245" s="490">
        <v>10000</v>
      </c>
    </row>
    <row r="246" spans="1:33" ht="21" customHeight="1">
      <c r="A246" s="28" t="s">
        <v>366</v>
      </c>
      <c r="B246" s="485">
        <v>814000</v>
      </c>
      <c r="C246" s="484">
        <v>791000</v>
      </c>
      <c r="D246" s="497" t="s">
        <v>270</v>
      </c>
      <c r="E246" s="484">
        <v>84000</v>
      </c>
      <c r="F246" s="484">
        <v>492000</v>
      </c>
      <c r="G246" s="484">
        <v>232000</v>
      </c>
      <c r="H246" s="484">
        <v>208000</v>
      </c>
      <c r="I246" s="490">
        <v>24000</v>
      </c>
      <c r="M246" s="418" t="s">
        <v>366</v>
      </c>
      <c r="N246" s="485">
        <v>424000</v>
      </c>
      <c r="O246" s="484">
        <v>412000</v>
      </c>
      <c r="P246" s="497" t="s">
        <v>270</v>
      </c>
      <c r="Q246" s="484">
        <v>42000</v>
      </c>
      <c r="R246" s="484">
        <v>255000</v>
      </c>
      <c r="S246" s="484">
        <v>124000</v>
      </c>
      <c r="T246" s="484">
        <v>112000</v>
      </c>
      <c r="U246" s="490">
        <v>12000</v>
      </c>
      <c r="Y246" s="28" t="s">
        <v>366</v>
      </c>
      <c r="Z246" s="485">
        <v>390000</v>
      </c>
      <c r="AA246" s="484">
        <v>379000</v>
      </c>
      <c r="AB246" s="497" t="s">
        <v>270</v>
      </c>
      <c r="AC246" s="484">
        <v>42000</v>
      </c>
      <c r="AD246" s="484">
        <v>238000</v>
      </c>
      <c r="AE246" s="484">
        <v>108000</v>
      </c>
      <c r="AF246" s="484">
        <v>96000</v>
      </c>
      <c r="AG246" s="490">
        <v>11000</v>
      </c>
    </row>
    <row r="247" spans="1:33" ht="21" customHeight="1">
      <c r="A247" s="28" t="s">
        <v>367</v>
      </c>
      <c r="B247" s="485">
        <v>821000</v>
      </c>
      <c r="C247" s="484">
        <v>795000</v>
      </c>
      <c r="D247" s="497" t="s">
        <v>270</v>
      </c>
      <c r="E247" s="484">
        <v>83000</v>
      </c>
      <c r="F247" s="484">
        <v>496000</v>
      </c>
      <c r="G247" s="484">
        <v>234000</v>
      </c>
      <c r="H247" s="484">
        <v>209000</v>
      </c>
      <c r="I247" s="490">
        <v>25000</v>
      </c>
      <c r="M247" s="28" t="s">
        <v>367</v>
      </c>
      <c r="N247" s="485">
        <v>430000</v>
      </c>
      <c r="O247" s="484">
        <v>416000</v>
      </c>
      <c r="P247" s="497" t="s">
        <v>270</v>
      </c>
      <c r="Q247" s="484">
        <v>41000</v>
      </c>
      <c r="R247" s="484">
        <v>258000</v>
      </c>
      <c r="S247" s="484">
        <v>128000</v>
      </c>
      <c r="T247" s="484">
        <v>114000</v>
      </c>
      <c r="U247" s="490">
        <v>14000</v>
      </c>
      <c r="Y247" s="28" t="s">
        <v>367</v>
      </c>
      <c r="Z247" s="485">
        <v>390000</v>
      </c>
      <c r="AA247" s="484">
        <v>379000</v>
      </c>
      <c r="AB247" s="497" t="s">
        <v>270</v>
      </c>
      <c r="AC247" s="484">
        <v>42000</v>
      </c>
      <c r="AD247" s="484">
        <v>239000</v>
      </c>
      <c r="AE247" s="484">
        <v>106000</v>
      </c>
      <c r="AF247" s="484">
        <v>95000</v>
      </c>
      <c r="AG247" s="490">
        <v>11000</v>
      </c>
    </row>
    <row r="248" spans="1:33" ht="21" customHeight="1">
      <c r="A248" s="28" t="s">
        <v>368</v>
      </c>
      <c r="B248" s="485">
        <v>819000</v>
      </c>
      <c r="C248" s="484">
        <v>792000</v>
      </c>
      <c r="D248" s="497" t="s">
        <v>270</v>
      </c>
      <c r="E248" s="484">
        <v>83000</v>
      </c>
      <c r="F248" s="484">
        <v>495000</v>
      </c>
      <c r="G248" s="484">
        <v>233000</v>
      </c>
      <c r="H248" s="484">
        <v>206000</v>
      </c>
      <c r="I248" s="490">
        <v>26000</v>
      </c>
      <c r="M248" s="28" t="s">
        <v>368</v>
      </c>
      <c r="N248" s="485">
        <v>436000</v>
      </c>
      <c r="O248" s="484">
        <v>421000</v>
      </c>
      <c r="P248" s="497" t="s">
        <v>270</v>
      </c>
      <c r="Q248" s="484">
        <v>45000</v>
      </c>
      <c r="R248" s="484">
        <v>258000</v>
      </c>
      <c r="S248" s="484">
        <v>129000</v>
      </c>
      <c r="T248" s="484">
        <v>114000</v>
      </c>
      <c r="U248" s="490">
        <v>15000</v>
      </c>
      <c r="Y248" s="28" t="s">
        <v>368</v>
      </c>
      <c r="Z248" s="485">
        <v>383000</v>
      </c>
      <c r="AA248" s="484">
        <v>372000</v>
      </c>
      <c r="AB248" s="497" t="s">
        <v>270</v>
      </c>
      <c r="AC248" s="484">
        <v>39000</v>
      </c>
      <c r="AD248" s="484">
        <v>237000</v>
      </c>
      <c r="AE248" s="484">
        <v>104000</v>
      </c>
      <c r="AF248" s="484">
        <v>92000</v>
      </c>
      <c r="AG248" s="490">
        <v>11000</v>
      </c>
    </row>
    <row r="249" spans="1:33" ht="21" customHeight="1">
      <c r="A249" s="28" t="s">
        <v>369</v>
      </c>
      <c r="B249" s="485">
        <v>813000</v>
      </c>
      <c r="C249" s="484">
        <v>787000</v>
      </c>
      <c r="D249" s="497" t="s">
        <v>270</v>
      </c>
      <c r="E249" s="484">
        <v>81000</v>
      </c>
      <c r="F249" s="484">
        <v>496000</v>
      </c>
      <c r="G249" s="484">
        <v>230000</v>
      </c>
      <c r="H249" s="484">
        <v>203000</v>
      </c>
      <c r="I249" s="490">
        <v>26000</v>
      </c>
      <c r="M249" s="28" t="s">
        <v>369</v>
      </c>
      <c r="N249" s="485">
        <v>431000</v>
      </c>
      <c r="O249" s="484">
        <v>416000</v>
      </c>
      <c r="P249" s="497" t="s">
        <v>270</v>
      </c>
      <c r="Q249" s="484">
        <v>41000</v>
      </c>
      <c r="R249" s="484">
        <v>259000</v>
      </c>
      <c r="S249" s="484">
        <v>127000</v>
      </c>
      <c r="T249" s="484">
        <v>112000</v>
      </c>
      <c r="U249" s="490">
        <v>15000</v>
      </c>
      <c r="Y249" s="28" t="s">
        <v>369</v>
      </c>
      <c r="Z249" s="485">
        <v>382000</v>
      </c>
      <c r="AA249" s="484">
        <v>371000</v>
      </c>
      <c r="AB249" s="497" t="s">
        <v>270</v>
      </c>
      <c r="AC249" s="484">
        <v>40000</v>
      </c>
      <c r="AD249" s="484">
        <v>237000</v>
      </c>
      <c r="AE249" s="484">
        <v>102000</v>
      </c>
      <c r="AF249" s="484">
        <v>91000</v>
      </c>
      <c r="AG249" s="490">
        <v>11000</v>
      </c>
    </row>
    <row r="250" spans="1:33" ht="21" customHeight="1">
      <c r="A250" s="28" t="s">
        <v>370</v>
      </c>
      <c r="B250" s="485">
        <v>809000</v>
      </c>
      <c r="C250" s="484">
        <v>785000</v>
      </c>
      <c r="D250" s="497" t="s">
        <v>270</v>
      </c>
      <c r="E250" s="484">
        <v>84000</v>
      </c>
      <c r="F250" s="484">
        <v>490000</v>
      </c>
      <c r="G250" s="484">
        <v>228000</v>
      </c>
      <c r="H250" s="484">
        <v>204000</v>
      </c>
      <c r="I250" s="490">
        <v>24000</v>
      </c>
      <c r="M250" s="28" t="s">
        <v>370</v>
      </c>
      <c r="N250" s="485">
        <v>432000</v>
      </c>
      <c r="O250" s="484">
        <v>417000</v>
      </c>
      <c r="P250" s="497" t="s">
        <v>270</v>
      </c>
      <c r="Q250" s="484">
        <v>44000</v>
      </c>
      <c r="R250" s="484">
        <v>256000</v>
      </c>
      <c r="S250" s="484">
        <v>128000</v>
      </c>
      <c r="T250" s="484">
        <v>113000</v>
      </c>
      <c r="U250" s="490">
        <v>15000</v>
      </c>
      <c r="Y250" s="28" t="s">
        <v>370</v>
      </c>
      <c r="Z250" s="485">
        <v>377000</v>
      </c>
      <c r="AA250" s="484">
        <v>368000</v>
      </c>
      <c r="AB250" s="497" t="s">
        <v>270</v>
      </c>
      <c r="AC250" s="484">
        <v>39000</v>
      </c>
      <c r="AD250" s="484">
        <v>234000</v>
      </c>
      <c r="AE250" s="484">
        <v>100000</v>
      </c>
      <c r="AF250" s="484">
        <v>91000</v>
      </c>
      <c r="AG250" s="490">
        <v>9000</v>
      </c>
    </row>
    <row r="251" spans="1:33" ht="21" customHeight="1">
      <c r="A251" s="28" t="s">
        <v>440</v>
      </c>
      <c r="B251" s="485">
        <v>809000</v>
      </c>
      <c r="C251" s="484">
        <v>784000</v>
      </c>
      <c r="D251" s="497" t="s">
        <v>270</v>
      </c>
      <c r="E251" s="484">
        <v>82000</v>
      </c>
      <c r="F251" s="484">
        <v>490000</v>
      </c>
      <c r="G251" s="484">
        <v>230000</v>
      </c>
      <c r="H251" s="484">
        <v>206000</v>
      </c>
      <c r="I251" s="490">
        <v>24000</v>
      </c>
      <c r="M251" s="28" t="s">
        <v>440</v>
      </c>
      <c r="N251" s="485">
        <v>432000</v>
      </c>
      <c r="O251" s="484">
        <v>416000</v>
      </c>
      <c r="P251" s="497" t="s">
        <v>270</v>
      </c>
      <c r="Q251" s="484">
        <v>43000</v>
      </c>
      <c r="R251" s="484">
        <v>256000</v>
      </c>
      <c r="S251" s="484">
        <v>130000</v>
      </c>
      <c r="T251" s="484">
        <v>114000</v>
      </c>
      <c r="U251" s="490">
        <v>15000</v>
      </c>
      <c r="Y251" s="28" t="s">
        <v>440</v>
      </c>
      <c r="Z251" s="485">
        <v>377000</v>
      </c>
      <c r="AA251" s="484">
        <v>368000</v>
      </c>
      <c r="AB251" s="497" t="s">
        <v>270</v>
      </c>
      <c r="AC251" s="484">
        <v>39000</v>
      </c>
      <c r="AD251" s="484">
        <v>234000</v>
      </c>
      <c r="AE251" s="484">
        <v>100000</v>
      </c>
      <c r="AF251" s="484">
        <v>91000</v>
      </c>
      <c r="AG251" s="490">
        <v>9000</v>
      </c>
    </row>
    <row r="252" spans="1:33" ht="21" customHeight="1">
      <c r="A252" s="28" t="s">
        <v>441</v>
      </c>
      <c r="B252" s="485">
        <v>831000</v>
      </c>
      <c r="C252" s="484">
        <v>800000</v>
      </c>
      <c r="D252" s="497" t="s">
        <v>270</v>
      </c>
      <c r="E252" s="484">
        <v>82000</v>
      </c>
      <c r="F252" s="484">
        <v>501000</v>
      </c>
      <c r="G252" s="484">
        <v>242000</v>
      </c>
      <c r="H252" s="484">
        <v>210000</v>
      </c>
      <c r="I252" s="490">
        <v>32000</v>
      </c>
      <c r="M252" s="28" t="s">
        <v>441</v>
      </c>
      <c r="N252" s="485">
        <v>442000</v>
      </c>
      <c r="O252" s="484">
        <v>422000</v>
      </c>
      <c r="P252" s="497" t="s">
        <v>270</v>
      </c>
      <c r="Q252" s="484">
        <v>42000</v>
      </c>
      <c r="R252" s="484">
        <v>261000</v>
      </c>
      <c r="S252" s="484">
        <v>136000</v>
      </c>
      <c r="T252" s="484">
        <v>116000</v>
      </c>
      <c r="U252" s="490">
        <v>20000</v>
      </c>
      <c r="Y252" s="28" t="s">
        <v>441</v>
      </c>
      <c r="Z252" s="485">
        <v>389000</v>
      </c>
      <c r="AA252" s="484">
        <v>377000</v>
      </c>
      <c r="AB252" s="497" t="s">
        <v>270</v>
      </c>
      <c r="AC252" s="484">
        <v>40000</v>
      </c>
      <c r="AD252" s="484">
        <v>239000</v>
      </c>
      <c r="AE252" s="484">
        <v>106000</v>
      </c>
      <c r="AF252" s="484">
        <v>94000</v>
      </c>
      <c r="AG252" s="490">
        <v>12000</v>
      </c>
    </row>
    <row r="253" spans="1:33" ht="21" customHeight="1">
      <c r="A253" s="28" t="s">
        <v>442</v>
      </c>
      <c r="B253" s="485">
        <v>829000</v>
      </c>
      <c r="C253" s="484">
        <v>796000</v>
      </c>
      <c r="D253" s="497" t="s">
        <v>270</v>
      </c>
      <c r="E253" s="484">
        <v>81000</v>
      </c>
      <c r="F253" s="484">
        <v>501000</v>
      </c>
      <c r="G253" s="484">
        <v>241000</v>
      </c>
      <c r="H253" s="484">
        <v>208000</v>
      </c>
      <c r="I253" s="490">
        <v>33000</v>
      </c>
      <c r="M253" s="28" t="s">
        <v>442</v>
      </c>
      <c r="N253" s="485">
        <v>441000</v>
      </c>
      <c r="O253" s="484">
        <v>421000</v>
      </c>
      <c r="P253" s="497" t="s">
        <v>270</v>
      </c>
      <c r="Q253" s="484">
        <v>42000</v>
      </c>
      <c r="R253" s="484">
        <v>265000</v>
      </c>
      <c r="S253" s="484">
        <v>132000</v>
      </c>
      <c r="T253" s="484">
        <v>112000</v>
      </c>
      <c r="U253" s="490">
        <v>20000</v>
      </c>
      <c r="Y253" s="28" t="s">
        <v>442</v>
      </c>
      <c r="Z253" s="485">
        <v>388000</v>
      </c>
      <c r="AA253" s="484">
        <v>375000</v>
      </c>
      <c r="AB253" s="497" t="s">
        <v>270</v>
      </c>
      <c r="AC253" s="484">
        <v>40000</v>
      </c>
      <c r="AD253" s="484">
        <v>236000</v>
      </c>
      <c r="AE253" s="484">
        <v>108000</v>
      </c>
      <c r="AF253" s="484">
        <v>96000</v>
      </c>
      <c r="AG253" s="490">
        <v>13000</v>
      </c>
    </row>
    <row r="254" spans="1:33" ht="21" customHeight="1">
      <c r="A254" s="28" t="s">
        <v>443</v>
      </c>
      <c r="B254" s="485">
        <v>825000</v>
      </c>
      <c r="C254" s="484">
        <v>795000</v>
      </c>
      <c r="D254" s="497" t="s">
        <v>270</v>
      </c>
      <c r="E254" s="484">
        <v>83000</v>
      </c>
      <c r="F254" s="484">
        <v>497000</v>
      </c>
      <c r="G254" s="484">
        <v>240000</v>
      </c>
      <c r="H254" s="484">
        <v>210000</v>
      </c>
      <c r="I254" s="490">
        <v>30000</v>
      </c>
      <c r="M254" s="28" t="s">
        <v>443</v>
      </c>
      <c r="N254" s="485">
        <v>439000</v>
      </c>
      <c r="O254" s="484">
        <v>422000</v>
      </c>
      <c r="P254" s="497" t="s">
        <v>270</v>
      </c>
      <c r="Q254" s="484">
        <v>43000</v>
      </c>
      <c r="R254" s="484">
        <v>263000</v>
      </c>
      <c r="S254" s="484">
        <v>130000</v>
      </c>
      <c r="T254" s="484">
        <v>113000</v>
      </c>
      <c r="U254" s="490">
        <v>17000</v>
      </c>
      <c r="Y254" s="28" t="s">
        <v>443</v>
      </c>
      <c r="Z254" s="485">
        <v>386000</v>
      </c>
      <c r="AA254" s="484">
        <v>374000</v>
      </c>
      <c r="AB254" s="497" t="s">
        <v>270</v>
      </c>
      <c r="AC254" s="484">
        <v>40000</v>
      </c>
      <c r="AD254" s="484">
        <v>234000</v>
      </c>
      <c r="AE254" s="484">
        <v>109000</v>
      </c>
      <c r="AF254" s="484">
        <v>97000</v>
      </c>
      <c r="AG254" s="490">
        <v>12000</v>
      </c>
    </row>
    <row r="255" spans="1:33" ht="21" customHeight="1">
      <c r="A255" s="28" t="s">
        <v>444</v>
      </c>
      <c r="B255" s="485">
        <v>814000</v>
      </c>
      <c r="C255" s="484">
        <v>788000</v>
      </c>
      <c r="D255" s="497" t="s">
        <v>270</v>
      </c>
      <c r="E255" s="484">
        <v>85000</v>
      </c>
      <c r="F255" s="484">
        <v>492000</v>
      </c>
      <c r="G255" s="484">
        <v>233000</v>
      </c>
      <c r="H255" s="484">
        <v>208000</v>
      </c>
      <c r="I255" s="490">
        <v>26000</v>
      </c>
      <c r="M255" s="28" t="s">
        <v>444</v>
      </c>
      <c r="N255" s="485">
        <v>434000</v>
      </c>
      <c r="O255" s="484">
        <v>417000</v>
      </c>
      <c r="P255" s="497" t="s">
        <v>270</v>
      </c>
      <c r="Q255" s="484">
        <v>44000</v>
      </c>
      <c r="R255" s="484">
        <v>258000</v>
      </c>
      <c r="S255" s="484">
        <v>131000</v>
      </c>
      <c r="T255" s="484">
        <v>113000</v>
      </c>
      <c r="U255" s="490">
        <v>17000</v>
      </c>
      <c r="Y255" s="28" t="s">
        <v>444</v>
      </c>
      <c r="Z255" s="485">
        <v>380000</v>
      </c>
      <c r="AA255" s="484">
        <v>371000</v>
      </c>
      <c r="AB255" s="497" t="s">
        <v>270</v>
      </c>
      <c r="AC255" s="484">
        <v>40000</v>
      </c>
      <c r="AD255" s="484">
        <v>234000</v>
      </c>
      <c r="AE255" s="484">
        <v>102000</v>
      </c>
      <c r="AF255" s="484">
        <v>94000</v>
      </c>
      <c r="AG255" s="490">
        <v>8000</v>
      </c>
    </row>
    <row r="256" spans="1:33" ht="21" customHeight="1">
      <c r="A256" s="28" t="s">
        <v>445</v>
      </c>
      <c r="B256" s="485">
        <v>813000</v>
      </c>
      <c r="C256" s="484">
        <v>788000</v>
      </c>
      <c r="D256" s="497" t="s">
        <v>270</v>
      </c>
      <c r="E256" s="484">
        <v>86000</v>
      </c>
      <c r="F256" s="484">
        <v>491000</v>
      </c>
      <c r="G256" s="484">
        <v>232000</v>
      </c>
      <c r="H256" s="484">
        <v>208000</v>
      </c>
      <c r="I256" s="490">
        <v>24000</v>
      </c>
      <c r="M256" s="28" t="s">
        <v>445</v>
      </c>
      <c r="N256" s="485">
        <v>434000</v>
      </c>
      <c r="O256" s="484">
        <v>417000</v>
      </c>
      <c r="P256" s="497" t="s">
        <v>270</v>
      </c>
      <c r="Q256" s="484">
        <v>44000</v>
      </c>
      <c r="R256" s="484">
        <v>257000</v>
      </c>
      <c r="S256" s="484">
        <v>132000</v>
      </c>
      <c r="T256" s="484">
        <v>115000</v>
      </c>
      <c r="U256" s="490">
        <v>17000</v>
      </c>
      <c r="Y256" s="28" t="s">
        <v>445</v>
      </c>
      <c r="Z256" s="485">
        <v>379000</v>
      </c>
      <c r="AA256" s="484">
        <v>371000</v>
      </c>
      <c r="AB256" s="497" t="s">
        <v>270</v>
      </c>
      <c r="AC256" s="484">
        <v>42000</v>
      </c>
      <c r="AD256" s="484">
        <v>234000</v>
      </c>
      <c r="AE256" s="484">
        <v>101000</v>
      </c>
      <c r="AF256" s="484">
        <v>93000</v>
      </c>
      <c r="AG256" s="498" t="s">
        <v>270</v>
      </c>
    </row>
    <row r="257" spans="1:33" ht="21" customHeight="1">
      <c r="A257" s="28" t="s">
        <v>446</v>
      </c>
      <c r="B257" s="485">
        <v>815000</v>
      </c>
      <c r="C257" s="484">
        <v>790000</v>
      </c>
      <c r="D257" s="497" t="s">
        <v>270</v>
      </c>
      <c r="E257" s="484">
        <v>84000</v>
      </c>
      <c r="F257" s="484">
        <v>492000</v>
      </c>
      <c r="G257" s="484">
        <v>235000</v>
      </c>
      <c r="H257" s="484">
        <v>211000</v>
      </c>
      <c r="I257" s="490">
        <v>25000</v>
      </c>
      <c r="M257" s="28" t="s">
        <v>446</v>
      </c>
      <c r="N257" s="485">
        <v>436000</v>
      </c>
      <c r="O257" s="484">
        <v>419000</v>
      </c>
      <c r="P257" s="497" t="s">
        <v>270</v>
      </c>
      <c r="Q257" s="484">
        <v>45000</v>
      </c>
      <c r="R257" s="484">
        <v>258000</v>
      </c>
      <c r="S257" s="484">
        <v>133000</v>
      </c>
      <c r="T257" s="484">
        <v>116000</v>
      </c>
      <c r="U257" s="490">
        <v>17000</v>
      </c>
      <c r="Y257" s="28" t="s">
        <v>446</v>
      </c>
      <c r="Z257" s="485">
        <v>379000</v>
      </c>
      <c r="AA257" s="484">
        <v>371000</v>
      </c>
      <c r="AB257" s="497" t="s">
        <v>270</v>
      </c>
      <c r="AC257" s="484">
        <v>40000</v>
      </c>
      <c r="AD257" s="484">
        <v>234000</v>
      </c>
      <c r="AE257" s="484">
        <v>102000</v>
      </c>
      <c r="AF257" s="484">
        <v>95000</v>
      </c>
      <c r="AG257" s="498" t="s">
        <v>270</v>
      </c>
    </row>
    <row r="258" spans="1:33" ht="21" customHeight="1">
      <c r="A258" s="28" t="s">
        <v>447</v>
      </c>
      <c r="B258" s="485">
        <v>813000</v>
      </c>
      <c r="C258" s="484">
        <v>790000</v>
      </c>
      <c r="D258" s="497" t="s">
        <v>270</v>
      </c>
      <c r="E258" s="484">
        <v>88000</v>
      </c>
      <c r="F258" s="484">
        <v>487000</v>
      </c>
      <c r="G258" s="484">
        <v>235000</v>
      </c>
      <c r="H258" s="484">
        <v>211000</v>
      </c>
      <c r="I258" s="490">
        <v>24000</v>
      </c>
      <c r="M258" s="28" t="s">
        <v>447</v>
      </c>
      <c r="N258" s="485">
        <v>438000</v>
      </c>
      <c r="O258" s="484">
        <v>420000</v>
      </c>
      <c r="P258" s="497" t="s">
        <v>270</v>
      </c>
      <c r="Q258" s="484">
        <v>46000</v>
      </c>
      <c r="R258" s="484">
        <v>257000</v>
      </c>
      <c r="S258" s="484">
        <v>134000</v>
      </c>
      <c r="T258" s="484">
        <v>116000</v>
      </c>
      <c r="U258" s="490">
        <v>18000</v>
      </c>
      <c r="Y258" s="28" t="s">
        <v>447</v>
      </c>
      <c r="Z258" s="485">
        <v>375000</v>
      </c>
      <c r="AA258" s="484">
        <v>369000</v>
      </c>
      <c r="AB258" s="497" t="s">
        <v>270</v>
      </c>
      <c r="AC258" s="484">
        <v>42000</v>
      </c>
      <c r="AD258" s="484">
        <v>230000</v>
      </c>
      <c r="AE258" s="484">
        <v>101000</v>
      </c>
      <c r="AF258" s="484">
        <v>95000</v>
      </c>
      <c r="AG258" s="498" t="s">
        <v>270</v>
      </c>
    </row>
    <row r="259" spans="1:33" ht="21" customHeight="1">
      <c r="A259" s="28" t="s">
        <v>448</v>
      </c>
      <c r="B259" s="485">
        <v>818000</v>
      </c>
      <c r="C259" s="484">
        <v>792000</v>
      </c>
      <c r="D259" s="497" t="s">
        <v>270</v>
      </c>
      <c r="E259" s="484">
        <v>87000</v>
      </c>
      <c r="F259" s="484">
        <v>486000</v>
      </c>
      <c r="G259" s="484">
        <v>242000</v>
      </c>
      <c r="H259" s="484">
        <v>216000</v>
      </c>
      <c r="I259" s="490">
        <v>25000</v>
      </c>
      <c r="M259" s="28" t="s">
        <v>448</v>
      </c>
      <c r="N259" s="485">
        <v>440000</v>
      </c>
      <c r="O259" s="484">
        <v>422000</v>
      </c>
      <c r="P259" s="497" t="s">
        <v>270</v>
      </c>
      <c r="Q259" s="484">
        <v>46000</v>
      </c>
      <c r="R259" s="484">
        <v>257000</v>
      </c>
      <c r="S259" s="484">
        <v>137000</v>
      </c>
      <c r="T259" s="484">
        <v>118000</v>
      </c>
      <c r="U259" s="490">
        <v>18000</v>
      </c>
      <c r="Y259" s="28" t="s">
        <v>448</v>
      </c>
      <c r="Z259" s="485">
        <v>378000</v>
      </c>
      <c r="AA259" s="484">
        <v>371000</v>
      </c>
      <c r="AB259" s="497" t="s">
        <v>270</v>
      </c>
      <c r="AC259" s="484">
        <v>41000</v>
      </c>
      <c r="AD259" s="484">
        <v>229000</v>
      </c>
      <c r="AE259" s="484">
        <v>105000</v>
      </c>
      <c r="AF259" s="484">
        <v>98000</v>
      </c>
      <c r="AG259" s="498" t="s">
        <v>270</v>
      </c>
    </row>
    <row r="260" spans="1:33" ht="21" customHeight="1">
      <c r="A260" s="28" t="s">
        <v>449</v>
      </c>
      <c r="B260" s="485">
        <v>824000</v>
      </c>
      <c r="C260" s="484">
        <v>798000</v>
      </c>
      <c r="D260" s="497" t="s">
        <v>270</v>
      </c>
      <c r="E260" s="484">
        <v>89000</v>
      </c>
      <c r="F260" s="484">
        <v>489000</v>
      </c>
      <c r="G260" s="484">
        <v>242000</v>
      </c>
      <c r="H260" s="484">
        <v>216000</v>
      </c>
      <c r="I260" s="490">
        <v>26000</v>
      </c>
      <c r="M260" s="28" t="s">
        <v>449</v>
      </c>
      <c r="N260" s="485">
        <v>447000</v>
      </c>
      <c r="O260" s="484">
        <v>428000</v>
      </c>
      <c r="P260" s="497" t="s">
        <v>270</v>
      </c>
      <c r="Q260" s="484">
        <v>47000</v>
      </c>
      <c r="R260" s="484">
        <v>259000</v>
      </c>
      <c r="S260" s="484">
        <v>140000</v>
      </c>
      <c r="T260" s="484">
        <v>121000</v>
      </c>
      <c r="U260" s="490">
        <v>19000</v>
      </c>
      <c r="Y260" s="28" t="s">
        <v>449</v>
      </c>
      <c r="Z260" s="485">
        <v>377000</v>
      </c>
      <c r="AA260" s="484">
        <v>370000</v>
      </c>
      <c r="AB260" s="497" t="s">
        <v>270</v>
      </c>
      <c r="AC260" s="484">
        <v>43000</v>
      </c>
      <c r="AD260" s="484">
        <v>230000</v>
      </c>
      <c r="AE260" s="484">
        <v>102000</v>
      </c>
      <c r="AF260" s="484">
        <v>95000</v>
      </c>
      <c r="AG260" s="498" t="s">
        <v>270</v>
      </c>
    </row>
    <row r="261" spans="1:33" ht="21" customHeight="1">
      <c r="A261" s="28" t="s">
        <v>450</v>
      </c>
      <c r="B261" s="485">
        <v>825000</v>
      </c>
      <c r="C261" s="484">
        <v>801000</v>
      </c>
      <c r="D261" s="497" t="s">
        <v>270</v>
      </c>
      <c r="E261" s="484">
        <v>90000</v>
      </c>
      <c r="F261" s="484">
        <v>491000</v>
      </c>
      <c r="G261" s="484">
        <v>238000</v>
      </c>
      <c r="H261" s="484">
        <v>214000</v>
      </c>
      <c r="I261" s="490">
        <v>24000</v>
      </c>
      <c r="M261" s="28" t="s">
        <v>450</v>
      </c>
      <c r="N261" s="485">
        <v>450000</v>
      </c>
      <c r="O261" s="484">
        <v>432000</v>
      </c>
      <c r="P261" s="497" t="s">
        <v>270</v>
      </c>
      <c r="Q261" s="484">
        <v>47000</v>
      </c>
      <c r="R261" s="484">
        <v>261000</v>
      </c>
      <c r="S261" s="484">
        <v>139000</v>
      </c>
      <c r="T261" s="484">
        <v>121000</v>
      </c>
      <c r="U261" s="490">
        <v>18000</v>
      </c>
      <c r="Y261" s="28" t="s">
        <v>450</v>
      </c>
      <c r="Z261" s="485">
        <v>375000</v>
      </c>
      <c r="AA261" s="484">
        <v>369000</v>
      </c>
      <c r="AB261" s="497" t="s">
        <v>270</v>
      </c>
      <c r="AC261" s="484">
        <v>43000</v>
      </c>
      <c r="AD261" s="484">
        <v>231000</v>
      </c>
      <c r="AE261" s="484">
        <v>99000</v>
      </c>
      <c r="AF261" s="484">
        <v>93000</v>
      </c>
      <c r="AG261" s="498" t="s">
        <v>270</v>
      </c>
    </row>
    <row r="262" spans="1:33" ht="21" customHeight="1">
      <c r="A262" s="28" t="s">
        <v>451</v>
      </c>
      <c r="B262" s="485">
        <v>825000</v>
      </c>
      <c r="C262" s="484">
        <v>800000</v>
      </c>
      <c r="D262" s="497" t="s">
        <v>270</v>
      </c>
      <c r="E262" s="484">
        <v>93000</v>
      </c>
      <c r="F262" s="484">
        <v>490000</v>
      </c>
      <c r="G262" s="484">
        <v>235000</v>
      </c>
      <c r="H262" s="484">
        <v>210000</v>
      </c>
      <c r="I262" s="490">
        <v>25000</v>
      </c>
      <c r="M262" s="28" t="s">
        <v>451</v>
      </c>
      <c r="N262" s="485">
        <v>451000</v>
      </c>
      <c r="O262" s="484">
        <v>432000</v>
      </c>
      <c r="P262" s="497" t="s">
        <v>270</v>
      </c>
      <c r="Q262" s="484">
        <v>47000</v>
      </c>
      <c r="R262" s="484">
        <v>260000</v>
      </c>
      <c r="S262" s="484">
        <v>139000</v>
      </c>
      <c r="T262" s="484">
        <v>120000</v>
      </c>
      <c r="U262" s="490">
        <v>19000</v>
      </c>
      <c r="Y262" s="28" t="s">
        <v>451</v>
      </c>
      <c r="Z262" s="485">
        <v>374000</v>
      </c>
      <c r="AA262" s="484">
        <v>368000</v>
      </c>
      <c r="AB262" s="497" t="s">
        <v>270</v>
      </c>
      <c r="AC262" s="484">
        <v>45000</v>
      </c>
      <c r="AD262" s="484">
        <v>230000</v>
      </c>
      <c r="AE262" s="484">
        <v>97000</v>
      </c>
      <c r="AF262" s="484">
        <v>91000</v>
      </c>
      <c r="AG262" s="498" t="s">
        <v>270</v>
      </c>
    </row>
    <row r="263" spans="1:33" ht="21" customHeight="1">
      <c r="A263" s="28" t="s">
        <v>452</v>
      </c>
      <c r="B263" s="485">
        <v>829000</v>
      </c>
      <c r="C263" s="484">
        <v>801000</v>
      </c>
      <c r="D263" s="497" t="s">
        <v>270</v>
      </c>
      <c r="E263" s="484">
        <v>92000</v>
      </c>
      <c r="F263" s="484">
        <v>489000</v>
      </c>
      <c r="G263" s="484">
        <v>243000</v>
      </c>
      <c r="H263" s="484">
        <v>215000</v>
      </c>
      <c r="I263" s="490">
        <v>28000</v>
      </c>
      <c r="M263" s="28" t="s">
        <v>452</v>
      </c>
      <c r="N263" s="485">
        <v>452000</v>
      </c>
      <c r="O263" s="484">
        <v>431000</v>
      </c>
      <c r="P263" s="497" t="s">
        <v>270</v>
      </c>
      <c r="Q263" s="484">
        <v>47000</v>
      </c>
      <c r="R263" s="484">
        <v>259000</v>
      </c>
      <c r="S263" s="484">
        <v>142000</v>
      </c>
      <c r="T263" s="484">
        <v>121000</v>
      </c>
      <c r="U263" s="490">
        <v>21000</v>
      </c>
      <c r="Y263" s="28" t="s">
        <v>452</v>
      </c>
      <c r="Z263" s="485">
        <v>377000</v>
      </c>
      <c r="AA263" s="484">
        <v>370000</v>
      </c>
      <c r="AB263" s="497" t="s">
        <v>270</v>
      </c>
      <c r="AC263" s="484">
        <v>45000</v>
      </c>
      <c r="AD263" s="484">
        <v>230000</v>
      </c>
      <c r="AE263" s="484">
        <v>101000</v>
      </c>
      <c r="AF263" s="484">
        <v>95000</v>
      </c>
      <c r="AG263" s="498" t="s">
        <v>270</v>
      </c>
    </row>
    <row r="264" spans="1:33" ht="21" customHeight="1">
      <c r="A264" s="28" t="s">
        <v>453</v>
      </c>
      <c r="B264" s="485">
        <v>836000</v>
      </c>
      <c r="C264" s="484">
        <v>806000</v>
      </c>
      <c r="D264" s="497" t="s">
        <v>270</v>
      </c>
      <c r="E264" s="484">
        <v>95000</v>
      </c>
      <c r="F264" s="484">
        <v>486000</v>
      </c>
      <c r="G264" s="484">
        <v>250000</v>
      </c>
      <c r="H264" s="484">
        <v>220000</v>
      </c>
      <c r="I264" s="490">
        <v>30000</v>
      </c>
      <c r="M264" s="28" t="s">
        <v>453</v>
      </c>
      <c r="N264" s="485">
        <v>454000</v>
      </c>
      <c r="O264" s="484">
        <v>431000</v>
      </c>
      <c r="P264" s="497" t="s">
        <v>270</v>
      </c>
      <c r="Q264" s="484">
        <v>50000</v>
      </c>
      <c r="R264" s="484">
        <v>257000</v>
      </c>
      <c r="S264" s="484">
        <v>145000</v>
      </c>
      <c r="T264" s="484">
        <v>122000</v>
      </c>
      <c r="U264" s="490">
        <v>23000</v>
      </c>
      <c r="Y264" s="28" t="s">
        <v>453</v>
      </c>
      <c r="Z264" s="485">
        <v>381000</v>
      </c>
      <c r="AA264" s="484">
        <v>375000</v>
      </c>
      <c r="AB264" s="497" t="s">
        <v>270</v>
      </c>
      <c r="AC264" s="484">
        <v>46000</v>
      </c>
      <c r="AD264" s="484">
        <v>228000</v>
      </c>
      <c r="AE264" s="484">
        <v>105000</v>
      </c>
      <c r="AF264" s="484">
        <v>99000</v>
      </c>
      <c r="AG264" s="498" t="s">
        <v>270</v>
      </c>
    </row>
    <row r="265" spans="1:33" ht="21" customHeight="1">
      <c r="A265" s="28" t="s">
        <v>454</v>
      </c>
      <c r="B265" s="485">
        <v>839000</v>
      </c>
      <c r="C265" s="484">
        <v>809000</v>
      </c>
      <c r="D265" s="497" t="s">
        <v>270</v>
      </c>
      <c r="E265" s="484">
        <v>97000</v>
      </c>
      <c r="F265" s="484">
        <v>490000</v>
      </c>
      <c r="G265" s="484">
        <v>247000</v>
      </c>
      <c r="H265" s="484">
        <v>217000</v>
      </c>
      <c r="I265" s="490">
        <v>30000</v>
      </c>
      <c r="M265" s="28" t="s">
        <v>454</v>
      </c>
      <c r="N265" s="485">
        <v>455000</v>
      </c>
      <c r="O265" s="484">
        <v>433000</v>
      </c>
      <c r="P265" s="497" t="s">
        <v>270</v>
      </c>
      <c r="Q265" s="484">
        <v>51000</v>
      </c>
      <c r="R265" s="484">
        <v>258000</v>
      </c>
      <c r="S265" s="484">
        <v>142000</v>
      </c>
      <c r="T265" s="484">
        <v>120000</v>
      </c>
      <c r="U265" s="490">
        <v>22000</v>
      </c>
      <c r="Y265" s="28" t="s">
        <v>454</v>
      </c>
      <c r="Z265" s="485">
        <v>384000</v>
      </c>
      <c r="AA265" s="484">
        <v>376000</v>
      </c>
      <c r="AB265" s="497" t="s">
        <v>270</v>
      </c>
      <c r="AC265" s="484">
        <v>45000</v>
      </c>
      <c r="AD265" s="484">
        <v>231000</v>
      </c>
      <c r="AE265" s="484">
        <v>105000</v>
      </c>
      <c r="AF265" s="484">
        <v>97000</v>
      </c>
      <c r="AG265" s="490">
        <v>8000</v>
      </c>
    </row>
    <row r="266" spans="1:33" ht="21" customHeight="1">
      <c r="A266" s="28" t="s">
        <v>455</v>
      </c>
      <c r="B266" s="485">
        <v>844000</v>
      </c>
      <c r="C266" s="484">
        <v>815000</v>
      </c>
      <c r="D266" s="497" t="s">
        <v>270</v>
      </c>
      <c r="E266" s="484">
        <v>101000</v>
      </c>
      <c r="F266" s="484">
        <v>490000</v>
      </c>
      <c r="G266" s="484">
        <v>248000</v>
      </c>
      <c r="H266" s="484">
        <v>219000</v>
      </c>
      <c r="I266" s="490">
        <v>29000</v>
      </c>
      <c r="M266" s="28" t="s">
        <v>455</v>
      </c>
      <c r="N266" s="485">
        <v>453000</v>
      </c>
      <c r="O266" s="484">
        <v>431000</v>
      </c>
      <c r="P266" s="497" t="s">
        <v>270</v>
      </c>
      <c r="Q266" s="484">
        <v>53000</v>
      </c>
      <c r="R266" s="484">
        <v>256000</v>
      </c>
      <c r="S266" s="484">
        <v>141000</v>
      </c>
      <c r="T266" s="484">
        <v>119000</v>
      </c>
      <c r="U266" s="490">
        <v>22000</v>
      </c>
      <c r="Y266" s="28" t="s">
        <v>455</v>
      </c>
      <c r="Z266" s="485">
        <v>391000</v>
      </c>
      <c r="AA266" s="484">
        <v>384000</v>
      </c>
      <c r="AB266" s="497" t="s">
        <v>270</v>
      </c>
      <c r="AC266" s="484">
        <v>48000</v>
      </c>
      <c r="AD266" s="484">
        <v>234000</v>
      </c>
      <c r="AE266" s="484">
        <v>107000</v>
      </c>
      <c r="AF266" s="484">
        <v>100000</v>
      </c>
      <c r="AG266" s="498" t="s">
        <v>270</v>
      </c>
    </row>
    <row r="267" spans="1:33" ht="21" customHeight="1">
      <c r="A267" s="28" t="s">
        <v>456</v>
      </c>
      <c r="B267" s="485">
        <v>832000</v>
      </c>
      <c r="C267" s="484">
        <v>804000</v>
      </c>
      <c r="D267" s="497" t="s">
        <v>270</v>
      </c>
      <c r="E267" s="484">
        <v>97000</v>
      </c>
      <c r="F267" s="484">
        <v>489000</v>
      </c>
      <c r="G267" s="484">
        <v>239000</v>
      </c>
      <c r="H267" s="484">
        <v>212000</v>
      </c>
      <c r="I267" s="490">
        <v>27000</v>
      </c>
      <c r="M267" s="28" t="s">
        <v>456</v>
      </c>
      <c r="N267" s="485">
        <v>449000</v>
      </c>
      <c r="O267" s="484">
        <v>428000</v>
      </c>
      <c r="P267" s="497" t="s">
        <v>270</v>
      </c>
      <c r="Q267" s="484">
        <v>53000</v>
      </c>
      <c r="R267" s="484">
        <v>258000</v>
      </c>
      <c r="S267" s="484">
        <v>135000</v>
      </c>
      <c r="T267" s="484">
        <v>114000</v>
      </c>
      <c r="U267" s="490">
        <v>21000</v>
      </c>
      <c r="Y267" s="28" t="s">
        <v>456</v>
      </c>
      <c r="Z267" s="485">
        <v>383000</v>
      </c>
      <c r="AA267" s="484">
        <v>376000</v>
      </c>
      <c r="AB267" s="497" t="s">
        <v>270</v>
      </c>
      <c r="AC267" s="484">
        <v>45000</v>
      </c>
      <c r="AD267" s="484">
        <v>231000</v>
      </c>
      <c r="AE267" s="484">
        <v>104000</v>
      </c>
      <c r="AF267" s="484">
        <v>98000</v>
      </c>
      <c r="AG267" s="498" t="s">
        <v>270</v>
      </c>
    </row>
    <row r="268" spans="1:33" ht="21" customHeight="1">
      <c r="A268" s="28" t="s">
        <v>457</v>
      </c>
      <c r="B268" s="485">
        <v>833000</v>
      </c>
      <c r="C268" s="484">
        <v>806000</v>
      </c>
      <c r="D268" s="497" t="s">
        <v>270</v>
      </c>
      <c r="E268" s="484">
        <v>97000</v>
      </c>
      <c r="F268" s="484">
        <v>490000</v>
      </c>
      <c r="G268" s="484">
        <v>240000</v>
      </c>
      <c r="H268" s="484">
        <v>213000</v>
      </c>
      <c r="I268" s="490">
        <v>28000</v>
      </c>
      <c r="M268" s="28" t="s">
        <v>457</v>
      </c>
      <c r="N268" s="485">
        <v>446000</v>
      </c>
      <c r="O268" s="484">
        <v>424000</v>
      </c>
      <c r="P268" s="497" t="s">
        <v>270</v>
      </c>
      <c r="Q268" s="484">
        <v>50000</v>
      </c>
      <c r="R268" s="484">
        <v>258000</v>
      </c>
      <c r="S268" s="484">
        <v>135000</v>
      </c>
      <c r="T268" s="484">
        <v>113000</v>
      </c>
      <c r="U268" s="490">
        <v>22000</v>
      </c>
      <c r="Y268" s="28" t="s">
        <v>457</v>
      </c>
      <c r="Z268" s="485">
        <v>388000</v>
      </c>
      <c r="AA268" s="484">
        <v>382000</v>
      </c>
      <c r="AB268" s="497" t="s">
        <v>270</v>
      </c>
      <c r="AC268" s="484">
        <v>46000</v>
      </c>
      <c r="AD268" s="484">
        <v>232000</v>
      </c>
      <c r="AE268" s="484">
        <v>105000</v>
      </c>
      <c r="AF268" s="484">
        <v>100000</v>
      </c>
      <c r="AG268" s="498" t="s">
        <v>270</v>
      </c>
    </row>
    <row r="269" spans="1:33" ht="21" customHeight="1">
      <c r="A269" s="28" t="s">
        <v>458</v>
      </c>
      <c r="B269" s="485">
        <v>837000</v>
      </c>
      <c r="C269" s="484">
        <v>812000</v>
      </c>
      <c r="D269" s="497" t="s">
        <v>270</v>
      </c>
      <c r="E269" s="484">
        <v>99000</v>
      </c>
      <c r="F269" s="484">
        <v>493000</v>
      </c>
      <c r="G269" s="484">
        <v>239000</v>
      </c>
      <c r="H269" s="484">
        <v>214000</v>
      </c>
      <c r="I269" s="490">
        <v>25000</v>
      </c>
      <c r="M269" s="28" t="s">
        <v>458</v>
      </c>
      <c r="N269" s="485">
        <v>442000</v>
      </c>
      <c r="O269" s="484">
        <v>423000</v>
      </c>
      <c r="P269" s="497" t="s">
        <v>270</v>
      </c>
      <c r="Q269" s="484">
        <v>49000</v>
      </c>
      <c r="R269" s="484">
        <v>258000</v>
      </c>
      <c r="S269" s="484">
        <v>131000</v>
      </c>
      <c r="T269" s="484">
        <v>112000</v>
      </c>
      <c r="U269" s="490">
        <v>19000</v>
      </c>
      <c r="Y269" s="28" t="s">
        <v>458</v>
      </c>
      <c r="Z269" s="485">
        <v>395000</v>
      </c>
      <c r="AA269" s="484">
        <v>389000</v>
      </c>
      <c r="AB269" s="497" t="s">
        <v>270</v>
      </c>
      <c r="AC269" s="484">
        <v>50000</v>
      </c>
      <c r="AD269" s="484">
        <v>235000</v>
      </c>
      <c r="AE269" s="484">
        <v>108000</v>
      </c>
      <c r="AF269" s="484">
        <v>102000</v>
      </c>
      <c r="AG269" s="498" t="s">
        <v>270</v>
      </c>
    </row>
    <row r="270" spans="1:33" ht="21" customHeight="1">
      <c r="A270" s="28" t="s">
        <v>459</v>
      </c>
      <c r="B270" s="485">
        <v>843000</v>
      </c>
      <c r="C270" s="484">
        <v>817000</v>
      </c>
      <c r="D270" s="497" t="s">
        <v>270</v>
      </c>
      <c r="E270" s="484">
        <v>99000</v>
      </c>
      <c r="F270" s="484">
        <v>493000</v>
      </c>
      <c r="G270" s="484">
        <v>244000</v>
      </c>
      <c r="H270" s="484">
        <v>219000</v>
      </c>
      <c r="I270" s="490">
        <v>26000</v>
      </c>
      <c r="M270" s="28" t="s">
        <v>459</v>
      </c>
      <c r="N270" s="485">
        <v>440000</v>
      </c>
      <c r="O270" s="484">
        <v>421000</v>
      </c>
      <c r="P270" s="497" t="s">
        <v>270</v>
      </c>
      <c r="Q270" s="484">
        <v>47000</v>
      </c>
      <c r="R270" s="484">
        <v>255000</v>
      </c>
      <c r="S270" s="484">
        <v>135000</v>
      </c>
      <c r="T270" s="484">
        <v>116000</v>
      </c>
      <c r="U270" s="490">
        <v>19000</v>
      </c>
      <c r="Y270" s="28" t="s">
        <v>459</v>
      </c>
      <c r="Z270" s="485">
        <v>403000</v>
      </c>
      <c r="AA270" s="484">
        <v>396000</v>
      </c>
      <c r="AB270" s="497" t="s">
        <v>270</v>
      </c>
      <c r="AC270" s="484">
        <v>52000</v>
      </c>
      <c r="AD270" s="484">
        <v>237000</v>
      </c>
      <c r="AE270" s="484">
        <v>110000</v>
      </c>
      <c r="AF270" s="484">
        <v>103000</v>
      </c>
      <c r="AG270" s="498" t="s">
        <v>270</v>
      </c>
    </row>
    <row r="271" spans="1:33" ht="21" customHeight="1">
      <c r="A271" s="28" t="s">
        <v>460</v>
      </c>
      <c r="B271" s="485">
        <v>841000</v>
      </c>
      <c r="C271" s="484">
        <v>818000</v>
      </c>
      <c r="D271" s="497" t="s">
        <v>270</v>
      </c>
      <c r="E271" s="484">
        <v>96000</v>
      </c>
      <c r="F271" s="484">
        <v>492000</v>
      </c>
      <c r="G271" s="484">
        <v>246000</v>
      </c>
      <c r="H271" s="484">
        <v>223000</v>
      </c>
      <c r="I271" s="490">
        <v>23000</v>
      </c>
      <c r="M271" s="28" t="s">
        <v>460</v>
      </c>
      <c r="N271" s="485">
        <v>438000</v>
      </c>
      <c r="O271" s="484">
        <v>421000</v>
      </c>
      <c r="P271" s="497" t="s">
        <v>270</v>
      </c>
      <c r="Q271" s="484">
        <v>45000</v>
      </c>
      <c r="R271" s="484">
        <v>256000</v>
      </c>
      <c r="S271" s="484">
        <v>134000</v>
      </c>
      <c r="T271" s="484">
        <v>118000</v>
      </c>
      <c r="U271" s="490">
        <v>16000</v>
      </c>
      <c r="Y271" s="28" t="s">
        <v>460</v>
      </c>
      <c r="Z271" s="485">
        <v>403000</v>
      </c>
      <c r="AA271" s="484">
        <v>397000</v>
      </c>
      <c r="AB271" s="497" t="s">
        <v>270</v>
      </c>
      <c r="AC271" s="484">
        <v>51000</v>
      </c>
      <c r="AD271" s="484">
        <v>237000</v>
      </c>
      <c r="AE271" s="484">
        <v>112000</v>
      </c>
      <c r="AF271" s="484">
        <v>105000</v>
      </c>
      <c r="AG271" s="498" t="s">
        <v>270</v>
      </c>
    </row>
    <row r="272" spans="1:33" ht="21" customHeight="1">
      <c r="A272" s="28" t="s">
        <v>461</v>
      </c>
      <c r="B272" s="485">
        <v>837000</v>
      </c>
      <c r="C272" s="484">
        <v>813000</v>
      </c>
      <c r="D272" s="497" t="s">
        <v>270</v>
      </c>
      <c r="E272" s="484">
        <v>93000</v>
      </c>
      <c r="F272" s="484">
        <v>494000</v>
      </c>
      <c r="G272" s="484">
        <v>244000</v>
      </c>
      <c r="H272" s="484">
        <v>220000</v>
      </c>
      <c r="I272" s="490">
        <v>24000</v>
      </c>
      <c r="M272" s="28" t="s">
        <v>461</v>
      </c>
      <c r="N272" s="485">
        <v>439000</v>
      </c>
      <c r="O272" s="484">
        <v>422000</v>
      </c>
      <c r="P272" s="497" t="s">
        <v>270</v>
      </c>
      <c r="Q272" s="484">
        <v>46000</v>
      </c>
      <c r="R272" s="484">
        <v>257000</v>
      </c>
      <c r="S272" s="484">
        <v>134000</v>
      </c>
      <c r="T272" s="484">
        <v>116000</v>
      </c>
      <c r="U272" s="490">
        <v>18000</v>
      </c>
      <c r="Y272" s="28" t="s">
        <v>461</v>
      </c>
      <c r="Z272" s="485">
        <v>397000</v>
      </c>
      <c r="AA272" s="484">
        <v>391000</v>
      </c>
      <c r="AB272" s="497" t="s">
        <v>270</v>
      </c>
      <c r="AC272" s="484">
        <v>47000</v>
      </c>
      <c r="AD272" s="484">
        <v>236000</v>
      </c>
      <c r="AE272" s="484">
        <v>111000</v>
      </c>
      <c r="AF272" s="484">
        <v>104000</v>
      </c>
      <c r="AG272" s="498" t="s">
        <v>270</v>
      </c>
    </row>
    <row r="273" spans="1:33" ht="21" customHeight="1">
      <c r="A273" s="28" t="s">
        <v>462</v>
      </c>
      <c r="B273" s="485">
        <v>831000</v>
      </c>
      <c r="C273" s="484">
        <v>806000</v>
      </c>
      <c r="D273" s="497" t="s">
        <v>270</v>
      </c>
      <c r="E273" s="484">
        <v>95000</v>
      </c>
      <c r="F273" s="484">
        <v>485000</v>
      </c>
      <c r="G273" s="484">
        <v>244000</v>
      </c>
      <c r="H273" s="484">
        <v>219000</v>
      </c>
      <c r="I273" s="490">
        <v>25000</v>
      </c>
      <c r="M273" s="28" t="s">
        <v>462</v>
      </c>
      <c r="N273" s="485">
        <v>435000</v>
      </c>
      <c r="O273" s="484">
        <v>417000</v>
      </c>
      <c r="P273" s="497" t="s">
        <v>270</v>
      </c>
      <c r="Q273" s="484">
        <v>47000</v>
      </c>
      <c r="R273" s="484">
        <v>251000</v>
      </c>
      <c r="S273" s="484">
        <v>133000</v>
      </c>
      <c r="T273" s="484">
        <v>115000</v>
      </c>
      <c r="U273" s="490">
        <v>18000</v>
      </c>
      <c r="Y273" s="28" t="s">
        <v>462</v>
      </c>
      <c r="Z273" s="485">
        <v>396000</v>
      </c>
      <c r="AA273" s="484">
        <v>389000</v>
      </c>
      <c r="AB273" s="497" t="s">
        <v>270</v>
      </c>
      <c r="AC273" s="484">
        <v>48000</v>
      </c>
      <c r="AD273" s="484">
        <v>234000</v>
      </c>
      <c r="AE273" s="484">
        <v>111000</v>
      </c>
      <c r="AF273" s="484">
        <v>104000</v>
      </c>
      <c r="AG273" s="498" t="s">
        <v>270</v>
      </c>
    </row>
    <row r="274" spans="1:33" ht="21" customHeight="1">
      <c r="A274" s="28" t="s">
        <v>463</v>
      </c>
      <c r="B274" s="485">
        <v>840000</v>
      </c>
      <c r="C274" s="484">
        <v>814000</v>
      </c>
      <c r="D274" s="484">
        <v>8000</v>
      </c>
      <c r="E274" s="484">
        <v>96000</v>
      </c>
      <c r="F274" s="484">
        <v>489000</v>
      </c>
      <c r="G274" s="484">
        <v>247000</v>
      </c>
      <c r="H274" s="484">
        <v>221000</v>
      </c>
      <c r="I274" s="490">
        <v>26000</v>
      </c>
      <c r="M274" s="28" t="s">
        <v>463</v>
      </c>
      <c r="N274" s="485">
        <v>444000</v>
      </c>
      <c r="O274" s="484">
        <v>424000</v>
      </c>
      <c r="P274" s="497" t="s">
        <v>270</v>
      </c>
      <c r="Q274" s="484">
        <v>49000</v>
      </c>
      <c r="R274" s="484">
        <v>254000</v>
      </c>
      <c r="S274" s="484">
        <v>136000</v>
      </c>
      <c r="T274" s="484">
        <v>117000</v>
      </c>
      <c r="U274" s="490">
        <v>20000</v>
      </c>
      <c r="Y274" s="28" t="s">
        <v>463</v>
      </c>
      <c r="Z274" s="485">
        <v>396000</v>
      </c>
      <c r="AA274" s="484">
        <v>390000</v>
      </c>
      <c r="AB274" s="497" t="s">
        <v>270</v>
      </c>
      <c r="AC274" s="484">
        <v>47000</v>
      </c>
      <c r="AD274" s="484">
        <v>235000</v>
      </c>
      <c r="AE274" s="484">
        <v>111000</v>
      </c>
      <c r="AF274" s="484">
        <v>104000</v>
      </c>
      <c r="AG274" s="498" t="s">
        <v>270</v>
      </c>
    </row>
    <row r="275" spans="1:33" ht="21" customHeight="1">
      <c r="A275" s="28" t="s">
        <v>464</v>
      </c>
      <c r="B275" s="485">
        <v>833000</v>
      </c>
      <c r="C275" s="484">
        <v>807000</v>
      </c>
      <c r="D275" s="497" t="s">
        <v>270</v>
      </c>
      <c r="E275" s="484">
        <v>93000</v>
      </c>
      <c r="F275" s="484">
        <v>484000</v>
      </c>
      <c r="G275" s="484">
        <v>248000</v>
      </c>
      <c r="H275" s="484">
        <v>223000</v>
      </c>
      <c r="I275" s="490">
        <v>26000</v>
      </c>
      <c r="M275" s="28" t="s">
        <v>464</v>
      </c>
      <c r="N275" s="485">
        <v>436000</v>
      </c>
      <c r="O275" s="484">
        <v>418000</v>
      </c>
      <c r="P275" s="497" t="s">
        <v>270</v>
      </c>
      <c r="Q275" s="484">
        <v>47000</v>
      </c>
      <c r="R275" s="484">
        <v>250000</v>
      </c>
      <c r="S275" s="484">
        <v>136000</v>
      </c>
      <c r="T275" s="484">
        <v>117000</v>
      </c>
      <c r="U275" s="490">
        <v>18000</v>
      </c>
      <c r="Y275" s="28" t="s">
        <v>464</v>
      </c>
      <c r="Z275" s="485">
        <v>397000</v>
      </c>
      <c r="AA275" s="484">
        <v>389000</v>
      </c>
      <c r="AB275" s="497" t="s">
        <v>270</v>
      </c>
      <c r="AC275" s="484">
        <v>46000</v>
      </c>
      <c r="AD275" s="484">
        <v>234000</v>
      </c>
      <c r="AE275" s="484">
        <v>113000</v>
      </c>
      <c r="AF275" s="484">
        <v>105000</v>
      </c>
      <c r="AG275" s="498" t="s">
        <v>270</v>
      </c>
    </row>
    <row r="276" spans="1:33" ht="21" customHeight="1">
      <c r="A276" s="28" t="s">
        <v>465</v>
      </c>
      <c r="B276" s="485">
        <v>829000</v>
      </c>
      <c r="C276" s="484">
        <v>805000</v>
      </c>
      <c r="D276" s="497" t="s">
        <v>270</v>
      </c>
      <c r="E276" s="484">
        <v>90000</v>
      </c>
      <c r="F276" s="484">
        <v>490000</v>
      </c>
      <c r="G276" s="484">
        <v>244000</v>
      </c>
      <c r="H276" s="484">
        <v>220000</v>
      </c>
      <c r="I276" s="490">
        <v>23000</v>
      </c>
      <c r="M276" s="28" t="s">
        <v>465</v>
      </c>
      <c r="N276" s="485">
        <v>435000</v>
      </c>
      <c r="O276" s="484">
        <v>418000</v>
      </c>
      <c r="P276" s="497" t="s">
        <v>270</v>
      </c>
      <c r="Q276" s="484">
        <v>46000</v>
      </c>
      <c r="R276" s="484">
        <v>252000</v>
      </c>
      <c r="S276" s="484">
        <v>134000</v>
      </c>
      <c r="T276" s="484">
        <v>118000</v>
      </c>
      <c r="U276" s="490">
        <v>16000</v>
      </c>
      <c r="Y276" s="28" t="s">
        <v>465</v>
      </c>
      <c r="Z276" s="485">
        <v>394000</v>
      </c>
      <c r="AA276" s="484">
        <v>387000</v>
      </c>
      <c r="AB276" s="497" t="s">
        <v>270</v>
      </c>
      <c r="AC276" s="484">
        <v>44000</v>
      </c>
      <c r="AD276" s="484">
        <v>238000</v>
      </c>
      <c r="AE276" s="484">
        <v>110000</v>
      </c>
      <c r="AF276" s="484">
        <v>103000</v>
      </c>
      <c r="AG276" s="498" t="s">
        <v>270</v>
      </c>
    </row>
    <row r="277" spans="1:33" ht="21" customHeight="1">
      <c r="A277" s="28" t="s">
        <v>466</v>
      </c>
      <c r="B277" s="485">
        <v>825000</v>
      </c>
      <c r="C277" s="484">
        <v>800000</v>
      </c>
      <c r="D277" s="497" t="s">
        <v>270</v>
      </c>
      <c r="E277" s="484">
        <v>90000</v>
      </c>
      <c r="F277" s="484">
        <v>483000</v>
      </c>
      <c r="G277" s="484">
        <v>246000</v>
      </c>
      <c r="H277" s="484">
        <v>222000</v>
      </c>
      <c r="I277" s="490">
        <v>24000</v>
      </c>
      <c r="M277" s="28" t="s">
        <v>466</v>
      </c>
      <c r="N277" s="485">
        <v>433000</v>
      </c>
      <c r="O277" s="484">
        <v>416000</v>
      </c>
      <c r="P277" s="497" t="s">
        <v>270</v>
      </c>
      <c r="Q277" s="484">
        <v>47000</v>
      </c>
      <c r="R277" s="484">
        <v>248000</v>
      </c>
      <c r="S277" s="484">
        <v>135000</v>
      </c>
      <c r="T277" s="484">
        <v>118000</v>
      </c>
      <c r="U277" s="490">
        <v>17000</v>
      </c>
      <c r="Y277" s="28" t="s">
        <v>466</v>
      </c>
      <c r="Z277" s="485">
        <v>392000</v>
      </c>
      <c r="AA277" s="484">
        <v>384000</v>
      </c>
      <c r="AB277" s="497" t="s">
        <v>270</v>
      </c>
      <c r="AC277" s="484">
        <v>43000</v>
      </c>
      <c r="AD277" s="484">
        <v>235000</v>
      </c>
      <c r="AE277" s="484">
        <v>111000</v>
      </c>
      <c r="AF277" s="484">
        <v>104000</v>
      </c>
      <c r="AG277" s="498" t="s">
        <v>270</v>
      </c>
    </row>
    <row r="278" spans="1:33" ht="21" customHeight="1">
      <c r="A278" s="28" t="s">
        <v>467</v>
      </c>
      <c r="B278" s="485">
        <v>829000</v>
      </c>
      <c r="C278" s="484">
        <v>805000</v>
      </c>
      <c r="D278" s="497" t="s">
        <v>270</v>
      </c>
      <c r="E278" s="484">
        <v>90000</v>
      </c>
      <c r="F278" s="484">
        <v>487000</v>
      </c>
      <c r="G278" s="484">
        <v>246000</v>
      </c>
      <c r="H278" s="484">
        <v>222000</v>
      </c>
      <c r="I278" s="490">
        <v>24000</v>
      </c>
      <c r="M278" s="28" t="s">
        <v>467</v>
      </c>
      <c r="N278" s="485">
        <v>439000</v>
      </c>
      <c r="O278" s="484">
        <v>420000</v>
      </c>
      <c r="P278" s="497" t="s">
        <v>270</v>
      </c>
      <c r="Q278" s="484">
        <v>46000</v>
      </c>
      <c r="R278" s="484">
        <v>252000</v>
      </c>
      <c r="S278" s="484">
        <v>139000</v>
      </c>
      <c r="T278" s="484">
        <v>120000</v>
      </c>
      <c r="U278" s="490">
        <v>19000</v>
      </c>
      <c r="Y278" s="28" t="s">
        <v>467</v>
      </c>
      <c r="Z278" s="485">
        <v>390000</v>
      </c>
      <c r="AA278" s="484">
        <v>384000</v>
      </c>
      <c r="AB278" s="497" t="s">
        <v>270</v>
      </c>
      <c r="AC278" s="484">
        <v>44000</v>
      </c>
      <c r="AD278" s="484">
        <v>235000</v>
      </c>
      <c r="AE278" s="484">
        <v>108000</v>
      </c>
      <c r="AF278" s="484">
        <v>102000</v>
      </c>
      <c r="AG278" s="498" t="s">
        <v>270</v>
      </c>
    </row>
    <row r="279" spans="1:33" ht="21" customHeight="1">
      <c r="A279" s="28" t="s">
        <v>468</v>
      </c>
      <c r="B279" s="485">
        <v>823000</v>
      </c>
      <c r="C279" s="484">
        <v>803000</v>
      </c>
      <c r="D279" s="497" t="s">
        <v>270</v>
      </c>
      <c r="E279" s="484">
        <v>88000</v>
      </c>
      <c r="F279" s="484">
        <v>491000</v>
      </c>
      <c r="G279" s="484">
        <v>239000</v>
      </c>
      <c r="H279" s="484">
        <v>219000</v>
      </c>
      <c r="I279" s="490">
        <v>20000</v>
      </c>
      <c r="M279" s="28" t="s">
        <v>468</v>
      </c>
      <c r="N279" s="485">
        <v>432000</v>
      </c>
      <c r="O279" s="484">
        <v>418000</v>
      </c>
      <c r="P279" s="497" t="s">
        <v>270</v>
      </c>
      <c r="Q279" s="484">
        <v>46000</v>
      </c>
      <c r="R279" s="484">
        <v>251000</v>
      </c>
      <c r="S279" s="484">
        <v>132000</v>
      </c>
      <c r="T279" s="484">
        <v>118000</v>
      </c>
      <c r="U279" s="490">
        <v>14000</v>
      </c>
      <c r="Y279" s="28" t="s">
        <v>468</v>
      </c>
      <c r="Z279" s="485">
        <v>391000</v>
      </c>
      <c r="AA279" s="484">
        <v>386000</v>
      </c>
      <c r="AB279" s="497" t="s">
        <v>270</v>
      </c>
      <c r="AC279" s="484">
        <v>41000</v>
      </c>
      <c r="AD279" s="484">
        <v>240000</v>
      </c>
      <c r="AE279" s="484">
        <v>107000</v>
      </c>
      <c r="AF279" s="484">
        <v>101000</v>
      </c>
      <c r="AG279" s="498" t="s">
        <v>270</v>
      </c>
    </row>
    <row r="280" spans="1:33" ht="21" customHeight="1">
      <c r="A280" s="28" t="s">
        <v>469</v>
      </c>
      <c r="B280" s="485">
        <v>833000</v>
      </c>
      <c r="C280" s="484">
        <v>808000</v>
      </c>
      <c r="D280" s="497" t="s">
        <v>270</v>
      </c>
      <c r="E280" s="484">
        <v>93000</v>
      </c>
      <c r="F280" s="484">
        <v>491000</v>
      </c>
      <c r="G280" s="484">
        <v>243000</v>
      </c>
      <c r="H280" s="484">
        <v>218000</v>
      </c>
      <c r="I280" s="490">
        <v>25000</v>
      </c>
      <c r="M280" s="28" t="s">
        <v>469</v>
      </c>
      <c r="N280" s="485">
        <v>435000</v>
      </c>
      <c r="O280" s="484">
        <v>418000</v>
      </c>
      <c r="P280" s="497" t="s">
        <v>270</v>
      </c>
      <c r="Q280" s="484">
        <v>48000</v>
      </c>
      <c r="R280" s="484">
        <v>251000</v>
      </c>
      <c r="S280" s="484">
        <v>135000</v>
      </c>
      <c r="T280" s="484">
        <v>117000</v>
      </c>
      <c r="U280" s="490">
        <v>18000</v>
      </c>
      <c r="Y280" s="28" t="s">
        <v>469</v>
      </c>
      <c r="Z280" s="485">
        <v>398000</v>
      </c>
      <c r="AA280" s="484">
        <v>390000</v>
      </c>
      <c r="AB280" s="497" t="s">
        <v>270</v>
      </c>
      <c r="AC280" s="484">
        <v>45000</v>
      </c>
      <c r="AD280" s="484">
        <v>240000</v>
      </c>
      <c r="AE280" s="484">
        <v>109000</v>
      </c>
      <c r="AF280" s="484">
        <v>101000</v>
      </c>
      <c r="AG280" s="498" t="s">
        <v>270</v>
      </c>
    </row>
    <row r="281" spans="1:33" ht="21" customHeight="1">
      <c r="A281" s="28" t="s">
        <v>470</v>
      </c>
      <c r="B281" s="485">
        <v>823000</v>
      </c>
      <c r="C281" s="484">
        <v>796000</v>
      </c>
      <c r="D281" s="497" t="s">
        <v>270</v>
      </c>
      <c r="E281" s="484">
        <v>91000</v>
      </c>
      <c r="F281" s="484">
        <v>486000</v>
      </c>
      <c r="G281" s="484">
        <v>240000</v>
      </c>
      <c r="H281" s="484">
        <v>213000</v>
      </c>
      <c r="I281" s="490">
        <v>27000</v>
      </c>
      <c r="M281" s="28" t="s">
        <v>470</v>
      </c>
      <c r="N281" s="485">
        <v>433000</v>
      </c>
      <c r="O281" s="484">
        <v>414000</v>
      </c>
      <c r="P281" s="497" t="s">
        <v>270</v>
      </c>
      <c r="Q281" s="484">
        <v>48000</v>
      </c>
      <c r="R281" s="484">
        <v>251000</v>
      </c>
      <c r="S281" s="484">
        <v>130000</v>
      </c>
      <c r="T281" s="484">
        <v>112000</v>
      </c>
      <c r="U281" s="490">
        <v>19000</v>
      </c>
      <c r="Y281" s="28" t="s">
        <v>470</v>
      </c>
      <c r="Z281" s="485">
        <v>391000</v>
      </c>
      <c r="AA281" s="484">
        <v>382000</v>
      </c>
      <c r="AB281" s="497" t="s">
        <v>270</v>
      </c>
      <c r="AC281" s="484">
        <v>43000</v>
      </c>
      <c r="AD281" s="484">
        <v>235000</v>
      </c>
      <c r="AE281" s="484">
        <v>109000</v>
      </c>
      <c r="AF281" s="484">
        <v>101000</v>
      </c>
      <c r="AG281" s="490">
        <v>8000</v>
      </c>
    </row>
    <row r="282" spans="1:33" ht="21" customHeight="1">
      <c r="A282" s="28" t="s">
        <v>471</v>
      </c>
      <c r="B282" s="485">
        <v>828000</v>
      </c>
      <c r="C282" s="484">
        <v>798000</v>
      </c>
      <c r="D282" s="497" t="s">
        <v>270</v>
      </c>
      <c r="E282" s="484">
        <v>92000</v>
      </c>
      <c r="F282" s="484">
        <v>484000</v>
      </c>
      <c r="G282" s="484">
        <v>245000</v>
      </c>
      <c r="H282" s="484">
        <v>216000</v>
      </c>
      <c r="I282" s="490">
        <v>30000</v>
      </c>
      <c r="M282" s="28" t="s">
        <v>471</v>
      </c>
      <c r="N282" s="485">
        <v>435000</v>
      </c>
      <c r="O282" s="484">
        <v>416000</v>
      </c>
      <c r="P282" s="497" t="s">
        <v>270</v>
      </c>
      <c r="Q282" s="484">
        <v>47000</v>
      </c>
      <c r="R282" s="484">
        <v>252000</v>
      </c>
      <c r="S282" s="484">
        <v>132000</v>
      </c>
      <c r="T282" s="484">
        <v>113000</v>
      </c>
      <c r="U282" s="490">
        <v>19000</v>
      </c>
      <c r="Y282" s="28" t="s">
        <v>471</v>
      </c>
      <c r="Z282" s="485">
        <v>392000</v>
      </c>
      <c r="AA282" s="484">
        <v>382000</v>
      </c>
      <c r="AB282" s="497" t="s">
        <v>270</v>
      </c>
      <c r="AC282" s="484">
        <v>45000</v>
      </c>
      <c r="AD282" s="484">
        <v>231000</v>
      </c>
      <c r="AE282" s="484">
        <v>113000</v>
      </c>
      <c r="AF282" s="484">
        <v>103000</v>
      </c>
      <c r="AG282" s="490">
        <v>10000</v>
      </c>
    </row>
    <row r="283" spans="1:33" ht="21" customHeight="1">
      <c r="A283" s="28" t="s">
        <v>472</v>
      </c>
      <c r="B283" s="485">
        <v>822000</v>
      </c>
      <c r="C283" s="484">
        <v>797000</v>
      </c>
      <c r="D283" s="497" t="s">
        <v>270</v>
      </c>
      <c r="E283" s="484">
        <v>89000</v>
      </c>
      <c r="F283" s="484">
        <v>485000</v>
      </c>
      <c r="G283" s="484">
        <v>242000</v>
      </c>
      <c r="H283" s="484">
        <v>216000</v>
      </c>
      <c r="I283" s="490">
        <v>26000</v>
      </c>
      <c r="M283" s="28" t="s">
        <v>472</v>
      </c>
      <c r="N283" s="485">
        <v>433000</v>
      </c>
      <c r="O283" s="484">
        <v>417000</v>
      </c>
      <c r="P283" s="497" t="s">
        <v>270</v>
      </c>
      <c r="Q283" s="484">
        <v>45000</v>
      </c>
      <c r="R283" s="484">
        <v>255000</v>
      </c>
      <c r="S283" s="484">
        <v>130000</v>
      </c>
      <c r="T283" s="484">
        <v>114000</v>
      </c>
      <c r="U283" s="490">
        <v>16000</v>
      </c>
      <c r="Y283" s="28" t="s">
        <v>472</v>
      </c>
      <c r="Z283" s="485">
        <v>390000</v>
      </c>
      <c r="AA283" s="484">
        <v>380000</v>
      </c>
      <c r="AB283" s="497" t="s">
        <v>270</v>
      </c>
      <c r="AC283" s="484">
        <v>45000</v>
      </c>
      <c r="AD283" s="484">
        <v>230000</v>
      </c>
      <c r="AE283" s="484">
        <v>112000</v>
      </c>
      <c r="AF283" s="484">
        <v>102000</v>
      </c>
      <c r="AG283" s="490">
        <v>10000</v>
      </c>
    </row>
    <row r="284" spans="1:33" ht="21" customHeight="1">
      <c r="A284" s="28" t="s">
        <v>473</v>
      </c>
      <c r="B284" s="485">
        <v>823000</v>
      </c>
      <c r="C284" s="484">
        <v>796000</v>
      </c>
      <c r="D284" s="497" t="s">
        <v>270</v>
      </c>
      <c r="E284" s="484">
        <v>90000</v>
      </c>
      <c r="F284" s="484">
        <v>484000</v>
      </c>
      <c r="G284" s="484">
        <v>243000</v>
      </c>
      <c r="H284" s="484">
        <v>216000</v>
      </c>
      <c r="I284" s="490">
        <v>26000</v>
      </c>
      <c r="M284" s="28" t="s">
        <v>473</v>
      </c>
      <c r="N284" s="485">
        <v>430000</v>
      </c>
      <c r="O284" s="484">
        <v>415000</v>
      </c>
      <c r="P284" s="497" t="s">
        <v>270</v>
      </c>
      <c r="Q284" s="484">
        <v>42000</v>
      </c>
      <c r="R284" s="484">
        <v>255000</v>
      </c>
      <c r="S284" s="484">
        <v>130000</v>
      </c>
      <c r="T284" s="484">
        <v>115000</v>
      </c>
      <c r="U284" s="490">
        <v>15000</v>
      </c>
      <c r="Y284" s="28" t="s">
        <v>473</v>
      </c>
      <c r="Z284" s="485">
        <v>393000</v>
      </c>
      <c r="AA284" s="484">
        <v>382000</v>
      </c>
      <c r="AB284" s="497" t="s">
        <v>270</v>
      </c>
      <c r="AC284" s="484">
        <v>48000</v>
      </c>
      <c r="AD284" s="484">
        <v>229000</v>
      </c>
      <c r="AE284" s="484">
        <v>112000</v>
      </c>
      <c r="AF284" s="484">
        <v>101000</v>
      </c>
      <c r="AG284" s="490">
        <v>11000</v>
      </c>
    </row>
    <row r="285" spans="1:33" s="40" customFormat="1" ht="21" customHeight="1">
      <c r="A285" s="28" t="s">
        <v>480</v>
      </c>
      <c r="B285" s="485">
        <v>833000</v>
      </c>
      <c r="C285" s="484">
        <v>804000</v>
      </c>
      <c r="D285" s="484">
        <v>9000</v>
      </c>
      <c r="E285" s="484">
        <v>89000</v>
      </c>
      <c r="F285" s="484">
        <v>491000</v>
      </c>
      <c r="G285" s="484">
        <v>244000</v>
      </c>
      <c r="H285" s="484">
        <v>216000</v>
      </c>
      <c r="I285" s="490">
        <v>28000</v>
      </c>
      <c r="K285" s="3"/>
      <c r="L285" s="3"/>
      <c r="M285" s="28" t="s">
        <v>480</v>
      </c>
      <c r="N285" s="485">
        <v>437000</v>
      </c>
      <c r="O285" s="484">
        <v>421000</v>
      </c>
      <c r="P285" s="497" t="s">
        <v>270</v>
      </c>
      <c r="Q285" s="484">
        <v>41000</v>
      </c>
      <c r="R285" s="484">
        <v>260000</v>
      </c>
      <c r="S285" s="484">
        <v>131000</v>
      </c>
      <c r="T285" s="484">
        <v>115000</v>
      </c>
      <c r="U285" s="490">
        <v>17000</v>
      </c>
      <c r="Y285" s="28" t="s">
        <v>480</v>
      </c>
      <c r="Z285" s="485">
        <v>395000</v>
      </c>
      <c r="AA285" s="484">
        <v>383000</v>
      </c>
      <c r="AB285" s="497" t="s">
        <v>270</v>
      </c>
      <c r="AC285" s="484">
        <v>47000</v>
      </c>
      <c r="AD285" s="484">
        <v>231000</v>
      </c>
      <c r="AE285" s="484">
        <v>113000</v>
      </c>
      <c r="AF285" s="484">
        <v>101000</v>
      </c>
      <c r="AG285" s="490">
        <v>12000</v>
      </c>
    </row>
    <row r="286" spans="1:33" ht="21" customHeight="1">
      <c r="A286" s="28" t="s">
        <v>481</v>
      </c>
      <c r="B286" s="485">
        <v>830000</v>
      </c>
      <c r="C286" s="484">
        <v>802000</v>
      </c>
      <c r="D286" s="497" t="s">
        <v>270</v>
      </c>
      <c r="E286" s="484">
        <v>91000</v>
      </c>
      <c r="F286" s="484">
        <v>490000</v>
      </c>
      <c r="G286" s="484">
        <v>241000</v>
      </c>
      <c r="H286" s="484">
        <v>213000</v>
      </c>
      <c r="I286" s="490">
        <v>28000</v>
      </c>
      <c r="M286" s="28" t="s">
        <v>481</v>
      </c>
      <c r="N286" s="485">
        <v>433000</v>
      </c>
      <c r="O286" s="484">
        <v>417000</v>
      </c>
      <c r="P286" s="497" t="s">
        <v>270</v>
      </c>
      <c r="Q286" s="484">
        <v>43000</v>
      </c>
      <c r="R286" s="484">
        <v>257000</v>
      </c>
      <c r="S286" s="484">
        <v>128000</v>
      </c>
      <c r="T286" s="484">
        <v>113000</v>
      </c>
      <c r="U286" s="490">
        <v>16000</v>
      </c>
      <c r="W286" s="3"/>
      <c r="Y286" s="28" t="s">
        <v>481</v>
      </c>
      <c r="Z286" s="485">
        <v>397000</v>
      </c>
      <c r="AA286" s="484">
        <v>384000</v>
      </c>
      <c r="AB286" s="497" t="s">
        <v>270</v>
      </c>
      <c r="AC286" s="484">
        <v>48000</v>
      </c>
      <c r="AD286" s="484">
        <v>233000</v>
      </c>
      <c r="AE286" s="484">
        <v>113000</v>
      </c>
      <c r="AF286" s="484">
        <v>101000</v>
      </c>
      <c r="AG286" s="490">
        <v>13000</v>
      </c>
    </row>
    <row r="287" spans="1:33" ht="21" customHeight="1">
      <c r="A287" s="28" t="s">
        <v>482</v>
      </c>
      <c r="B287" s="485">
        <v>846000</v>
      </c>
      <c r="C287" s="484">
        <v>814000</v>
      </c>
      <c r="D287" s="497" t="s">
        <v>270</v>
      </c>
      <c r="E287" s="484">
        <v>93000</v>
      </c>
      <c r="F287" s="484">
        <v>499000</v>
      </c>
      <c r="G287" s="484">
        <v>248000</v>
      </c>
      <c r="H287" s="484">
        <v>216000</v>
      </c>
      <c r="I287" s="490">
        <v>31000</v>
      </c>
      <c r="M287" s="28" t="s">
        <v>482</v>
      </c>
      <c r="N287" s="485">
        <v>444000</v>
      </c>
      <c r="O287" s="484">
        <v>425000</v>
      </c>
      <c r="P287" s="497" t="s">
        <v>270</v>
      </c>
      <c r="Q287" s="484">
        <v>44000</v>
      </c>
      <c r="R287" s="484">
        <v>260000</v>
      </c>
      <c r="S287" s="484">
        <v>136000</v>
      </c>
      <c r="T287" s="484">
        <v>116000</v>
      </c>
      <c r="U287" s="490">
        <v>20000</v>
      </c>
      <c r="W287" s="3"/>
      <c r="Y287" s="28" t="s">
        <v>482</v>
      </c>
      <c r="Z287" s="485">
        <v>401000</v>
      </c>
      <c r="AA287" s="484">
        <v>390000</v>
      </c>
      <c r="AB287" s="497" t="s">
        <v>270</v>
      </c>
      <c r="AC287" s="484">
        <v>49000</v>
      </c>
      <c r="AD287" s="484">
        <v>239000</v>
      </c>
      <c r="AE287" s="484">
        <v>112000</v>
      </c>
      <c r="AF287" s="484">
        <v>100000</v>
      </c>
      <c r="AG287" s="490">
        <v>12000</v>
      </c>
    </row>
    <row r="288" spans="1:33" ht="21" customHeight="1">
      <c r="A288" s="28" t="s">
        <v>488</v>
      </c>
      <c r="B288" s="485">
        <v>845000</v>
      </c>
      <c r="C288" s="484">
        <v>814000</v>
      </c>
      <c r="D288" s="497" t="s">
        <v>270</v>
      </c>
      <c r="E288" s="484">
        <v>93000</v>
      </c>
      <c r="F288" s="484">
        <v>499000</v>
      </c>
      <c r="G288" s="484">
        <v>248000</v>
      </c>
      <c r="H288" s="484">
        <v>217000</v>
      </c>
      <c r="I288" s="490">
        <v>31000</v>
      </c>
      <c r="M288" s="28" t="s">
        <v>488</v>
      </c>
      <c r="N288" s="485">
        <v>445000</v>
      </c>
      <c r="O288" s="484">
        <v>424000</v>
      </c>
      <c r="P288" s="497" t="s">
        <v>270</v>
      </c>
      <c r="Q288" s="484">
        <v>42000</v>
      </c>
      <c r="R288" s="484">
        <v>262000</v>
      </c>
      <c r="S288" s="484">
        <v>137000</v>
      </c>
      <c r="T288" s="484">
        <v>116000</v>
      </c>
      <c r="U288" s="490">
        <v>21000</v>
      </c>
      <c r="W288" s="3"/>
      <c r="Y288" s="28" t="s">
        <v>488</v>
      </c>
      <c r="Z288" s="485">
        <v>401000</v>
      </c>
      <c r="AA288" s="484">
        <v>390000</v>
      </c>
      <c r="AB288" s="497" t="s">
        <v>270</v>
      </c>
      <c r="AC288" s="484">
        <v>50000</v>
      </c>
      <c r="AD288" s="484">
        <v>237000</v>
      </c>
      <c r="AE288" s="484">
        <v>111000</v>
      </c>
      <c r="AF288" s="484">
        <v>100000</v>
      </c>
      <c r="AG288" s="490">
        <v>10000</v>
      </c>
    </row>
    <row r="289" spans="1:33" ht="21" customHeight="1">
      <c r="A289" s="28" t="s">
        <v>490</v>
      </c>
      <c r="B289" s="485">
        <v>848000</v>
      </c>
      <c r="C289" s="484">
        <v>816000</v>
      </c>
      <c r="D289" s="497" t="s">
        <v>270</v>
      </c>
      <c r="E289" s="484">
        <v>90000</v>
      </c>
      <c r="F289" s="484">
        <v>500000</v>
      </c>
      <c r="G289" s="484">
        <v>251000</v>
      </c>
      <c r="H289" s="484">
        <v>220000</v>
      </c>
      <c r="I289" s="490">
        <v>32000</v>
      </c>
      <c r="M289" s="28" t="s">
        <v>490</v>
      </c>
      <c r="N289" s="485">
        <v>442000</v>
      </c>
      <c r="O289" s="484">
        <v>421000</v>
      </c>
      <c r="P289" s="497" t="s">
        <v>270</v>
      </c>
      <c r="Q289" s="484">
        <v>42000</v>
      </c>
      <c r="R289" s="484">
        <v>260000</v>
      </c>
      <c r="S289" s="484">
        <v>137000</v>
      </c>
      <c r="T289" s="484">
        <v>116000</v>
      </c>
      <c r="U289" s="490">
        <v>21000</v>
      </c>
      <c r="W289" s="3"/>
      <c r="Y289" s="28" t="s">
        <v>490</v>
      </c>
      <c r="Z289" s="485">
        <v>406000</v>
      </c>
      <c r="AA289" s="484">
        <v>396000</v>
      </c>
      <c r="AB289" s="497" t="s">
        <v>270</v>
      </c>
      <c r="AC289" s="484">
        <v>49000</v>
      </c>
      <c r="AD289" s="484">
        <v>240000</v>
      </c>
      <c r="AE289" s="484">
        <v>114000</v>
      </c>
      <c r="AF289" s="484">
        <v>104000</v>
      </c>
      <c r="AG289" s="490">
        <v>10000</v>
      </c>
    </row>
    <row r="290" spans="1:33" ht="21" customHeight="1">
      <c r="A290" s="28" t="s">
        <v>491</v>
      </c>
      <c r="B290" s="485">
        <v>845000</v>
      </c>
      <c r="C290" s="484">
        <v>816000</v>
      </c>
      <c r="D290" s="497" t="s">
        <v>270</v>
      </c>
      <c r="E290" s="484">
        <v>90000</v>
      </c>
      <c r="F290" s="484">
        <v>496000</v>
      </c>
      <c r="G290" s="484">
        <v>252000</v>
      </c>
      <c r="H290" s="484">
        <v>223000</v>
      </c>
      <c r="I290" s="490">
        <v>29000</v>
      </c>
      <c r="M290" s="28" t="s">
        <v>491</v>
      </c>
      <c r="N290" s="485">
        <v>435000</v>
      </c>
      <c r="O290" s="484">
        <v>417000</v>
      </c>
      <c r="P290" s="497" t="s">
        <v>270</v>
      </c>
      <c r="Q290" s="484">
        <v>39000</v>
      </c>
      <c r="R290" s="484">
        <v>257000</v>
      </c>
      <c r="S290" s="484">
        <v>136000</v>
      </c>
      <c r="T290" s="484">
        <v>118000</v>
      </c>
      <c r="U290" s="490">
        <v>18000</v>
      </c>
      <c r="W290" s="3"/>
      <c r="Y290" s="28" t="s">
        <v>491</v>
      </c>
      <c r="Z290" s="485">
        <v>409000</v>
      </c>
      <c r="AA290" s="484">
        <v>399000</v>
      </c>
      <c r="AB290" s="497" t="s">
        <v>270</v>
      </c>
      <c r="AC290" s="484">
        <v>50000</v>
      </c>
      <c r="AD290" s="484">
        <v>239000</v>
      </c>
      <c r="AE290" s="484">
        <v>116000</v>
      </c>
      <c r="AF290" s="484">
        <v>105000</v>
      </c>
      <c r="AG290" s="490">
        <v>11000</v>
      </c>
    </row>
    <row r="291" spans="1:33" ht="21" customHeight="1">
      <c r="A291" s="28" t="s">
        <v>492</v>
      </c>
      <c r="B291" s="485">
        <v>849000</v>
      </c>
      <c r="C291" s="484">
        <v>818000</v>
      </c>
      <c r="D291" s="497" t="s">
        <v>270</v>
      </c>
      <c r="E291" s="484">
        <v>91000</v>
      </c>
      <c r="F291" s="484">
        <v>494000</v>
      </c>
      <c r="G291" s="484">
        <v>256000</v>
      </c>
      <c r="H291" s="484">
        <v>225000</v>
      </c>
      <c r="I291" s="490">
        <v>31000</v>
      </c>
      <c r="M291" s="28" t="s">
        <v>492</v>
      </c>
      <c r="N291" s="485">
        <v>437000</v>
      </c>
      <c r="O291" s="484">
        <v>419000</v>
      </c>
      <c r="P291" s="497" t="s">
        <v>270</v>
      </c>
      <c r="Q291" s="484">
        <v>41000</v>
      </c>
      <c r="R291" s="484">
        <v>254000</v>
      </c>
      <c r="S291" s="484">
        <v>138000</v>
      </c>
      <c r="T291" s="484">
        <v>120000</v>
      </c>
      <c r="U291" s="490">
        <v>18000</v>
      </c>
      <c r="W291" s="3"/>
      <c r="Y291" s="28" t="s">
        <v>492</v>
      </c>
      <c r="Z291" s="485">
        <v>412000</v>
      </c>
      <c r="AA291" s="484">
        <v>399000</v>
      </c>
      <c r="AB291" s="497" t="s">
        <v>270</v>
      </c>
      <c r="AC291" s="484">
        <v>50000</v>
      </c>
      <c r="AD291" s="484">
        <v>240000</v>
      </c>
      <c r="AE291" s="484">
        <v>118000</v>
      </c>
      <c r="AF291" s="484">
        <v>105000</v>
      </c>
      <c r="AG291" s="490">
        <v>13000</v>
      </c>
    </row>
    <row r="292" spans="1:33" ht="21" customHeight="1">
      <c r="A292" s="28" t="s">
        <v>493</v>
      </c>
      <c r="B292" s="485">
        <v>841000</v>
      </c>
      <c r="C292" s="484">
        <v>810000</v>
      </c>
      <c r="D292" s="484">
        <v>8000</v>
      </c>
      <c r="E292" s="484">
        <v>87000</v>
      </c>
      <c r="F292" s="484">
        <v>494000</v>
      </c>
      <c r="G292" s="484">
        <v>252000</v>
      </c>
      <c r="H292" s="484">
        <v>221000</v>
      </c>
      <c r="I292" s="490">
        <v>31000</v>
      </c>
      <c r="M292" s="28" t="s">
        <v>493</v>
      </c>
      <c r="N292" s="485">
        <v>433000</v>
      </c>
      <c r="O292" s="484">
        <v>416000</v>
      </c>
      <c r="P292" s="497" t="s">
        <v>270</v>
      </c>
      <c r="Q292" s="484">
        <v>41000</v>
      </c>
      <c r="R292" s="484">
        <v>255000</v>
      </c>
      <c r="S292" s="484">
        <v>133000</v>
      </c>
      <c r="T292" s="484">
        <v>116000</v>
      </c>
      <c r="U292" s="490">
        <v>17000</v>
      </c>
      <c r="W292" s="3"/>
      <c r="Y292" s="28" t="s">
        <v>493</v>
      </c>
      <c r="Z292" s="485">
        <v>408000</v>
      </c>
      <c r="AA292" s="484">
        <v>394000</v>
      </c>
      <c r="AB292" s="497" t="s">
        <v>270</v>
      </c>
      <c r="AC292" s="484">
        <v>46000</v>
      </c>
      <c r="AD292" s="484">
        <v>239000</v>
      </c>
      <c r="AE292" s="484">
        <v>119000</v>
      </c>
      <c r="AF292" s="484">
        <v>105000</v>
      </c>
      <c r="AG292" s="490">
        <v>14000</v>
      </c>
    </row>
    <row r="293" spans="1:33" ht="21" customHeight="1">
      <c r="A293" s="28" t="s">
        <v>494</v>
      </c>
      <c r="B293" s="485">
        <v>850000</v>
      </c>
      <c r="C293" s="484">
        <v>817000</v>
      </c>
      <c r="D293" s="497" t="s">
        <v>270</v>
      </c>
      <c r="E293" s="484">
        <v>93000</v>
      </c>
      <c r="F293" s="484">
        <v>490000</v>
      </c>
      <c r="G293" s="484">
        <v>259000</v>
      </c>
      <c r="H293" s="484">
        <v>227000</v>
      </c>
      <c r="I293" s="490">
        <v>33000</v>
      </c>
      <c r="M293" s="28" t="s">
        <v>494</v>
      </c>
      <c r="N293" s="485">
        <v>435000</v>
      </c>
      <c r="O293" s="484">
        <v>420000</v>
      </c>
      <c r="P293" s="497" t="s">
        <v>270</v>
      </c>
      <c r="Q293" s="484">
        <v>45000</v>
      </c>
      <c r="R293" s="484">
        <v>254000</v>
      </c>
      <c r="S293" s="484">
        <v>132000</v>
      </c>
      <c r="T293" s="484">
        <v>117000</v>
      </c>
      <c r="U293" s="490">
        <v>16000</v>
      </c>
      <c r="W293" s="3"/>
      <c r="Y293" s="28" t="s">
        <v>494</v>
      </c>
      <c r="Z293" s="485">
        <v>414000</v>
      </c>
      <c r="AA293" s="484">
        <v>398000</v>
      </c>
      <c r="AB293" s="497" t="s">
        <v>270</v>
      </c>
      <c r="AC293" s="484">
        <v>48000</v>
      </c>
      <c r="AD293" s="484">
        <v>236000</v>
      </c>
      <c r="AE293" s="484">
        <v>127000</v>
      </c>
      <c r="AF293" s="484">
        <v>110000</v>
      </c>
      <c r="AG293" s="490">
        <v>17000</v>
      </c>
    </row>
    <row r="294" spans="1:33" ht="21" customHeight="1">
      <c r="A294" s="28" t="s">
        <v>495</v>
      </c>
      <c r="B294" s="485">
        <v>845000</v>
      </c>
      <c r="C294" s="484">
        <v>814000</v>
      </c>
      <c r="D294" s="497" t="s">
        <v>270</v>
      </c>
      <c r="E294" s="484">
        <v>94000</v>
      </c>
      <c r="F294" s="484">
        <v>489000</v>
      </c>
      <c r="G294" s="484">
        <v>256000</v>
      </c>
      <c r="H294" s="484">
        <v>225000</v>
      </c>
      <c r="I294" s="490">
        <v>31000</v>
      </c>
      <c r="M294" s="28" t="s">
        <v>495</v>
      </c>
      <c r="N294" s="485">
        <v>433000</v>
      </c>
      <c r="O294" s="484">
        <v>419000</v>
      </c>
      <c r="P294" s="497" t="s">
        <v>270</v>
      </c>
      <c r="Q294" s="484">
        <v>46000</v>
      </c>
      <c r="R294" s="484">
        <v>254000</v>
      </c>
      <c r="S294" s="484">
        <v>130000</v>
      </c>
      <c r="T294" s="484">
        <v>115000</v>
      </c>
      <c r="U294" s="490">
        <v>15000</v>
      </c>
      <c r="W294" s="3"/>
      <c r="Y294" s="28" t="s">
        <v>495</v>
      </c>
      <c r="Z294" s="485">
        <v>412000</v>
      </c>
      <c r="AA294" s="484">
        <v>396000</v>
      </c>
      <c r="AB294" s="497" t="s">
        <v>270</v>
      </c>
      <c r="AC294" s="484">
        <v>48000</v>
      </c>
      <c r="AD294" s="484">
        <v>235000</v>
      </c>
      <c r="AE294" s="484">
        <v>126000</v>
      </c>
      <c r="AF294" s="484">
        <v>110000</v>
      </c>
      <c r="AG294" s="490">
        <v>16000</v>
      </c>
    </row>
    <row r="295" spans="1:33" ht="21" customHeight="1">
      <c r="A295" s="28" t="s">
        <v>496</v>
      </c>
      <c r="B295" s="485">
        <v>838000</v>
      </c>
      <c r="C295" s="484">
        <v>810000</v>
      </c>
      <c r="D295" s="497" t="s">
        <v>270</v>
      </c>
      <c r="E295" s="484">
        <v>92000</v>
      </c>
      <c r="F295" s="484">
        <v>486000</v>
      </c>
      <c r="G295" s="484">
        <v>255000</v>
      </c>
      <c r="H295" s="484">
        <v>227000</v>
      </c>
      <c r="I295" s="490">
        <v>28000</v>
      </c>
      <c r="M295" s="28" t="s">
        <v>496</v>
      </c>
      <c r="N295" s="485">
        <v>437000</v>
      </c>
      <c r="O295" s="484">
        <v>423000</v>
      </c>
      <c r="P295" s="497" t="s">
        <v>270</v>
      </c>
      <c r="Q295" s="484">
        <v>47000</v>
      </c>
      <c r="R295" s="484">
        <v>254000</v>
      </c>
      <c r="S295" s="484">
        <v>133000</v>
      </c>
      <c r="T295" s="484">
        <v>119000</v>
      </c>
      <c r="U295" s="490">
        <v>15000</v>
      </c>
      <c r="W295" s="3"/>
      <c r="Y295" s="28" t="s">
        <v>496</v>
      </c>
      <c r="Z295" s="485">
        <v>401000</v>
      </c>
      <c r="AA295" s="484">
        <v>388000</v>
      </c>
      <c r="AB295" s="497" t="s">
        <v>270</v>
      </c>
      <c r="AC295" s="484">
        <v>45000</v>
      </c>
      <c r="AD295" s="484">
        <v>232000</v>
      </c>
      <c r="AE295" s="484">
        <v>122000</v>
      </c>
      <c r="AF295" s="484">
        <v>109000</v>
      </c>
      <c r="AG295" s="490">
        <v>14000</v>
      </c>
    </row>
    <row r="296" spans="1:33" ht="21" customHeight="1">
      <c r="A296" s="28" t="s">
        <v>497</v>
      </c>
      <c r="B296" s="485">
        <v>836000</v>
      </c>
      <c r="C296" s="484">
        <v>808000</v>
      </c>
      <c r="D296" s="497" t="s">
        <v>270</v>
      </c>
      <c r="E296" s="484">
        <v>92000</v>
      </c>
      <c r="F296" s="484">
        <v>487000</v>
      </c>
      <c r="G296" s="484">
        <v>252000</v>
      </c>
      <c r="H296" s="484">
        <v>224000</v>
      </c>
      <c r="I296" s="490">
        <v>28000</v>
      </c>
      <c r="M296" s="28" t="s">
        <v>497</v>
      </c>
      <c r="N296" s="485">
        <v>438000</v>
      </c>
      <c r="O296" s="484">
        <v>421000</v>
      </c>
      <c r="P296" s="497" t="s">
        <v>270</v>
      </c>
      <c r="Q296" s="484">
        <v>48000</v>
      </c>
      <c r="R296" s="484">
        <v>253000</v>
      </c>
      <c r="S296" s="484">
        <v>134000</v>
      </c>
      <c r="T296" s="484">
        <v>117000</v>
      </c>
      <c r="U296" s="490">
        <v>17000</v>
      </c>
      <c r="W296" s="3"/>
      <c r="Y296" s="28" t="s">
        <v>497</v>
      </c>
      <c r="Z296" s="485">
        <v>398000</v>
      </c>
      <c r="AA296" s="484">
        <v>387000</v>
      </c>
      <c r="AB296" s="497" t="s">
        <v>270</v>
      </c>
      <c r="AC296" s="484">
        <v>44000</v>
      </c>
      <c r="AD296" s="484">
        <v>234000</v>
      </c>
      <c r="AE296" s="484">
        <v>119000</v>
      </c>
      <c r="AF296" s="484">
        <v>107000</v>
      </c>
      <c r="AG296" s="490">
        <v>11000</v>
      </c>
    </row>
    <row r="297" spans="1:33" ht="21" customHeight="1">
      <c r="A297" s="28" t="s">
        <v>498</v>
      </c>
      <c r="B297" s="485">
        <v>842000</v>
      </c>
      <c r="C297" s="484">
        <v>814000</v>
      </c>
      <c r="D297" s="497" t="s">
        <v>270</v>
      </c>
      <c r="E297" s="484">
        <v>91000</v>
      </c>
      <c r="F297" s="484">
        <v>494000</v>
      </c>
      <c r="G297" s="484">
        <v>251000</v>
      </c>
      <c r="H297" s="484">
        <v>223000</v>
      </c>
      <c r="I297" s="490">
        <v>28000</v>
      </c>
      <c r="M297" s="28" t="s">
        <v>498</v>
      </c>
      <c r="N297" s="485">
        <v>443000</v>
      </c>
      <c r="O297" s="484">
        <v>426000</v>
      </c>
      <c r="P297" s="497" t="s">
        <v>270</v>
      </c>
      <c r="Q297" s="484">
        <v>47000</v>
      </c>
      <c r="R297" s="484">
        <v>258000</v>
      </c>
      <c r="S297" s="484">
        <v>135000</v>
      </c>
      <c r="T297" s="484">
        <v>118000</v>
      </c>
      <c r="U297" s="490">
        <v>17000</v>
      </c>
      <c r="W297" s="3"/>
      <c r="Y297" s="28" t="s">
        <v>498</v>
      </c>
      <c r="Z297" s="485">
        <v>399000</v>
      </c>
      <c r="AA297" s="484">
        <v>388000</v>
      </c>
      <c r="AB297" s="497" t="s">
        <v>270</v>
      </c>
      <c r="AC297" s="484">
        <v>44000</v>
      </c>
      <c r="AD297" s="484">
        <v>236000</v>
      </c>
      <c r="AE297" s="484">
        <v>117000</v>
      </c>
      <c r="AF297" s="484">
        <v>106000</v>
      </c>
      <c r="AG297" s="490">
        <v>11000</v>
      </c>
    </row>
    <row r="298" spans="1:33" ht="21" customHeight="1">
      <c r="A298" s="28" t="s">
        <v>499</v>
      </c>
      <c r="B298" s="485">
        <v>853000</v>
      </c>
      <c r="C298" s="484">
        <v>822000</v>
      </c>
      <c r="D298" s="497" t="s">
        <v>270</v>
      </c>
      <c r="E298" s="484">
        <v>93000</v>
      </c>
      <c r="F298" s="484">
        <v>497000</v>
      </c>
      <c r="G298" s="484">
        <v>257000</v>
      </c>
      <c r="H298" s="484">
        <v>226000</v>
      </c>
      <c r="I298" s="490">
        <v>31000</v>
      </c>
      <c r="M298" s="28" t="s">
        <v>499</v>
      </c>
      <c r="N298" s="485">
        <v>446000</v>
      </c>
      <c r="O298" s="484">
        <v>427000</v>
      </c>
      <c r="P298" s="497" t="s">
        <v>270</v>
      </c>
      <c r="Q298" s="484">
        <v>46000</v>
      </c>
      <c r="R298" s="484">
        <v>258000</v>
      </c>
      <c r="S298" s="484">
        <v>138000</v>
      </c>
      <c r="T298" s="484">
        <v>120000</v>
      </c>
      <c r="U298" s="490">
        <v>19000</v>
      </c>
      <c r="W298" s="3"/>
      <c r="Y298" s="28" t="s">
        <v>499</v>
      </c>
      <c r="Z298" s="485">
        <v>408000</v>
      </c>
      <c r="AA298" s="484">
        <v>395000</v>
      </c>
      <c r="AB298" s="497" t="s">
        <v>270</v>
      </c>
      <c r="AC298" s="484">
        <v>47000</v>
      </c>
      <c r="AD298" s="484">
        <v>239000</v>
      </c>
      <c r="AE298" s="484">
        <v>119000</v>
      </c>
      <c r="AF298" s="484">
        <v>106000</v>
      </c>
      <c r="AG298" s="490">
        <v>13000</v>
      </c>
    </row>
    <row r="299" spans="1:33" ht="21" customHeight="1">
      <c r="A299" s="28" t="s">
        <v>500</v>
      </c>
      <c r="B299" s="274" t="s">
        <v>560</v>
      </c>
      <c r="C299" s="174"/>
      <c r="D299" s="174"/>
      <c r="E299" s="174"/>
      <c r="F299" s="174"/>
      <c r="G299" s="174"/>
      <c r="H299" s="174"/>
      <c r="I299" s="177"/>
      <c r="M299" s="28" t="s">
        <v>500</v>
      </c>
      <c r="N299" s="274" t="s">
        <v>560</v>
      </c>
      <c r="O299" s="174"/>
      <c r="P299" s="174"/>
      <c r="Q299" s="174"/>
      <c r="R299" s="174"/>
      <c r="S299" s="174"/>
      <c r="T299" s="174"/>
      <c r="U299" s="177"/>
      <c r="W299" s="3"/>
      <c r="Y299" s="28" t="s">
        <v>500</v>
      </c>
      <c r="Z299" s="274" t="s">
        <v>560</v>
      </c>
      <c r="AA299" s="174"/>
      <c r="AB299" s="174"/>
      <c r="AC299" s="174"/>
      <c r="AD299" s="174"/>
      <c r="AE299" s="174"/>
      <c r="AF299" s="174"/>
      <c r="AG299" s="177"/>
    </row>
    <row r="300" spans="1:33" ht="21" customHeight="1">
      <c r="A300" s="28" t="s">
        <v>501</v>
      </c>
      <c r="B300" s="274" t="s">
        <v>489</v>
      </c>
      <c r="C300" s="174"/>
      <c r="D300" s="174"/>
      <c r="E300" s="174"/>
      <c r="F300" s="174"/>
      <c r="G300" s="174"/>
      <c r="H300" s="174"/>
      <c r="I300" s="177"/>
      <c r="M300" s="28" t="s">
        <v>501</v>
      </c>
      <c r="N300" s="274" t="s">
        <v>489</v>
      </c>
      <c r="O300" s="174"/>
      <c r="P300" s="174"/>
      <c r="Q300" s="174"/>
      <c r="R300" s="174"/>
      <c r="S300" s="174"/>
      <c r="T300" s="174"/>
      <c r="U300" s="177"/>
      <c r="W300" s="3"/>
      <c r="Y300" s="28" t="s">
        <v>501</v>
      </c>
      <c r="Z300" s="274" t="s">
        <v>489</v>
      </c>
      <c r="AA300" s="174"/>
      <c r="AB300" s="174"/>
      <c r="AC300" s="174"/>
      <c r="AD300" s="174"/>
      <c r="AE300" s="174"/>
      <c r="AF300" s="174"/>
      <c r="AG300" s="177"/>
    </row>
    <row r="301" spans="1:33" ht="21" customHeight="1">
      <c r="A301" s="28" t="s">
        <v>502</v>
      </c>
      <c r="B301" s="274" t="s">
        <v>561</v>
      </c>
      <c r="C301" s="174"/>
      <c r="D301" s="174"/>
      <c r="E301" s="174"/>
      <c r="F301" s="174"/>
      <c r="G301" s="174"/>
      <c r="H301" s="174"/>
      <c r="I301" s="177"/>
      <c r="M301" s="28" t="s">
        <v>502</v>
      </c>
      <c r="N301" s="274" t="s">
        <v>561</v>
      </c>
      <c r="O301" s="174"/>
      <c r="P301" s="174"/>
      <c r="Q301" s="174"/>
      <c r="R301" s="174"/>
      <c r="S301" s="174"/>
      <c r="T301" s="174"/>
      <c r="U301" s="177"/>
      <c r="W301" s="3"/>
      <c r="Y301" s="28" t="s">
        <v>502</v>
      </c>
      <c r="Z301" s="274" t="s">
        <v>561</v>
      </c>
      <c r="AA301" s="174"/>
      <c r="AB301" s="174"/>
      <c r="AC301" s="174"/>
      <c r="AD301" s="174"/>
      <c r="AE301" s="174"/>
      <c r="AF301" s="174"/>
      <c r="AG301" s="177"/>
    </row>
    <row r="302" spans="1:33" ht="21" customHeight="1">
      <c r="A302" s="28" t="s">
        <v>503</v>
      </c>
      <c r="B302" s="274" t="s">
        <v>562</v>
      </c>
      <c r="C302" s="174"/>
      <c r="D302" s="174"/>
      <c r="E302" s="174"/>
      <c r="F302" s="174"/>
      <c r="G302" s="174"/>
      <c r="H302" s="174"/>
      <c r="I302" s="177"/>
      <c r="M302" s="28" t="s">
        <v>503</v>
      </c>
      <c r="N302" s="274" t="s">
        <v>562</v>
      </c>
      <c r="O302" s="174"/>
      <c r="P302" s="174"/>
      <c r="Q302" s="174"/>
      <c r="R302" s="174"/>
      <c r="S302" s="174"/>
      <c r="T302" s="174"/>
      <c r="U302" s="177"/>
      <c r="W302" s="3"/>
      <c r="Y302" s="28" t="s">
        <v>503</v>
      </c>
      <c r="Z302" s="274" t="s">
        <v>562</v>
      </c>
      <c r="AA302" s="174"/>
      <c r="AB302" s="174"/>
      <c r="AC302" s="174"/>
      <c r="AD302" s="174"/>
      <c r="AE302" s="174"/>
      <c r="AF302" s="174"/>
      <c r="AG302" s="177"/>
    </row>
    <row r="303" spans="1:33" ht="21" customHeight="1">
      <c r="A303" s="28" t="s">
        <v>504</v>
      </c>
      <c r="B303" s="274" t="s">
        <v>563</v>
      </c>
      <c r="C303" s="174"/>
      <c r="D303" s="174"/>
      <c r="E303" s="174"/>
      <c r="F303" s="174"/>
      <c r="G303" s="174"/>
      <c r="H303" s="174"/>
      <c r="I303" s="177"/>
      <c r="M303" s="28" t="s">
        <v>504</v>
      </c>
      <c r="N303" s="274" t="s">
        <v>563</v>
      </c>
      <c r="O303" s="174"/>
      <c r="P303" s="174"/>
      <c r="Q303" s="174"/>
      <c r="R303" s="174"/>
      <c r="S303" s="174"/>
      <c r="T303" s="174"/>
      <c r="U303" s="177"/>
      <c r="W303" s="3"/>
      <c r="Y303" s="28" t="s">
        <v>504</v>
      </c>
      <c r="Z303" s="274" t="s">
        <v>563</v>
      </c>
      <c r="AA303" s="174"/>
      <c r="AB303" s="174"/>
      <c r="AC303" s="174"/>
      <c r="AD303" s="174"/>
      <c r="AE303" s="174"/>
      <c r="AF303" s="174"/>
      <c r="AG303" s="177"/>
    </row>
    <row r="304" spans="1:33" ht="21" customHeight="1">
      <c r="A304" s="28" t="s">
        <v>505</v>
      </c>
      <c r="B304" s="274" t="s">
        <v>564</v>
      </c>
      <c r="C304" s="174"/>
      <c r="D304" s="174"/>
      <c r="E304" s="174"/>
      <c r="F304" s="174"/>
      <c r="G304" s="174"/>
      <c r="H304" s="174"/>
      <c r="I304" s="177"/>
      <c r="M304" s="28" t="s">
        <v>505</v>
      </c>
      <c r="N304" s="274" t="s">
        <v>564</v>
      </c>
      <c r="O304" s="174"/>
      <c r="P304" s="174"/>
      <c r="Q304" s="174"/>
      <c r="R304" s="174"/>
      <c r="S304" s="174"/>
      <c r="T304" s="174"/>
      <c r="U304" s="177"/>
      <c r="W304" s="3"/>
      <c r="Y304" s="28" t="s">
        <v>505</v>
      </c>
      <c r="Z304" s="274" t="s">
        <v>564</v>
      </c>
      <c r="AA304" s="174"/>
      <c r="AB304" s="174"/>
      <c r="AC304" s="174"/>
      <c r="AD304" s="174"/>
      <c r="AE304" s="174"/>
      <c r="AF304" s="174"/>
      <c r="AG304" s="177"/>
    </row>
    <row r="305" spans="1:33" ht="21" customHeight="1">
      <c r="A305" s="28" t="s">
        <v>506</v>
      </c>
      <c r="B305" s="274" t="s">
        <v>565</v>
      </c>
      <c r="C305" s="174"/>
      <c r="D305" s="174"/>
      <c r="E305" s="174"/>
      <c r="F305" s="174"/>
      <c r="G305" s="174"/>
      <c r="H305" s="174"/>
      <c r="I305" s="177"/>
      <c r="M305" s="28" t="s">
        <v>506</v>
      </c>
      <c r="N305" s="274" t="s">
        <v>565</v>
      </c>
      <c r="O305" s="174"/>
      <c r="P305" s="174"/>
      <c r="Q305" s="174"/>
      <c r="R305" s="174"/>
      <c r="S305" s="174"/>
      <c r="T305" s="174"/>
      <c r="U305" s="177"/>
      <c r="W305" s="3"/>
      <c r="Y305" s="28" t="s">
        <v>506</v>
      </c>
      <c r="Z305" s="274" t="s">
        <v>565</v>
      </c>
      <c r="AA305" s="174"/>
      <c r="AB305" s="174"/>
      <c r="AC305" s="174"/>
      <c r="AD305" s="174"/>
      <c r="AE305" s="174"/>
      <c r="AF305" s="174"/>
      <c r="AG305" s="177"/>
    </row>
    <row r="306" spans="1:33" ht="21" customHeight="1">
      <c r="A306" s="28" t="s">
        <v>507</v>
      </c>
      <c r="B306" s="274" t="s">
        <v>566</v>
      </c>
      <c r="C306" s="174"/>
      <c r="D306" s="174"/>
      <c r="E306" s="174"/>
      <c r="F306" s="174"/>
      <c r="G306" s="174"/>
      <c r="H306" s="174"/>
      <c r="I306" s="177"/>
      <c r="M306" s="28" t="s">
        <v>507</v>
      </c>
      <c r="N306" s="274" t="s">
        <v>566</v>
      </c>
      <c r="O306" s="174"/>
      <c r="P306" s="174"/>
      <c r="Q306" s="174"/>
      <c r="R306" s="174"/>
      <c r="S306" s="174"/>
      <c r="T306" s="174"/>
      <c r="U306" s="177"/>
      <c r="W306" s="3"/>
      <c r="Y306" s="28" t="s">
        <v>507</v>
      </c>
      <c r="Z306" s="274" t="s">
        <v>566</v>
      </c>
      <c r="AA306" s="174"/>
      <c r="AB306" s="174"/>
      <c r="AC306" s="174"/>
      <c r="AD306" s="174"/>
      <c r="AE306" s="174"/>
      <c r="AF306" s="174"/>
      <c r="AG306" s="177"/>
    </row>
    <row r="307" spans="1:33" ht="21" customHeight="1">
      <c r="A307" s="28" t="s">
        <v>508</v>
      </c>
      <c r="B307" s="274" t="s">
        <v>567</v>
      </c>
      <c r="C307" s="174"/>
      <c r="D307" s="174"/>
      <c r="E307" s="174"/>
      <c r="F307" s="174"/>
      <c r="G307" s="174"/>
      <c r="H307" s="174"/>
      <c r="I307" s="177"/>
      <c r="M307" s="28" t="s">
        <v>508</v>
      </c>
      <c r="N307" s="274" t="s">
        <v>567</v>
      </c>
      <c r="O307" s="174"/>
      <c r="P307" s="174"/>
      <c r="Q307" s="174"/>
      <c r="R307" s="174"/>
      <c r="S307" s="174"/>
      <c r="T307" s="174"/>
      <c r="U307" s="177"/>
      <c r="W307" s="3"/>
      <c r="Y307" s="28" t="s">
        <v>508</v>
      </c>
      <c r="Z307" s="274" t="s">
        <v>567</v>
      </c>
      <c r="AA307" s="174"/>
      <c r="AB307" s="174"/>
      <c r="AC307" s="174"/>
      <c r="AD307" s="174"/>
      <c r="AE307" s="174"/>
      <c r="AF307" s="174"/>
      <c r="AG307" s="177"/>
    </row>
    <row r="308" spans="1:33" ht="21" customHeight="1">
      <c r="A308" s="28" t="s">
        <v>509</v>
      </c>
      <c r="B308" s="274" t="s">
        <v>568</v>
      </c>
      <c r="C308" s="174"/>
      <c r="D308" s="174"/>
      <c r="E308" s="174"/>
      <c r="F308" s="174"/>
      <c r="G308" s="174"/>
      <c r="H308" s="174"/>
      <c r="I308" s="177"/>
      <c r="M308" s="28" t="s">
        <v>509</v>
      </c>
      <c r="N308" s="274" t="s">
        <v>568</v>
      </c>
      <c r="O308" s="174"/>
      <c r="P308" s="174"/>
      <c r="Q308" s="174"/>
      <c r="R308" s="174"/>
      <c r="S308" s="174"/>
      <c r="T308" s="174"/>
      <c r="U308" s="177"/>
      <c r="W308" s="3"/>
      <c r="Y308" s="28" t="s">
        <v>509</v>
      </c>
      <c r="Z308" s="274" t="s">
        <v>568</v>
      </c>
      <c r="AA308" s="174"/>
      <c r="AB308" s="174"/>
      <c r="AC308" s="174"/>
      <c r="AD308" s="174"/>
      <c r="AE308" s="174"/>
      <c r="AF308" s="174"/>
      <c r="AG308" s="177"/>
    </row>
    <row r="309" spans="1:33" ht="21" hidden="1" customHeight="1">
      <c r="A309" s="28" t="s">
        <v>510</v>
      </c>
      <c r="B309" s="274" t="s">
        <v>569</v>
      </c>
      <c r="C309" s="372"/>
      <c r="D309" s="372"/>
      <c r="E309" s="372"/>
      <c r="F309" s="372"/>
      <c r="G309" s="372"/>
      <c r="H309" s="372"/>
      <c r="I309" s="214"/>
      <c r="M309" s="28" t="s">
        <v>510</v>
      </c>
      <c r="N309" s="274" t="s">
        <v>569</v>
      </c>
      <c r="O309" s="372"/>
      <c r="P309" s="372"/>
      <c r="Q309" s="372"/>
      <c r="R309" s="372"/>
      <c r="S309" s="372"/>
      <c r="T309" s="372"/>
      <c r="U309" s="214"/>
      <c r="Y309" s="28" t="s">
        <v>510</v>
      </c>
      <c r="Z309" s="274" t="s">
        <v>569</v>
      </c>
      <c r="AA309" s="372"/>
      <c r="AB309" s="372"/>
      <c r="AC309" s="372"/>
      <c r="AD309" s="372"/>
      <c r="AE309" s="372"/>
      <c r="AF309" s="372"/>
      <c r="AG309" s="214"/>
    </row>
    <row r="310" spans="1:33" ht="21" hidden="1" customHeight="1">
      <c r="A310" s="28" t="s">
        <v>511</v>
      </c>
      <c r="B310" s="274" t="s">
        <v>570</v>
      </c>
      <c r="C310" s="372"/>
      <c r="D310" s="372"/>
      <c r="E310" s="372"/>
      <c r="F310" s="372"/>
      <c r="G310" s="372"/>
      <c r="H310" s="372"/>
      <c r="I310" s="214"/>
      <c r="M310" s="28" t="s">
        <v>511</v>
      </c>
      <c r="N310" s="274" t="s">
        <v>570</v>
      </c>
      <c r="O310" s="372"/>
      <c r="P310" s="372"/>
      <c r="Q310" s="372"/>
      <c r="R310" s="372"/>
      <c r="S310" s="372"/>
      <c r="T310" s="372"/>
      <c r="U310" s="214"/>
      <c r="Y310" s="28" t="s">
        <v>511</v>
      </c>
      <c r="Z310" s="274" t="s">
        <v>570</v>
      </c>
      <c r="AA310" s="372"/>
      <c r="AB310" s="372"/>
      <c r="AC310" s="372"/>
      <c r="AD310" s="372"/>
      <c r="AE310" s="372"/>
      <c r="AF310" s="372"/>
      <c r="AG310" s="214"/>
    </row>
    <row r="311" spans="1:33" ht="21" hidden="1" customHeight="1">
      <c r="A311" s="28" t="s">
        <v>512</v>
      </c>
      <c r="B311" s="274" t="s">
        <v>571</v>
      </c>
      <c r="C311" s="372"/>
      <c r="D311" s="372"/>
      <c r="E311" s="372"/>
      <c r="F311" s="372"/>
      <c r="G311" s="372"/>
      <c r="H311" s="372"/>
      <c r="I311" s="214"/>
      <c r="M311" s="28" t="s">
        <v>512</v>
      </c>
      <c r="N311" s="274" t="s">
        <v>571</v>
      </c>
      <c r="O311" s="372"/>
      <c r="P311" s="372"/>
      <c r="Q311" s="372"/>
      <c r="R311" s="372"/>
      <c r="S311" s="372"/>
      <c r="T311" s="372"/>
      <c r="U311" s="214"/>
      <c r="Y311" s="28" t="s">
        <v>512</v>
      </c>
      <c r="Z311" s="274" t="s">
        <v>571</v>
      </c>
      <c r="AA311" s="372"/>
      <c r="AB311" s="372"/>
      <c r="AC311" s="372"/>
      <c r="AD311" s="372"/>
      <c r="AE311" s="372"/>
      <c r="AF311" s="372"/>
      <c r="AG311" s="214"/>
    </row>
    <row r="312" spans="1:33" ht="21" hidden="1" customHeight="1">
      <c r="A312" s="28" t="s">
        <v>513</v>
      </c>
      <c r="B312" s="274" t="s">
        <v>572</v>
      </c>
      <c r="C312" s="372"/>
      <c r="D312" s="372"/>
      <c r="E312" s="372"/>
      <c r="F312" s="372"/>
      <c r="G312" s="372"/>
      <c r="H312" s="372"/>
      <c r="I312" s="214"/>
      <c r="M312" s="28" t="s">
        <v>513</v>
      </c>
      <c r="N312" s="274" t="s">
        <v>572</v>
      </c>
      <c r="O312" s="372"/>
      <c r="P312" s="372"/>
      <c r="Q312" s="372"/>
      <c r="R312" s="372"/>
      <c r="S312" s="372"/>
      <c r="T312" s="372"/>
      <c r="U312" s="214"/>
      <c r="Y312" s="28" t="s">
        <v>513</v>
      </c>
      <c r="Z312" s="274" t="s">
        <v>572</v>
      </c>
      <c r="AA312" s="372"/>
      <c r="AB312" s="372"/>
      <c r="AC312" s="372"/>
      <c r="AD312" s="372"/>
      <c r="AE312" s="372"/>
      <c r="AF312" s="372"/>
      <c r="AG312" s="214"/>
    </row>
    <row r="313" spans="1:33" ht="21" hidden="1" customHeight="1">
      <c r="A313" s="28" t="s">
        <v>526</v>
      </c>
      <c r="B313" s="274" t="s">
        <v>573</v>
      </c>
      <c r="C313" s="372"/>
      <c r="D313" s="372"/>
      <c r="E313" s="372"/>
      <c r="F313" s="372"/>
      <c r="G313" s="372"/>
      <c r="H313" s="372"/>
      <c r="I313" s="214"/>
      <c r="M313" s="28" t="s">
        <v>526</v>
      </c>
      <c r="N313" s="274" t="s">
        <v>573</v>
      </c>
      <c r="O313" s="372"/>
      <c r="P313" s="372"/>
      <c r="Q313" s="372"/>
      <c r="R313" s="372"/>
      <c r="S313" s="372"/>
      <c r="T313" s="372"/>
      <c r="U313" s="214"/>
      <c r="Y313" s="28" t="s">
        <v>526</v>
      </c>
      <c r="Z313" s="274" t="s">
        <v>573</v>
      </c>
      <c r="AA313" s="372"/>
      <c r="AB313" s="372"/>
      <c r="AC313" s="372"/>
      <c r="AD313" s="372"/>
      <c r="AE313" s="372"/>
      <c r="AF313" s="372"/>
      <c r="AG313" s="214"/>
    </row>
    <row r="314" spans="1:33" ht="21" hidden="1" customHeight="1">
      <c r="A314" s="28" t="s">
        <v>527</v>
      </c>
      <c r="B314" s="274" t="s">
        <v>574</v>
      </c>
      <c r="C314" s="372"/>
      <c r="D314" s="372"/>
      <c r="E314" s="372"/>
      <c r="F314" s="372"/>
      <c r="G314" s="372"/>
      <c r="H314" s="372"/>
      <c r="I314" s="214"/>
      <c r="M314" s="28" t="s">
        <v>527</v>
      </c>
      <c r="N314" s="274" t="s">
        <v>574</v>
      </c>
      <c r="O314" s="372"/>
      <c r="P314" s="372"/>
      <c r="Q314" s="372"/>
      <c r="R314" s="372"/>
      <c r="S314" s="372"/>
      <c r="T314" s="372"/>
      <c r="U314" s="214"/>
      <c r="Y314" s="28" t="s">
        <v>527</v>
      </c>
      <c r="Z314" s="274" t="s">
        <v>574</v>
      </c>
      <c r="AA314" s="372"/>
      <c r="AB314" s="372"/>
      <c r="AC314" s="372"/>
      <c r="AD314" s="372"/>
      <c r="AE314" s="372"/>
      <c r="AF314" s="372"/>
      <c r="AG314" s="214"/>
    </row>
    <row r="315" spans="1:33" ht="21" hidden="1" customHeight="1">
      <c r="A315" s="28" t="s">
        <v>528</v>
      </c>
      <c r="B315" s="274" t="s">
        <v>575</v>
      </c>
      <c r="C315" s="372"/>
      <c r="D315" s="372"/>
      <c r="E315" s="372"/>
      <c r="F315" s="372"/>
      <c r="G315" s="372"/>
      <c r="H315" s="372"/>
      <c r="I315" s="214"/>
      <c r="M315" s="28" t="s">
        <v>528</v>
      </c>
      <c r="N315" s="274" t="s">
        <v>575</v>
      </c>
      <c r="O315" s="372"/>
      <c r="P315" s="372"/>
      <c r="Q315" s="372"/>
      <c r="R315" s="372"/>
      <c r="S315" s="372"/>
      <c r="T315" s="372"/>
      <c r="U315" s="214"/>
      <c r="Y315" s="28" t="s">
        <v>528</v>
      </c>
      <c r="Z315" s="274" t="s">
        <v>575</v>
      </c>
      <c r="AA315" s="372"/>
      <c r="AB315" s="372"/>
      <c r="AC315" s="372"/>
      <c r="AD315" s="372"/>
      <c r="AE315" s="372"/>
      <c r="AF315" s="372"/>
      <c r="AG315" s="214"/>
    </row>
    <row r="316" spans="1:33" ht="21" hidden="1" customHeight="1">
      <c r="A316" s="28" t="s">
        <v>529</v>
      </c>
      <c r="B316" s="274" t="s">
        <v>576</v>
      </c>
      <c r="C316" s="372"/>
      <c r="D316" s="372"/>
      <c r="E316" s="372"/>
      <c r="F316" s="372"/>
      <c r="G316" s="372"/>
      <c r="H316" s="372"/>
      <c r="I316" s="214"/>
      <c r="M316" s="28" t="s">
        <v>529</v>
      </c>
      <c r="N316" s="274" t="s">
        <v>576</v>
      </c>
      <c r="O316" s="372"/>
      <c r="P316" s="372"/>
      <c r="Q316" s="372"/>
      <c r="R316" s="372"/>
      <c r="S316" s="372"/>
      <c r="T316" s="372"/>
      <c r="U316" s="214"/>
      <c r="Y316" s="28" t="s">
        <v>529</v>
      </c>
      <c r="Z316" s="274" t="s">
        <v>576</v>
      </c>
      <c r="AA316" s="372"/>
      <c r="AB316" s="372"/>
      <c r="AC316" s="372"/>
      <c r="AD316" s="372"/>
      <c r="AE316" s="372"/>
      <c r="AF316" s="372"/>
      <c r="AG316" s="214"/>
    </row>
    <row r="317" spans="1:33" ht="21" hidden="1" customHeight="1">
      <c r="A317" s="28" t="s">
        <v>530</v>
      </c>
      <c r="B317" s="274" t="s">
        <v>577</v>
      </c>
      <c r="C317" s="372"/>
      <c r="D317" s="372"/>
      <c r="E317" s="372"/>
      <c r="F317" s="372"/>
      <c r="G317" s="372"/>
      <c r="H317" s="372"/>
      <c r="I317" s="214"/>
      <c r="M317" s="28" t="s">
        <v>530</v>
      </c>
      <c r="N317" s="274" t="s">
        <v>577</v>
      </c>
      <c r="O317" s="372"/>
      <c r="P317" s="372"/>
      <c r="Q317" s="372"/>
      <c r="R317" s="372"/>
      <c r="S317" s="372"/>
      <c r="T317" s="372"/>
      <c r="U317" s="214"/>
      <c r="Y317" s="28" t="s">
        <v>530</v>
      </c>
      <c r="Z317" s="274" t="s">
        <v>577</v>
      </c>
      <c r="AA317" s="372"/>
      <c r="AB317" s="372"/>
      <c r="AC317" s="372"/>
      <c r="AD317" s="372"/>
      <c r="AE317" s="372"/>
      <c r="AF317" s="372"/>
      <c r="AG317" s="214"/>
    </row>
    <row r="318" spans="1:33" ht="21" hidden="1" customHeight="1">
      <c r="A318" s="28" t="s">
        <v>531</v>
      </c>
      <c r="B318" s="274" t="s">
        <v>578</v>
      </c>
      <c r="C318" s="372"/>
      <c r="D318" s="372"/>
      <c r="E318" s="372"/>
      <c r="F318" s="372"/>
      <c r="G318" s="372"/>
      <c r="H318" s="372"/>
      <c r="I318" s="214"/>
      <c r="M318" s="28" t="s">
        <v>531</v>
      </c>
      <c r="N318" s="274" t="s">
        <v>578</v>
      </c>
      <c r="O318" s="372"/>
      <c r="P318" s="372"/>
      <c r="Q318" s="372"/>
      <c r="R318" s="372"/>
      <c r="S318" s="372"/>
      <c r="T318" s="372"/>
      <c r="U318" s="214"/>
      <c r="Y318" s="28" t="s">
        <v>531</v>
      </c>
      <c r="Z318" s="274" t="s">
        <v>578</v>
      </c>
      <c r="AA318" s="372"/>
      <c r="AB318" s="372"/>
      <c r="AC318" s="372"/>
      <c r="AD318" s="372"/>
      <c r="AE318" s="372"/>
      <c r="AF318" s="372"/>
      <c r="AG318" s="214"/>
    </row>
    <row r="319" spans="1:33" ht="21" hidden="1" customHeight="1">
      <c r="A319" s="28" t="s">
        <v>532</v>
      </c>
      <c r="B319" s="274" t="s">
        <v>579</v>
      </c>
      <c r="C319" s="372"/>
      <c r="D319" s="372"/>
      <c r="E319" s="372"/>
      <c r="F319" s="372"/>
      <c r="G319" s="372"/>
      <c r="H319" s="372"/>
      <c r="I319" s="214"/>
      <c r="M319" s="28" t="s">
        <v>532</v>
      </c>
      <c r="N319" s="274" t="s">
        <v>579</v>
      </c>
      <c r="O319" s="372"/>
      <c r="P319" s="372"/>
      <c r="Q319" s="372"/>
      <c r="R319" s="372"/>
      <c r="S319" s="372"/>
      <c r="T319" s="372"/>
      <c r="U319" s="214"/>
      <c r="Y319" s="28" t="s">
        <v>532</v>
      </c>
      <c r="Z319" s="274" t="s">
        <v>579</v>
      </c>
      <c r="AA319" s="372"/>
      <c r="AB319" s="372"/>
      <c r="AC319" s="372"/>
      <c r="AD319" s="372"/>
      <c r="AE319" s="372"/>
      <c r="AF319" s="372"/>
      <c r="AG319" s="214"/>
    </row>
    <row r="320" spans="1:33" ht="21" hidden="1" customHeight="1">
      <c r="A320" s="28" t="s">
        <v>533</v>
      </c>
      <c r="B320" s="274" t="s">
        <v>580</v>
      </c>
      <c r="C320" s="372"/>
      <c r="D320" s="372"/>
      <c r="E320" s="372"/>
      <c r="F320" s="372"/>
      <c r="G320" s="372"/>
      <c r="H320" s="372"/>
      <c r="I320" s="214"/>
      <c r="M320" s="28" t="s">
        <v>533</v>
      </c>
      <c r="N320" s="274" t="s">
        <v>580</v>
      </c>
      <c r="O320" s="372"/>
      <c r="P320" s="372"/>
      <c r="Q320" s="372"/>
      <c r="R320" s="372"/>
      <c r="S320" s="372"/>
      <c r="T320" s="372"/>
      <c r="U320" s="214"/>
      <c r="Y320" s="28" t="s">
        <v>533</v>
      </c>
      <c r="Z320" s="274" t="s">
        <v>580</v>
      </c>
      <c r="AA320" s="372"/>
      <c r="AB320" s="372"/>
      <c r="AC320" s="372"/>
      <c r="AD320" s="372"/>
      <c r="AE320" s="372"/>
      <c r="AF320" s="372"/>
      <c r="AG320" s="214"/>
    </row>
    <row r="321" spans="1:33" ht="21" hidden="1" customHeight="1">
      <c r="A321" s="28" t="s">
        <v>534</v>
      </c>
      <c r="B321" s="274" t="s">
        <v>581</v>
      </c>
      <c r="C321" s="372"/>
      <c r="D321" s="372"/>
      <c r="E321" s="372"/>
      <c r="F321" s="372"/>
      <c r="G321" s="372"/>
      <c r="H321" s="372"/>
      <c r="I321" s="214"/>
      <c r="M321" s="28" t="s">
        <v>534</v>
      </c>
      <c r="N321" s="274" t="s">
        <v>581</v>
      </c>
      <c r="O321" s="372"/>
      <c r="P321" s="372"/>
      <c r="Q321" s="372"/>
      <c r="R321" s="372"/>
      <c r="S321" s="372"/>
      <c r="T321" s="372"/>
      <c r="U321" s="214"/>
      <c r="Y321" s="28" t="s">
        <v>534</v>
      </c>
      <c r="Z321" s="274" t="s">
        <v>581</v>
      </c>
      <c r="AA321" s="372"/>
      <c r="AB321" s="372"/>
      <c r="AC321" s="372"/>
      <c r="AD321" s="372"/>
      <c r="AE321" s="372"/>
      <c r="AF321" s="372"/>
      <c r="AG321" s="214"/>
    </row>
    <row r="322" spans="1:33" ht="21" hidden="1" customHeight="1">
      <c r="A322" s="28" t="s">
        <v>535</v>
      </c>
      <c r="B322" s="274" t="s">
        <v>582</v>
      </c>
      <c r="C322" s="372"/>
      <c r="D322" s="372"/>
      <c r="E322" s="372"/>
      <c r="F322" s="372"/>
      <c r="G322" s="372"/>
      <c r="H322" s="372"/>
      <c r="I322" s="214"/>
      <c r="M322" s="28" t="s">
        <v>535</v>
      </c>
      <c r="N322" s="274" t="s">
        <v>582</v>
      </c>
      <c r="O322" s="372"/>
      <c r="P322" s="372"/>
      <c r="Q322" s="372"/>
      <c r="R322" s="372"/>
      <c r="S322" s="372"/>
      <c r="T322" s="372"/>
      <c r="U322" s="214"/>
      <c r="Y322" s="28" t="s">
        <v>535</v>
      </c>
      <c r="Z322" s="274" t="s">
        <v>582</v>
      </c>
      <c r="AA322" s="372"/>
      <c r="AB322" s="372"/>
      <c r="AC322" s="372"/>
      <c r="AD322" s="372"/>
      <c r="AE322" s="372"/>
      <c r="AF322" s="372"/>
      <c r="AG322" s="214"/>
    </row>
    <row r="323" spans="1:33" ht="21" hidden="1" customHeight="1">
      <c r="A323" s="28" t="s">
        <v>524</v>
      </c>
      <c r="B323" s="274" t="s">
        <v>583</v>
      </c>
      <c r="C323" s="372"/>
      <c r="D323" s="372"/>
      <c r="E323" s="372"/>
      <c r="F323" s="372"/>
      <c r="G323" s="372"/>
      <c r="H323" s="372"/>
      <c r="I323" s="214"/>
      <c r="M323" s="28" t="s">
        <v>524</v>
      </c>
      <c r="N323" s="274" t="s">
        <v>583</v>
      </c>
      <c r="O323" s="372"/>
      <c r="P323" s="372"/>
      <c r="Q323" s="372"/>
      <c r="R323" s="372"/>
      <c r="S323" s="372"/>
      <c r="T323" s="372"/>
      <c r="U323" s="214"/>
      <c r="Y323" s="28" t="s">
        <v>524</v>
      </c>
      <c r="Z323" s="274" t="s">
        <v>583</v>
      </c>
      <c r="AA323" s="372"/>
      <c r="AB323" s="372"/>
      <c r="AC323" s="372"/>
      <c r="AD323" s="372"/>
      <c r="AE323" s="372"/>
      <c r="AF323" s="372"/>
      <c r="AG323" s="214"/>
    </row>
    <row r="324" spans="1:33" ht="21" hidden="1" customHeight="1">
      <c r="A324" s="28" t="s">
        <v>536</v>
      </c>
      <c r="B324" s="274" t="s">
        <v>584</v>
      </c>
      <c r="C324" s="372"/>
      <c r="D324" s="372"/>
      <c r="E324" s="372"/>
      <c r="F324" s="372"/>
      <c r="G324" s="372"/>
      <c r="H324" s="372"/>
      <c r="I324" s="214"/>
      <c r="M324" s="28" t="s">
        <v>536</v>
      </c>
      <c r="N324" s="274" t="s">
        <v>584</v>
      </c>
      <c r="O324" s="372"/>
      <c r="P324" s="372"/>
      <c r="Q324" s="372"/>
      <c r="R324" s="372"/>
      <c r="S324" s="372"/>
      <c r="T324" s="372"/>
      <c r="U324" s="214"/>
      <c r="Y324" s="28" t="s">
        <v>536</v>
      </c>
      <c r="Z324" s="274" t="s">
        <v>584</v>
      </c>
      <c r="AA324" s="372"/>
      <c r="AB324" s="372"/>
      <c r="AC324" s="372"/>
      <c r="AD324" s="372"/>
      <c r="AE324" s="372"/>
      <c r="AF324" s="372"/>
      <c r="AG324" s="214"/>
    </row>
    <row r="325" spans="1:33" ht="21" hidden="1" customHeight="1">
      <c r="A325" s="28" t="s">
        <v>514</v>
      </c>
      <c r="B325" s="274" t="s">
        <v>585</v>
      </c>
      <c r="C325" s="372"/>
      <c r="D325" s="372"/>
      <c r="E325" s="372"/>
      <c r="F325" s="372"/>
      <c r="G325" s="372"/>
      <c r="H325" s="372"/>
      <c r="I325" s="214"/>
      <c r="M325" s="28" t="s">
        <v>514</v>
      </c>
      <c r="N325" s="274" t="s">
        <v>585</v>
      </c>
      <c r="O325" s="372"/>
      <c r="P325" s="372"/>
      <c r="Q325" s="372"/>
      <c r="R325" s="372"/>
      <c r="S325" s="372"/>
      <c r="T325" s="372"/>
      <c r="U325" s="214"/>
      <c r="Y325" s="28" t="s">
        <v>514</v>
      </c>
      <c r="Z325" s="274" t="s">
        <v>585</v>
      </c>
      <c r="AA325" s="372"/>
      <c r="AB325" s="372"/>
      <c r="AC325" s="372"/>
      <c r="AD325" s="372"/>
      <c r="AE325" s="372"/>
      <c r="AF325" s="372"/>
      <c r="AG325" s="214"/>
    </row>
    <row r="326" spans="1:33" ht="21" hidden="1" customHeight="1">
      <c r="A326" s="28" t="s">
        <v>515</v>
      </c>
      <c r="B326" s="274" t="s">
        <v>586</v>
      </c>
      <c r="C326" s="372"/>
      <c r="D326" s="372"/>
      <c r="E326" s="372"/>
      <c r="F326" s="372"/>
      <c r="G326" s="372"/>
      <c r="H326" s="372"/>
      <c r="I326" s="214"/>
      <c r="M326" s="28" t="s">
        <v>515</v>
      </c>
      <c r="N326" s="274" t="s">
        <v>586</v>
      </c>
      <c r="O326" s="372"/>
      <c r="P326" s="372"/>
      <c r="Q326" s="372"/>
      <c r="R326" s="372"/>
      <c r="S326" s="372"/>
      <c r="T326" s="372"/>
      <c r="U326" s="214"/>
      <c r="Y326" s="28" t="s">
        <v>515</v>
      </c>
      <c r="Z326" s="274" t="s">
        <v>586</v>
      </c>
      <c r="AA326" s="372"/>
      <c r="AB326" s="372"/>
      <c r="AC326" s="372"/>
      <c r="AD326" s="372"/>
      <c r="AE326" s="372"/>
      <c r="AF326" s="372"/>
      <c r="AG326" s="214"/>
    </row>
    <row r="327" spans="1:33" ht="21" hidden="1" customHeight="1">
      <c r="A327" s="28" t="s">
        <v>516</v>
      </c>
      <c r="B327" s="274" t="s">
        <v>587</v>
      </c>
      <c r="C327" s="372"/>
      <c r="D327" s="372"/>
      <c r="E327" s="372"/>
      <c r="F327" s="372"/>
      <c r="G327" s="372"/>
      <c r="H327" s="372"/>
      <c r="I327" s="214"/>
      <c r="M327" s="28" t="s">
        <v>516</v>
      </c>
      <c r="N327" s="274" t="s">
        <v>587</v>
      </c>
      <c r="O327" s="372"/>
      <c r="P327" s="372"/>
      <c r="Q327" s="372"/>
      <c r="R327" s="372"/>
      <c r="S327" s="372"/>
      <c r="T327" s="372"/>
      <c r="U327" s="214"/>
      <c r="Y327" s="28" t="s">
        <v>516</v>
      </c>
      <c r="Z327" s="274" t="s">
        <v>587</v>
      </c>
      <c r="AA327" s="372"/>
      <c r="AB327" s="372"/>
      <c r="AC327" s="372"/>
      <c r="AD327" s="372"/>
      <c r="AE327" s="372"/>
      <c r="AF327" s="372"/>
      <c r="AG327" s="214"/>
    </row>
    <row r="328" spans="1:33" ht="21" hidden="1" customHeight="1">
      <c r="A328" s="28" t="s">
        <v>517</v>
      </c>
      <c r="B328" s="274" t="s">
        <v>588</v>
      </c>
      <c r="C328" s="372"/>
      <c r="D328" s="372"/>
      <c r="E328" s="372"/>
      <c r="F328" s="372"/>
      <c r="G328" s="372"/>
      <c r="H328" s="372"/>
      <c r="I328" s="214"/>
      <c r="M328" s="28" t="s">
        <v>517</v>
      </c>
      <c r="N328" s="274" t="s">
        <v>588</v>
      </c>
      <c r="O328" s="372"/>
      <c r="P328" s="372"/>
      <c r="Q328" s="372"/>
      <c r="R328" s="372"/>
      <c r="S328" s="372"/>
      <c r="T328" s="372"/>
      <c r="U328" s="214"/>
      <c r="Y328" s="28" t="s">
        <v>517</v>
      </c>
      <c r="Z328" s="274" t="s">
        <v>588</v>
      </c>
      <c r="AA328" s="372"/>
      <c r="AB328" s="372"/>
      <c r="AC328" s="372"/>
      <c r="AD328" s="372"/>
      <c r="AE328" s="372"/>
      <c r="AF328" s="372"/>
      <c r="AG328" s="214"/>
    </row>
    <row r="329" spans="1:33" ht="21" hidden="1" customHeight="1">
      <c r="A329" s="28" t="s">
        <v>518</v>
      </c>
      <c r="B329" s="274" t="s">
        <v>589</v>
      </c>
      <c r="C329" s="372"/>
      <c r="D329" s="372"/>
      <c r="E329" s="372"/>
      <c r="F329" s="372"/>
      <c r="G329" s="372"/>
      <c r="H329" s="372"/>
      <c r="I329" s="214"/>
      <c r="M329" s="28" t="s">
        <v>518</v>
      </c>
      <c r="N329" s="274" t="s">
        <v>589</v>
      </c>
      <c r="O329" s="372"/>
      <c r="P329" s="372"/>
      <c r="Q329" s="372"/>
      <c r="R329" s="372"/>
      <c r="S329" s="372"/>
      <c r="T329" s="372"/>
      <c r="U329" s="214"/>
      <c r="Y329" s="28" t="s">
        <v>518</v>
      </c>
      <c r="Z329" s="274" t="s">
        <v>589</v>
      </c>
      <c r="AA329" s="372"/>
      <c r="AB329" s="372"/>
      <c r="AC329" s="372"/>
      <c r="AD329" s="372"/>
      <c r="AE329" s="372"/>
      <c r="AF329" s="372"/>
      <c r="AG329" s="214"/>
    </row>
    <row r="330" spans="1:33" ht="21" hidden="1" customHeight="1">
      <c r="A330" s="28" t="s">
        <v>519</v>
      </c>
      <c r="B330" s="274" t="s">
        <v>590</v>
      </c>
      <c r="C330" s="372"/>
      <c r="D330" s="372"/>
      <c r="E330" s="372"/>
      <c r="F330" s="372"/>
      <c r="G330" s="372"/>
      <c r="H330" s="372"/>
      <c r="I330" s="214"/>
      <c r="M330" s="28" t="s">
        <v>519</v>
      </c>
      <c r="N330" s="274" t="s">
        <v>590</v>
      </c>
      <c r="O330" s="372"/>
      <c r="P330" s="372"/>
      <c r="Q330" s="372"/>
      <c r="R330" s="372"/>
      <c r="S330" s="372"/>
      <c r="T330" s="372"/>
      <c r="U330" s="214"/>
      <c r="Y330" s="28" t="s">
        <v>519</v>
      </c>
      <c r="Z330" s="274" t="s">
        <v>590</v>
      </c>
      <c r="AA330" s="372"/>
      <c r="AB330" s="372"/>
      <c r="AC330" s="372"/>
      <c r="AD330" s="372"/>
      <c r="AE330" s="372"/>
      <c r="AF330" s="372"/>
      <c r="AG330" s="214"/>
    </row>
    <row r="331" spans="1:33" ht="21" hidden="1" customHeight="1">
      <c r="A331" s="28" t="s">
        <v>520</v>
      </c>
      <c r="B331" s="274" t="s">
        <v>591</v>
      </c>
      <c r="C331" s="372"/>
      <c r="D331" s="372"/>
      <c r="E331" s="372"/>
      <c r="F331" s="372"/>
      <c r="G331" s="372"/>
      <c r="H331" s="372"/>
      <c r="I331" s="214"/>
      <c r="M331" s="28" t="s">
        <v>520</v>
      </c>
      <c r="N331" s="274" t="s">
        <v>591</v>
      </c>
      <c r="O331" s="372"/>
      <c r="P331" s="372"/>
      <c r="Q331" s="372"/>
      <c r="R331" s="372"/>
      <c r="S331" s="372"/>
      <c r="T331" s="372"/>
      <c r="U331" s="214"/>
      <c r="Y331" s="28" t="s">
        <v>520</v>
      </c>
      <c r="Z331" s="274" t="s">
        <v>591</v>
      </c>
      <c r="AA331" s="372"/>
      <c r="AB331" s="372"/>
      <c r="AC331" s="372"/>
      <c r="AD331" s="372"/>
      <c r="AE331" s="372"/>
      <c r="AF331" s="372"/>
      <c r="AG331" s="214"/>
    </row>
    <row r="332" spans="1:33" ht="21" hidden="1" customHeight="1">
      <c r="A332" s="28" t="s">
        <v>521</v>
      </c>
      <c r="B332" s="274" t="s">
        <v>592</v>
      </c>
      <c r="C332" s="372"/>
      <c r="D332" s="372"/>
      <c r="E332" s="372"/>
      <c r="F332" s="372"/>
      <c r="G332" s="372"/>
      <c r="H332" s="372"/>
      <c r="I332" s="214"/>
      <c r="M332" s="28" t="s">
        <v>521</v>
      </c>
      <c r="N332" s="274" t="s">
        <v>592</v>
      </c>
      <c r="O332" s="372"/>
      <c r="P332" s="372"/>
      <c r="Q332" s="372"/>
      <c r="R332" s="372"/>
      <c r="S332" s="372"/>
      <c r="T332" s="372"/>
      <c r="U332" s="214"/>
      <c r="Y332" s="28" t="s">
        <v>521</v>
      </c>
      <c r="Z332" s="274" t="s">
        <v>592</v>
      </c>
      <c r="AA332" s="372"/>
      <c r="AB332" s="372"/>
      <c r="AC332" s="372"/>
      <c r="AD332" s="372"/>
      <c r="AE332" s="372"/>
      <c r="AF332" s="372"/>
      <c r="AG332" s="214"/>
    </row>
    <row r="333" spans="1:33" ht="21" hidden="1" customHeight="1">
      <c r="A333" s="28" t="s">
        <v>522</v>
      </c>
      <c r="B333" s="274" t="s">
        <v>593</v>
      </c>
      <c r="C333" s="372"/>
      <c r="D333" s="372"/>
      <c r="E333" s="372"/>
      <c r="F333" s="372"/>
      <c r="G333" s="372"/>
      <c r="H333" s="372"/>
      <c r="I333" s="214"/>
      <c r="M333" s="28" t="s">
        <v>522</v>
      </c>
      <c r="N333" s="274" t="s">
        <v>593</v>
      </c>
      <c r="O333" s="372"/>
      <c r="P333" s="372"/>
      <c r="Q333" s="372"/>
      <c r="R333" s="372"/>
      <c r="S333" s="372"/>
      <c r="T333" s="372"/>
      <c r="U333" s="214"/>
      <c r="Y333" s="28" t="s">
        <v>522</v>
      </c>
      <c r="Z333" s="274" t="s">
        <v>593</v>
      </c>
      <c r="AA333" s="372"/>
      <c r="AB333" s="372"/>
      <c r="AC333" s="372"/>
      <c r="AD333" s="372"/>
      <c r="AE333" s="372"/>
      <c r="AF333" s="372"/>
      <c r="AG333" s="214"/>
    </row>
    <row r="334" spans="1:33" ht="21" hidden="1" customHeight="1">
      <c r="A334" s="28" t="s">
        <v>523</v>
      </c>
      <c r="B334" s="274" t="s">
        <v>594</v>
      </c>
      <c r="C334" s="372"/>
      <c r="D334" s="372"/>
      <c r="E334" s="372"/>
      <c r="F334" s="372"/>
      <c r="G334" s="372"/>
      <c r="H334" s="372"/>
      <c r="I334" s="214"/>
      <c r="M334" s="28" t="s">
        <v>523</v>
      </c>
      <c r="N334" s="274" t="s">
        <v>594</v>
      </c>
      <c r="O334" s="372"/>
      <c r="P334" s="372"/>
      <c r="Q334" s="372"/>
      <c r="R334" s="372"/>
      <c r="S334" s="372"/>
      <c r="T334" s="372"/>
      <c r="U334" s="214"/>
      <c r="Y334" s="28" t="s">
        <v>523</v>
      </c>
      <c r="Z334" s="274" t="s">
        <v>594</v>
      </c>
      <c r="AA334" s="372"/>
      <c r="AB334" s="372"/>
      <c r="AC334" s="372"/>
      <c r="AD334" s="372"/>
      <c r="AE334" s="372"/>
      <c r="AF334" s="372"/>
      <c r="AG334" s="214"/>
    </row>
    <row r="335" spans="1:33" ht="21" hidden="1" customHeight="1">
      <c r="A335" s="28" t="s">
        <v>525</v>
      </c>
      <c r="B335" s="274" t="s">
        <v>595</v>
      </c>
      <c r="C335" s="372"/>
      <c r="D335" s="372"/>
      <c r="E335" s="372"/>
      <c r="F335" s="372"/>
      <c r="G335" s="372"/>
      <c r="H335" s="372"/>
      <c r="I335" s="214"/>
      <c r="M335" s="28" t="s">
        <v>525</v>
      </c>
      <c r="N335" s="274" t="s">
        <v>595</v>
      </c>
      <c r="O335" s="372"/>
      <c r="P335" s="372"/>
      <c r="Q335" s="372"/>
      <c r="R335" s="372"/>
      <c r="S335" s="372"/>
      <c r="T335" s="372"/>
      <c r="U335" s="214"/>
      <c r="Y335" s="28" t="s">
        <v>525</v>
      </c>
      <c r="Z335" s="274" t="s">
        <v>595</v>
      </c>
      <c r="AA335" s="372"/>
      <c r="AB335" s="372"/>
      <c r="AC335" s="372"/>
      <c r="AD335" s="372"/>
      <c r="AE335" s="372"/>
      <c r="AF335" s="372"/>
      <c r="AG335" s="214"/>
    </row>
    <row r="336" spans="1:33" ht="21" hidden="1" customHeight="1">
      <c r="A336" s="28" t="s">
        <v>537</v>
      </c>
      <c r="B336" s="274" t="s">
        <v>596</v>
      </c>
      <c r="C336" s="372"/>
      <c r="D336" s="372"/>
      <c r="E336" s="372"/>
      <c r="F336" s="372"/>
      <c r="G336" s="372"/>
      <c r="H336" s="372"/>
      <c r="I336" s="214"/>
      <c r="M336" s="28" t="s">
        <v>537</v>
      </c>
      <c r="N336" s="274" t="s">
        <v>596</v>
      </c>
      <c r="O336" s="372"/>
      <c r="P336" s="372"/>
      <c r="Q336" s="372"/>
      <c r="R336" s="372"/>
      <c r="S336" s="372"/>
      <c r="T336" s="372"/>
      <c r="U336" s="214"/>
      <c r="Y336" s="28" t="s">
        <v>537</v>
      </c>
      <c r="Z336" s="274" t="s">
        <v>596</v>
      </c>
      <c r="AA336" s="372"/>
      <c r="AB336" s="372"/>
      <c r="AC336" s="372"/>
      <c r="AD336" s="372"/>
      <c r="AE336" s="372"/>
      <c r="AF336" s="372"/>
      <c r="AG336" s="214"/>
    </row>
    <row r="337" spans="1:33" ht="21" hidden="1" customHeight="1">
      <c r="A337" s="28" t="s">
        <v>538</v>
      </c>
      <c r="B337" s="274" t="s">
        <v>597</v>
      </c>
      <c r="C337" s="372"/>
      <c r="D337" s="372"/>
      <c r="E337" s="372"/>
      <c r="F337" s="372"/>
      <c r="G337" s="372"/>
      <c r="H337" s="372"/>
      <c r="I337" s="214"/>
      <c r="M337" s="28" t="s">
        <v>538</v>
      </c>
      <c r="N337" s="274" t="s">
        <v>597</v>
      </c>
      <c r="O337" s="372"/>
      <c r="P337" s="372"/>
      <c r="Q337" s="372"/>
      <c r="R337" s="372"/>
      <c r="S337" s="372"/>
      <c r="T337" s="372"/>
      <c r="U337" s="214"/>
      <c r="Y337" s="28" t="s">
        <v>538</v>
      </c>
      <c r="Z337" s="274" t="s">
        <v>597</v>
      </c>
      <c r="AA337" s="372"/>
      <c r="AB337" s="372"/>
      <c r="AC337" s="372"/>
      <c r="AD337" s="372"/>
      <c r="AE337" s="372"/>
      <c r="AF337" s="372"/>
      <c r="AG337" s="214"/>
    </row>
    <row r="338" spans="1:33" ht="21" hidden="1" customHeight="1">
      <c r="A338" s="28" t="s">
        <v>539</v>
      </c>
      <c r="B338" s="274" t="s">
        <v>598</v>
      </c>
      <c r="C338" s="372"/>
      <c r="D338" s="372"/>
      <c r="E338" s="372"/>
      <c r="F338" s="372"/>
      <c r="G338" s="372"/>
      <c r="H338" s="372"/>
      <c r="I338" s="214"/>
      <c r="M338" s="28" t="s">
        <v>539</v>
      </c>
      <c r="N338" s="274" t="s">
        <v>598</v>
      </c>
      <c r="O338" s="372"/>
      <c r="P338" s="372"/>
      <c r="Q338" s="372"/>
      <c r="R338" s="372"/>
      <c r="S338" s="372"/>
      <c r="T338" s="372"/>
      <c r="U338" s="214"/>
      <c r="Y338" s="28" t="s">
        <v>539</v>
      </c>
      <c r="Z338" s="274" t="s">
        <v>598</v>
      </c>
      <c r="AA338" s="372"/>
      <c r="AB338" s="372"/>
      <c r="AC338" s="372"/>
      <c r="AD338" s="372"/>
      <c r="AE338" s="372"/>
      <c r="AF338" s="372"/>
      <c r="AG338" s="214"/>
    </row>
    <row r="339" spans="1:33" ht="21" hidden="1" customHeight="1">
      <c r="A339" s="28" t="s">
        <v>540</v>
      </c>
      <c r="B339" s="274" t="s">
        <v>599</v>
      </c>
      <c r="C339" s="372"/>
      <c r="D339" s="372"/>
      <c r="E339" s="372"/>
      <c r="F339" s="372"/>
      <c r="G339" s="372"/>
      <c r="H339" s="372"/>
      <c r="I339" s="214"/>
      <c r="M339" s="28" t="s">
        <v>540</v>
      </c>
      <c r="N339" s="274" t="s">
        <v>599</v>
      </c>
      <c r="O339" s="372"/>
      <c r="P339" s="372"/>
      <c r="Q339" s="372"/>
      <c r="R339" s="372"/>
      <c r="S339" s="372"/>
      <c r="T339" s="372"/>
      <c r="U339" s="214"/>
      <c r="Y339" s="28" t="s">
        <v>540</v>
      </c>
      <c r="Z339" s="274" t="s">
        <v>599</v>
      </c>
      <c r="AA339" s="372"/>
      <c r="AB339" s="372"/>
      <c r="AC339" s="372"/>
      <c r="AD339" s="372"/>
      <c r="AE339" s="372"/>
      <c r="AF339" s="372"/>
      <c r="AG339" s="214"/>
    </row>
    <row r="340" spans="1:33" ht="21" hidden="1" customHeight="1">
      <c r="A340" s="28" t="s">
        <v>541</v>
      </c>
      <c r="B340" s="274" t="s">
        <v>600</v>
      </c>
      <c r="C340" s="372"/>
      <c r="D340" s="372"/>
      <c r="E340" s="372"/>
      <c r="F340" s="372"/>
      <c r="G340" s="372"/>
      <c r="H340" s="372"/>
      <c r="I340" s="214"/>
      <c r="M340" s="28" t="s">
        <v>541</v>
      </c>
      <c r="N340" s="274" t="s">
        <v>600</v>
      </c>
      <c r="O340" s="372"/>
      <c r="P340" s="372"/>
      <c r="Q340" s="372"/>
      <c r="R340" s="372"/>
      <c r="S340" s="372"/>
      <c r="T340" s="372"/>
      <c r="U340" s="214"/>
      <c r="Y340" s="28" t="s">
        <v>541</v>
      </c>
      <c r="Z340" s="274" t="s">
        <v>600</v>
      </c>
      <c r="AA340" s="372"/>
      <c r="AB340" s="372"/>
      <c r="AC340" s="372"/>
      <c r="AD340" s="372"/>
      <c r="AE340" s="372"/>
      <c r="AF340" s="372"/>
      <c r="AG340" s="214"/>
    </row>
    <row r="341" spans="1:33" ht="21" hidden="1" customHeight="1">
      <c r="A341" s="28" t="s">
        <v>542</v>
      </c>
      <c r="B341" s="274" t="s">
        <v>601</v>
      </c>
      <c r="C341" s="372"/>
      <c r="D341" s="372"/>
      <c r="E341" s="372"/>
      <c r="F341" s="372"/>
      <c r="G341" s="372"/>
      <c r="H341" s="372"/>
      <c r="I341" s="214"/>
      <c r="M341" s="28" t="s">
        <v>542</v>
      </c>
      <c r="N341" s="274" t="s">
        <v>601</v>
      </c>
      <c r="O341" s="372"/>
      <c r="P341" s="372"/>
      <c r="Q341" s="372"/>
      <c r="R341" s="372"/>
      <c r="S341" s="372"/>
      <c r="T341" s="372"/>
      <c r="U341" s="214"/>
      <c r="Y341" s="28" t="s">
        <v>542</v>
      </c>
      <c r="Z341" s="274" t="s">
        <v>601</v>
      </c>
      <c r="AA341" s="372"/>
      <c r="AB341" s="372"/>
      <c r="AC341" s="372"/>
      <c r="AD341" s="372"/>
      <c r="AE341" s="372"/>
      <c r="AF341" s="372"/>
      <c r="AG341" s="214"/>
    </row>
    <row r="342" spans="1:33" ht="21" hidden="1" customHeight="1">
      <c r="A342" s="28" t="s">
        <v>543</v>
      </c>
      <c r="B342" s="274" t="s">
        <v>602</v>
      </c>
      <c r="C342" s="372"/>
      <c r="D342" s="372"/>
      <c r="E342" s="372"/>
      <c r="F342" s="372"/>
      <c r="G342" s="372"/>
      <c r="H342" s="372"/>
      <c r="I342" s="214"/>
      <c r="M342" s="28" t="s">
        <v>543</v>
      </c>
      <c r="N342" s="274" t="s">
        <v>602</v>
      </c>
      <c r="O342" s="372"/>
      <c r="P342" s="372"/>
      <c r="Q342" s="372"/>
      <c r="R342" s="372"/>
      <c r="S342" s="372"/>
      <c r="T342" s="372"/>
      <c r="U342" s="214"/>
      <c r="Y342" s="28" t="s">
        <v>543</v>
      </c>
      <c r="Z342" s="274" t="s">
        <v>602</v>
      </c>
      <c r="AA342" s="372"/>
      <c r="AB342" s="372"/>
      <c r="AC342" s="372"/>
      <c r="AD342" s="372"/>
      <c r="AE342" s="372"/>
      <c r="AF342" s="372"/>
      <c r="AG342" s="214"/>
    </row>
    <row r="343" spans="1:33" ht="21" hidden="1" customHeight="1">
      <c r="A343" s="28" t="s">
        <v>544</v>
      </c>
      <c r="B343" s="274" t="s">
        <v>603</v>
      </c>
      <c r="C343" s="372"/>
      <c r="D343" s="372"/>
      <c r="E343" s="372"/>
      <c r="F343" s="372"/>
      <c r="G343" s="372"/>
      <c r="H343" s="372"/>
      <c r="I343" s="214"/>
      <c r="M343" s="28" t="s">
        <v>544</v>
      </c>
      <c r="N343" s="274" t="s">
        <v>603</v>
      </c>
      <c r="O343" s="372"/>
      <c r="P343" s="372"/>
      <c r="Q343" s="372"/>
      <c r="R343" s="372"/>
      <c r="S343" s="372"/>
      <c r="T343" s="372"/>
      <c r="U343" s="214"/>
      <c r="Y343" s="28" t="s">
        <v>544</v>
      </c>
      <c r="Z343" s="274" t="s">
        <v>603</v>
      </c>
      <c r="AA343" s="372"/>
      <c r="AB343" s="372"/>
      <c r="AC343" s="372"/>
      <c r="AD343" s="372"/>
      <c r="AE343" s="372"/>
      <c r="AF343" s="372"/>
      <c r="AG343" s="214"/>
    </row>
    <row r="344" spans="1:33" ht="21" hidden="1" customHeight="1">
      <c r="A344" s="28" t="s">
        <v>545</v>
      </c>
      <c r="B344" s="274" t="s">
        <v>604</v>
      </c>
      <c r="C344" s="372"/>
      <c r="D344" s="372"/>
      <c r="E344" s="372"/>
      <c r="F344" s="372"/>
      <c r="G344" s="372"/>
      <c r="H344" s="372"/>
      <c r="I344" s="214"/>
      <c r="M344" s="28" t="s">
        <v>545</v>
      </c>
      <c r="N344" s="274" t="s">
        <v>604</v>
      </c>
      <c r="O344" s="372"/>
      <c r="P344" s="372"/>
      <c r="Q344" s="372"/>
      <c r="R344" s="372"/>
      <c r="S344" s="372"/>
      <c r="T344" s="372"/>
      <c r="U344" s="214"/>
      <c r="Y344" s="28" t="s">
        <v>545</v>
      </c>
      <c r="Z344" s="274" t="s">
        <v>604</v>
      </c>
      <c r="AA344" s="372"/>
      <c r="AB344" s="372"/>
      <c r="AC344" s="372"/>
      <c r="AD344" s="372"/>
      <c r="AE344" s="372"/>
      <c r="AF344" s="372"/>
      <c r="AG344" s="214"/>
    </row>
    <row r="345" spans="1:33" ht="21" hidden="1" customHeight="1">
      <c r="A345" s="28" t="s">
        <v>546</v>
      </c>
      <c r="B345" s="274" t="s">
        <v>605</v>
      </c>
      <c r="C345" s="372"/>
      <c r="D345" s="372"/>
      <c r="E345" s="372"/>
      <c r="F345" s="372"/>
      <c r="G345" s="372"/>
      <c r="H345" s="372"/>
      <c r="I345" s="214"/>
      <c r="M345" s="28" t="s">
        <v>546</v>
      </c>
      <c r="N345" s="274" t="s">
        <v>605</v>
      </c>
      <c r="O345" s="372"/>
      <c r="P345" s="372"/>
      <c r="Q345" s="372"/>
      <c r="R345" s="372"/>
      <c r="S345" s="372"/>
      <c r="T345" s="372"/>
      <c r="U345" s="214"/>
      <c r="Y345" s="28" t="s">
        <v>546</v>
      </c>
      <c r="Z345" s="274" t="s">
        <v>605</v>
      </c>
      <c r="AA345" s="372"/>
      <c r="AB345" s="372"/>
      <c r="AC345" s="372"/>
      <c r="AD345" s="372"/>
      <c r="AE345" s="372"/>
      <c r="AF345" s="372"/>
      <c r="AG345" s="214"/>
    </row>
    <row r="346" spans="1:33" ht="21" hidden="1" customHeight="1">
      <c r="A346" s="28" t="s">
        <v>547</v>
      </c>
      <c r="B346" s="274" t="s">
        <v>606</v>
      </c>
      <c r="C346" s="372"/>
      <c r="D346" s="372"/>
      <c r="E346" s="372"/>
      <c r="F346" s="372"/>
      <c r="G346" s="372"/>
      <c r="H346" s="372"/>
      <c r="I346" s="214"/>
      <c r="M346" s="28" t="s">
        <v>547</v>
      </c>
      <c r="N346" s="274" t="s">
        <v>606</v>
      </c>
      <c r="O346" s="372"/>
      <c r="P346" s="372"/>
      <c r="Q346" s="372"/>
      <c r="R346" s="372"/>
      <c r="S346" s="372"/>
      <c r="T346" s="372"/>
      <c r="U346" s="214"/>
      <c r="Y346" s="28" t="s">
        <v>547</v>
      </c>
      <c r="Z346" s="274" t="s">
        <v>606</v>
      </c>
      <c r="AA346" s="372"/>
      <c r="AB346" s="372"/>
      <c r="AC346" s="372"/>
      <c r="AD346" s="372"/>
      <c r="AE346" s="372"/>
      <c r="AF346" s="372"/>
      <c r="AG346" s="214"/>
    </row>
    <row r="347" spans="1:33" ht="21" hidden="1" customHeight="1">
      <c r="A347" s="28" t="s">
        <v>548</v>
      </c>
      <c r="B347" s="274" t="s">
        <v>607</v>
      </c>
      <c r="C347" s="372"/>
      <c r="D347" s="372"/>
      <c r="E347" s="372"/>
      <c r="F347" s="372"/>
      <c r="G347" s="372"/>
      <c r="H347" s="372"/>
      <c r="I347" s="214"/>
      <c r="M347" s="28" t="s">
        <v>548</v>
      </c>
      <c r="N347" s="274" t="s">
        <v>607</v>
      </c>
      <c r="O347" s="372"/>
      <c r="P347" s="372"/>
      <c r="Q347" s="372"/>
      <c r="R347" s="372"/>
      <c r="S347" s="372"/>
      <c r="T347" s="372"/>
      <c r="U347" s="214"/>
      <c r="Y347" s="28" t="s">
        <v>548</v>
      </c>
      <c r="Z347" s="274" t="s">
        <v>607</v>
      </c>
      <c r="AA347" s="372"/>
      <c r="AB347" s="372"/>
      <c r="AC347" s="372"/>
      <c r="AD347" s="372"/>
      <c r="AE347" s="372"/>
      <c r="AF347" s="372"/>
      <c r="AG347" s="214"/>
    </row>
    <row r="348" spans="1:33" ht="21" hidden="1" customHeight="1">
      <c r="A348" s="28" t="s">
        <v>549</v>
      </c>
      <c r="B348" s="274" t="s">
        <v>608</v>
      </c>
      <c r="C348" s="372"/>
      <c r="D348" s="372"/>
      <c r="E348" s="372"/>
      <c r="F348" s="372"/>
      <c r="G348" s="372"/>
      <c r="H348" s="372"/>
      <c r="I348" s="214"/>
      <c r="M348" s="28" t="s">
        <v>549</v>
      </c>
      <c r="N348" s="274" t="s">
        <v>608</v>
      </c>
      <c r="O348" s="372"/>
      <c r="P348" s="372"/>
      <c r="Q348" s="372"/>
      <c r="R348" s="372"/>
      <c r="S348" s="372"/>
      <c r="T348" s="372"/>
      <c r="U348" s="214"/>
      <c r="Y348" s="28" t="s">
        <v>549</v>
      </c>
      <c r="Z348" s="274" t="s">
        <v>608</v>
      </c>
      <c r="AA348" s="372"/>
      <c r="AB348" s="372"/>
      <c r="AC348" s="372"/>
      <c r="AD348" s="372"/>
      <c r="AE348" s="372"/>
      <c r="AF348" s="372"/>
      <c r="AG348" s="214"/>
    </row>
    <row r="349" spans="1:33" ht="21" hidden="1" customHeight="1">
      <c r="A349" s="28" t="s">
        <v>550</v>
      </c>
      <c r="B349" s="274" t="s">
        <v>609</v>
      </c>
      <c r="C349" s="372"/>
      <c r="D349" s="372"/>
      <c r="E349" s="372"/>
      <c r="F349" s="372"/>
      <c r="G349" s="372"/>
      <c r="H349" s="372"/>
      <c r="I349" s="214"/>
      <c r="M349" s="28" t="s">
        <v>550</v>
      </c>
      <c r="N349" s="274" t="s">
        <v>609</v>
      </c>
      <c r="O349" s="372"/>
      <c r="P349" s="372"/>
      <c r="Q349" s="372"/>
      <c r="R349" s="372"/>
      <c r="S349" s="372"/>
      <c r="T349" s="372"/>
      <c r="U349" s="214"/>
      <c r="Y349" s="28" t="s">
        <v>550</v>
      </c>
      <c r="Z349" s="274" t="s">
        <v>609</v>
      </c>
      <c r="AA349" s="372"/>
      <c r="AB349" s="372"/>
      <c r="AC349" s="372"/>
      <c r="AD349" s="372"/>
      <c r="AE349" s="372"/>
      <c r="AF349" s="372"/>
      <c r="AG349" s="214"/>
    </row>
    <row r="350" spans="1:33" ht="21" hidden="1" customHeight="1">
      <c r="A350" s="28" t="s">
        <v>551</v>
      </c>
      <c r="B350" s="274" t="s">
        <v>610</v>
      </c>
      <c r="C350" s="372"/>
      <c r="D350" s="372"/>
      <c r="E350" s="372"/>
      <c r="F350" s="372"/>
      <c r="G350" s="372"/>
      <c r="H350" s="372"/>
      <c r="I350" s="214"/>
      <c r="M350" s="28" t="s">
        <v>551</v>
      </c>
      <c r="N350" s="274" t="s">
        <v>610</v>
      </c>
      <c r="O350" s="372"/>
      <c r="P350" s="372"/>
      <c r="Q350" s="372"/>
      <c r="R350" s="372"/>
      <c r="S350" s="372"/>
      <c r="T350" s="372"/>
      <c r="U350" s="214"/>
      <c r="Y350" s="28" t="s">
        <v>551</v>
      </c>
      <c r="Z350" s="274" t="s">
        <v>610</v>
      </c>
      <c r="AA350" s="372"/>
      <c r="AB350" s="372"/>
      <c r="AC350" s="372"/>
      <c r="AD350" s="372"/>
      <c r="AE350" s="372"/>
      <c r="AF350" s="372"/>
      <c r="AG350" s="214"/>
    </row>
    <row r="351" spans="1:33" ht="21" hidden="1" customHeight="1">
      <c r="A351" s="28" t="s">
        <v>552</v>
      </c>
      <c r="B351" s="274" t="s">
        <v>611</v>
      </c>
      <c r="C351" s="372"/>
      <c r="D351" s="372"/>
      <c r="E351" s="372"/>
      <c r="F351" s="372"/>
      <c r="G351" s="372"/>
      <c r="H351" s="372"/>
      <c r="I351" s="214"/>
      <c r="M351" s="28" t="s">
        <v>552</v>
      </c>
      <c r="N351" s="274" t="s">
        <v>611</v>
      </c>
      <c r="O351" s="372"/>
      <c r="P351" s="372"/>
      <c r="Q351" s="372"/>
      <c r="R351" s="372"/>
      <c r="S351" s="372"/>
      <c r="T351" s="372"/>
      <c r="U351" s="214"/>
      <c r="Y351" s="28" t="s">
        <v>552</v>
      </c>
      <c r="Z351" s="274" t="s">
        <v>611</v>
      </c>
      <c r="AA351" s="372"/>
      <c r="AB351" s="372"/>
      <c r="AC351" s="372"/>
      <c r="AD351" s="372"/>
      <c r="AE351" s="372"/>
      <c r="AF351" s="372"/>
      <c r="AG351" s="214"/>
    </row>
    <row r="352" spans="1:33" ht="21" hidden="1" customHeight="1">
      <c r="A352" s="28" t="s">
        <v>553</v>
      </c>
      <c r="B352" s="274" t="s">
        <v>612</v>
      </c>
      <c r="C352" s="372"/>
      <c r="D352" s="372"/>
      <c r="E352" s="372"/>
      <c r="F352" s="372"/>
      <c r="G352" s="372"/>
      <c r="H352" s="372"/>
      <c r="I352" s="214"/>
      <c r="M352" s="28" t="s">
        <v>553</v>
      </c>
      <c r="N352" s="274" t="s">
        <v>612</v>
      </c>
      <c r="O352" s="372"/>
      <c r="P352" s="372"/>
      <c r="Q352" s="372"/>
      <c r="R352" s="372"/>
      <c r="S352" s="372"/>
      <c r="T352" s="372"/>
      <c r="U352" s="214"/>
      <c r="Y352" s="28" t="s">
        <v>553</v>
      </c>
      <c r="Z352" s="274" t="s">
        <v>612</v>
      </c>
      <c r="AA352" s="372"/>
      <c r="AB352" s="372"/>
      <c r="AC352" s="372"/>
      <c r="AD352" s="372"/>
      <c r="AE352" s="372"/>
      <c r="AF352" s="372"/>
      <c r="AG352" s="214"/>
    </row>
    <row r="353" spans="1:33" ht="21" hidden="1" customHeight="1">
      <c r="A353" s="28" t="s">
        <v>554</v>
      </c>
      <c r="B353" s="274" t="s">
        <v>613</v>
      </c>
      <c r="C353" s="372"/>
      <c r="D353" s="372"/>
      <c r="E353" s="372"/>
      <c r="F353" s="372"/>
      <c r="G353" s="372"/>
      <c r="H353" s="372"/>
      <c r="I353" s="214"/>
      <c r="M353" s="28" t="s">
        <v>554</v>
      </c>
      <c r="N353" s="274" t="s">
        <v>613</v>
      </c>
      <c r="O353" s="372"/>
      <c r="P353" s="372"/>
      <c r="Q353" s="372"/>
      <c r="R353" s="372"/>
      <c r="S353" s="372"/>
      <c r="T353" s="372"/>
      <c r="U353" s="214"/>
      <c r="Y353" s="28" t="s">
        <v>554</v>
      </c>
      <c r="Z353" s="274" t="s">
        <v>613</v>
      </c>
      <c r="AA353" s="372"/>
      <c r="AB353" s="372"/>
      <c r="AC353" s="372"/>
      <c r="AD353" s="372"/>
      <c r="AE353" s="372"/>
      <c r="AF353" s="372"/>
      <c r="AG353" s="214"/>
    </row>
    <row r="354" spans="1:33" ht="21" hidden="1" customHeight="1">
      <c r="A354" s="28" t="s">
        <v>555</v>
      </c>
      <c r="B354" s="274" t="s">
        <v>614</v>
      </c>
      <c r="C354" s="372"/>
      <c r="D354" s="372"/>
      <c r="E354" s="372"/>
      <c r="F354" s="372"/>
      <c r="G354" s="372"/>
      <c r="H354" s="372"/>
      <c r="I354" s="214"/>
      <c r="M354" s="28" t="s">
        <v>555</v>
      </c>
      <c r="N354" s="274" t="s">
        <v>614</v>
      </c>
      <c r="O354" s="372"/>
      <c r="P354" s="372"/>
      <c r="Q354" s="372"/>
      <c r="R354" s="372"/>
      <c r="S354" s="372"/>
      <c r="T354" s="372"/>
      <c r="U354" s="214"/>
      <c r="Y354" s="28" t="s">
        <v>555</v>
      </c>
      <c r="Z354" s="274" t="s">
        <v>614</v>
      </c>
      <c r="AA354" s="372"/>
      <c r="AB354" s="372"/>
      <c r="AC354" s="372"/>
      <c r="AD354" s="372"/>
      <c r="AE354" s="372"/>
      <c r="AF354" s="372"/>
      <c r="AG354" s="214"/>
    </row>
    <row r="355" spans="1:33" ht="21" hidden="1" customHeight="1">
      <c r="A355" s="28" t="s">
        <v>556</v>
      </c>
      <c r="B355" s="274" t="s">
        <v>615</v>
      </c>
      <c r="C355" s="372"/>
      <c r="D355" s="372"/>
      <c r="E355" s="372"/>
      <c r="F355" s="372"/>
      <c r="G355" s="372"/>
      <c r="H355" s="372"/>
      <c r="I355" s="214"/>
      <c r="M355" s="28" t="s">
        <v>556</v>
      </c>
      <c r="N355" s="274" t="s">
        <v>615</v>
      </c>
      <c r="O355" s="372"/>
      <c r="P355" s="372"/>
      <c r="Q355" s="372"/>
      <c r="R355" s="372"/>
      <c r="S355" s="372"/>
      <c r="T355" s="372"/>
      <c r="U355" s="214"/>
      <c r="Y355" s="28" t="s">
        <v>556</v>
      </c>
      <c r="Z355" s="274" t="s">
        <v>615</v>
      </c>
      <c r="AA355" s="372"/>
      <c r="AB355" s="372"/>
      <c r="AC355" s="372"/>
      <c r="AD355" s="372"/>
      <c r="AE355" s="372"/>
      <c r="AF355" s="372"/>
      <c r="AG355" s="214"/>
    </row>
    <row r="356" spans="1:33" ht="21" hidden="1" customHeight="1">
      <c r="A356" s="28" t="s">
        <v>557</v>
      </c>
      <c r="B356" s="274" t="s">
        <v>616</v>
      </c>
      <c r="C356" s="372"/>
      <c r="D356" s="372"/>
      <c r="E356" s="372"/>
      <c r="F356" s="372"/>
      <c r="G356" s="372"/>
      <c r="H356" s="372"/>
      <c r="I356" s="214"/>
      <c r="M356" s="28" t="s">
        <v>557</v>
      </c>
      <c r="N356" s="274" t="s">
        <v>616</v>
      </c>
      <c r="O356" s="372"/>
      <c r="P356" s="372"/>
      <c r="Q356" s="372"/>
      <c r="R356" s="372"/>
      <c r="S356" s="372"/>
      <c r="T356" s="372"/>
      <c r="U356" s="214"/>
      <c r="Y356" s="28" t="s">
        <v>557</v>
      </c>
      <c r="Z356" s="274" t="s">
        <v>616</v>
      </c>
      <c r="AA356" s="372"/>
      <c r="AB356" s="372"/>
      <c r="AC356" s="372"/>
      <c r="AD356" s="372"/>
      <c r="AE356" s="372"/>
      <c r="AF356" s="372"/>
      <c r="AG356" s="214"/>
    </row>
    <row r="357" spans="1:33" ht="21" hidden="1" customHeight="1">
      <c r="A357" s="28" t="s">
        <v>558</v>
      </c>
      <c r="B357" s="274" t="s">
        <v>617</v>
      </c>
      <c r="C357" s="372"/>
      <c r="D357" s="372"/>
      <c r="E357" s="372"/>
      <c r="F357" s="372"/>
      <c r="G357" s="372"/>
      <c r="H357" s="372"/>
      <c r="I357" s="214"/>
      <c r="M357" s="28" t="s">
        <v>558</v>
      </c>
      <c r="N357" s="274" t="s">
        <v>617</v>
      </c>
      <c r="O357" s="372"/>
      <c r="P357" s="372"/>
      <c r="Q357" s="372"/>
      <c r="R357" s="372"/>
      <c r="S357" s="372"/>
      <c r="T357" s="372"/>
      <c r="U357" s="214"/>
      <c r="Y357" s="28" t="s">
        <v>558</v>
      </c>
      <c r="Z357" s="274" t="s">
        <v>617</v>
      </c>
      <c r="AA357" s="372"/>
      <c r="AB357" s="372"/>
      <c r="AC357" s="372"/>
      <c r="AD357" s="372"/>
      <c r="AE357" s="372"/>
      <c r="AF357" s="372"/>
      <c r="AG357" s="214"/>
    </row>
    <row r="358" spans="1:33" ht="21" hidden="1" customHeight="1">
      <c r="A358" s="28" t="s">
        <v>559</v>
      </c>
      <c r="B358" s="274" t="s">
        <v>618</v>
      </c>
      <c r="C358" s="372"/>
      <c r="D358" s="372"/>
      <c r="E358" s="372"/>
      <c r="F358" s="372"/>
      <c r="G358" s="372"/>
      <c r="H358" s="372"/>
      <c r="I358" s="214"/>
      <c r="M358" s="28" t="s">
        <v>559</v>
      </c>
      <c r="N358" s="274" t="s">
        <v>618</v>
      </c>
      <c r="O358" s="372"/>
      <c r="P358" s="372"/>
      <c r="Q358" s="372"/>
      <c r="R358" s="372"/>
      <c r="S358" s="372"/>
      <c r="T358" s="372"/>
      <c r="U358" s="214"/>
      <c r="Y358" s="28" t="s">
        <v>559</v>
      </c>
      <c r="Z358" s="274" t="s">
        <v>618</v>
      </c>
      <c r="AA358" s="372"/>
      <c r="AB358" s="372"/>
      <c r="AC358" s="372"/>
      <c r="AD358" s="372"/>
      <c r="AE358" s="372"/>
      <c r="AF358" s="372"/>
      <c r="AG358" s="214"/>
    </row>
    <row r="359" spans="1:33" ht="21" hidden="1" customHeight="1"/>
    <row r="360" spans="1:33" ht="21" hidden="1" customHeight="1"/>
    <row r="361" spans="1:33" ht="21" hidden="1" customHeight="1"/>
    <row r="362" spans="1:33" ht="21" hidden="1" customHeight="1"/>
    <row r="363" spans="1:33" ht="21" customHeight="1"/>
    <row r="364" spans="1:33" ht="21" customHeight="1">
      <c r="A364" s="351" t="s">
        <v>438</v>
      </c>
      <c r="B364" s="19" t="s">
        <v>428</v>
      </c>
    </row>
    <row r="365" spans="1:33" ht="21" customHeight="1">
      <c r="B365" s="31" t="s">
        <v>429</v>
      </c>
      <c r="C365" s="32"/>
      <c r="D365" s="32"/>
      <c r="E365" s="32"/>
      <c r="F365" s="32"/>
      <c r="G365" s="32"/>
    </row>
    <row r="366" spans="1:33" ht="21" customHeight="1">
      <c r="A366" s="350">
        <v>1</v>
      </c>
      <c r="B366" s="31" t="s">
        <v>437</v>
      </c>
      <c r="C366" s="32"/>
      <c r="D366" s="32"/>
      <c r="E366" s="32"/>
      <c r="F366" s="32"/>
      <c r="G366" s="32"/>
    </row>
    <row r="367" spans="1:33" ht="21" customHeight="1">
      <c r="A367" s="350">
        <v>2</v>
      </c>
      <c r="B367" s="31" t="s">
        <v>189</v>
      </c>
      <c r="C367" s="34"/>
      <c r="D367" s="34"/>
      <c r="E367" s="34"/>
      <c r="F367" s="34"/>
      <c r="G367" s="34"/>
    </row>
    <row r="368" spans="1:33" ht="21" customHeight="1">
      <c r="A368" s="350">
        <v>4</v>
      </c>
      <c r="B368" s="13" t="s">
        <v>287</v>
      </c>
    </row>
    <row r="369" spans="1:9" ht="21" customHeight="1">
      <c r="A369" s="350">
        <v>5</v>
      </c>
      <c r="B369" s="13" t="s">
        <v>290</v>
      </c>
      <c r="H369" s="3"/>
      <c r="I369" s="3"/>
    </row>
    <row r="370" spans="1:9" ht="21" customHeight="1">
      <c r="A370" s="350">
        <v>6</v>
      </c>
      <c r="B370" s="13" t="s">
        <v>291</v>
      </c>
      <c r="H370" s="3"/>
      <c r="I370" s="3"/>
    </row>
    <row r="371" spans="1:9" ht="21" customHeight="1">
      <c r="A371" s="350">
        <v>7</v>
      </c>
      <c r="B371" s="13" t="s">
        <v>292</v>
      </c>
      <c r="H371" s="3"/>
      <c r="I371" s="3"/>
    </row>
    <row r="372" spans="1:9" ht="21" customHeight="1"/>
    <row r="373" spans="1:9" ht="21" customHeight="1"/>
    <row r="374" spans="1:9" ht="21" customHeight="1"/>
    <row r="375" spans="1:9" ht="21" customHeight="1"/>
    <row r="376" spans="1:9" ht="21" customHeight="1"/>
    <row r="377" spans="1:9" ht="21" customHeight="1"/>
    <row r="378" spans="1:9" ht="21" customHeight="1"/>
    <row r="379" spans="1:9" ht="21" customHeight="1"/>
    <row r="380" spans="1:9" ht="21" customHeight="1"/>
    <row r="381" spans="1:9" ht="21" customHeight="1"/>
    <row r="382" spans="1:9" ht="12.75" customHeight="1"/>
    <row r="383" spans="1:9" ht="12.75" customHeight="1"/>
    <row r="384" spans="1:9"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4.45" customHeight="1"/>
    <row r="481" spans="1:11" ht="12.75" customHeight="1">
      <c r="A481" s="532"/>
      <c r="B481" s="533"/>
      <c r="C481" s="533"/>
      <c r="D481" s="533"/>
      <c r="E481" s="533"/>
      <c r="F481" s="533"/>
      <c r="G481" s="533"/>
      <c r="H481" s="533"/>
      <c r="I481" s="533"/>
    </row>
    <row r="482" spans="1:11" ht="12.75" customHeight="1"/>
    <row r="483" spans="1:11" ht="12.75" customHeight="1">
      <c r="A483" s="39"/>
      <c r="B483" s="39"/>
      <c r="C483" s="39"/>
      <c r="D483" s="39"/>
      <c r="E483" s="39"/>
      <c r="F483" s="39"/>
      <c r="G483" s="39"/>
      <c r="H483" s="39"/>
      <c r="I483" s="39"/>
    </row>
    <row r="484" spans="1:11" ht="12.75" customHeight="1">
      <c r="J484" s="39"/>
      <c r="K484" s="39"/>
    </row>
  </sheetData>
  <mergeCells count="1">
    <mergeCell ref="A481:I481"/>
  </mergeCells>
  <phoneticPr fontId="5" type="noConversion"/>
  <pageMargins left="0.75" right="0.75" top="1" bottom="1" header="0.5" footer="0.5"/>
  <pageSetup paperSize="9" scale="53"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pageSetUpPr fitToPage="1"/>
  </sheetPr>
  <dimension ref="A2:EK695"/>
  <sheetViews>
    <sheetView showGridLines="0" topLeftCell="A292" zoomScale="60" zoomScaleNormal="60" workbookViewId="0"/>
  </sheetViews>
  <sheetFormatPr defaultColWidth="8.85546875" defaultRowHeight="18.75"/>
  <cols>
    <col min="1" max="1" width="23.42578125" style="1" customWidth="1"/>
    <col min="2" max="2" width="20.42578125" style="15" customWidth="1"/>
    <col min="3" max="7" width="17.28515625" style="1" customWidth="1"/>
    <col min="8" max="8" width="18.5703125" style="1" customWidth="1"/>
    <col min="9" max="9" width="17.28515625" style="1" customWidth="1"/>
    <col min="10" max="10" width="21.28515625" style="1" customWidth="1"/>
    <col min="11" max="11" width="15.28515625" style="3" customWidth="1"/>
    <col min="12" max="12" width="12" style="3" customWidth="1"/>
    <col min="13" max="13" width="25.28515625" style="367" customWidth="1"/>
    <col min="14" max="14" width="12" style="367" customWidth="1"/>
    <col min="15" max="15" width="9.140625" style="367" customWidth="1"/>
    <col min="16" max="24" width="8.85546875" style="367"/>
    <col min="25" max="25" width="24.7109375" style="367" customWidth="1"/>
    <col min="26" max="26" width="8.85546875" style="367"/>
    <col min="27" max="16384" width="8.85546875" style="1"/>
  </cols>
  <sheetData>
    <row r="2" spans="1:25" ht="15" customHeight="1">
      <c r="A2" s="5" t="s">
        <v>193</v>
      </c>
    </row>
    <row r="3" spans="1:25" ht="15" customHeight="1" thickBot="1">
      <c r="A3" s="5" t="s">
        <v>40</v>
      </c>
      <c r="I3" s="2" t="s">
        <v>13</v>
      </c>
    </row>
    <row r="4" spans="1:25" ht="23.45" customHeight="1" thickTop="1">
      <c r="A4" s="526">
        <v>1</v>
      </c>
      <c r="B4" s="500"/>
      <c r="C4" s="501"/>
      <c r="D4" s="501"/>
      <c r="E4" s="501"/>
      <c r="F4" s="501"/>
      <c r="G4" s="501"/>
      <c r="H4" s="501"/>
      <c r="I4" s="502"/>
    </row>
    <row r="5" spans="1:25" ht="23.45" customHeight="1">
      <c r="A5" s="366">
        <v>2</v>
      </c>
      <c r="B5" s="503" t="s">
        <v>15</v>
      </c>
      <c r="C5" s="504" t="s">
        <v>41</v>
      </c>
      <c r="D5" s="504" t="s">
        <v>16</v>
      </c>
      <c r="E5" s="504" t="s">
        <v>41</v>
      </c>
      <c r="F5" s="504" t="s">
        <v>17</v>
      </c>
      <c r="G5" s="504" t="s">
        <v>41</v>
      </c>
      <c r="H5" s="504" t="s">
        <v>42</v>
      </c>
      <c r="I5" s="505" t="s">
        <v>41</v>
      </c>
    </row>
    <row r="6" spans="1:25" ht="23.45" customHeight="1">
      <c r="A6" s="527">
        <v>3</v>
      </c>
      <c r="B6" s="506" t="s">
        <v>3</v>
      </c>
      <c r="C6" s="507"/>
      <c r="D6" s="508" t="s">
        <v>4</v>
      </c>
      <c r="E6" s="507"/>
      <c r="F6" s="508" t="s">
        <v>5</v>
      </c>
      <c r="G6" s="507"/>
      <c r="H6" s="508" t="s">
        <v>6</v>
      </c>
      <c r="I6" s="509"/>
    </row>
    <row r="7" spans="1:25" ht="21" customHeight="1">
      <c r="A7" s="510" t="s">
        <v>21</v>
      </c>
      <c r="B7" s="511"/>
      <c r="C7" s="512"/>
      <c r="D7" s="512"/>
      <c r="E7" s="512"/>
      <c r="F7" s="512"/>
      <c r="G7" s="512"/>
      <c r="H7" s="512"/>
      <c r="I7" s="513"/>
    </row>
    <row r="8" spans="1:25" ht="21" customHeight="1">
      <c r="A8" s="514" t="s">
        <v>47</v>
      </c>
      <c r="B8" s="330">
        <v>20000</v>
      </c>
      <c r="C8" s="331">
        <v>0.16200000000000001</v>
      </c>
      <c r="D8" s="332">
        <v>51000</v>
      </c>
      <c r="E8" s="331">
        <v>0.121</v>
      </c>
      <c r="F8" s="332">
        <v>11000</v>
      </c>
      <c r="G8" s="333">
        <v>8.4000000000000005E-2</v>
      </c>
      <c r="H8" s="332">
        <v>85000</v>
      </c>
      <c r="I8" s="334">
        <v>0.121</v>
      </c>
      <c r="M8" s="368" t="s">
        <v>47</v>
      </c>
      <c r="Y8" s="367" t="s">
        <v>47</v>
      </c>
    </row>
    <row r="9" spans="1:25" ht="21" customHeight="1">
      <c r="A9" s="514" t="s">
        <v>48</v>
      </c>
      <c r="B9" s="330">
        <v>23000</v>
      </c>
      <c r="C9" s="331">
        <v>0.19400000000000001</v>
      </c>
      <c r="D9" s="332">
        <v>50000</v>
      </c>
      <c r="E9" s="331">
        <v>0.11899999999999999</v>
      </c>
      <c r="F9" s="332">
        <v>12000</v>
      </c>
      <c r="G9" s="333">
        <v>0.09</v>
      </c>
      <c r="H9" s="332">
        <v>88000</v>
      </c>
      <c r="I9" s="334">
        <v>0.127</v>
      </c>
      <c r="M9" s="368" t="s">
        <v>48</v>
      </c>
      <c r="Y9" s="367" t="s">
        <v>48</v>
      </c>
    </row>
    <row r="10" spans="1:25" ht="21" customHeight="1">
      <c r="A10" s="514" t="s">
        <v>49</v>
      </c>
      <c r="B10" s="330">
        <v>20000</v>
      </c>
      <c r="C10" s="331">
        <v>0.182</v>
      </c>
      <c r="D10" s="332">
        <v>49000</v>
      </c>
      <c r="E10" s="331">
        <v>0.114</v>
      </c>
      <c r="F10" s="332">
        <v>9000</v>
      </c>
      <c r="G10" s="333">
        <v>6.7000000000000004E-2</v>
      </c>
      <c r="H10" s="332">
        <v>79000</v>
      </c>
      <c r="I10" s="334">
        <v>0.115</v>
      </c>
      <c r="M10" s="368" t="s">
        <v>49</v>
      </c>
      <c r="Y10" s="367" t="s">
        <v>49</v>
      </c>
    </row>
    <row r="11" spans="1:25" ht="21" customHeight="1">
      <c r="A11" s="514" t="s">
        <v>265</v>
      </c>
      <c r="B11" s="320" t="s">
        <v>46</v>
      </c>
      <c r="C11" s="319" t="s">
        <v>46</v>
      </c>
      <c r="D11" s="319" t="s">
        <v>46</v>
      </c>
      <c r="E11" s="319" t="s">
        <v>46</v>
      </c>
      <c r="F11" s="319" t="s">
        <v>46</v>
      </c>
      <c r="G11" s="319" t="s">
        <v>46</v>
      </c>
      <c r="H11" s="319" t="s">
        <v>46</v>
      </c>
      <c r="I11" s="321" t="s">
        <v>46</v>
      </c>
      <c r="M11" s="368" t="s">
        <v>265</v>
      </c>
      <c r="Y11" s="367" t="s">
        <v>265</v>
      </c>
    </row>
    <row r="12" spans="1:25" ht="21" customHeight="1">
      <c r="A12" s="514" t="s">
        <v>198</v>
      </c>
      <c r="B12" s="330">
        <v>23000</v>
      </c>
      <c r="C12" s="331">
        <v>0.20100000000000001</v>
      </c>
      <c r="D12" s="332">
        <v>44000</v>
      </c>
      <c r="E12" s="331">
        <v>0.10199999999999999</v>
      </c>
      <c r="F12" s="332">
        <v>10000</v>
      </c>
      <c r="G12" s="333">
        <v>7.8E-2</v>
      </c>
      <c r="H12" s="332">
        <v>78000</v>
      </c>
      <c r="I12" s="334">
        <v>0.112</v>
      </c>
      <c r="M12" s="368" t="s">
        <v>198</v>
      </c>
      <c r="Y12" s="367" t="s">
        <v>198</v>
      </c>
    </row>
    <row r="13" spans="1:25" ht="21" customHeight="1">
      <c r="A13" s="514" t="s">
        <v>50</v>
      </c>
      <c r="B13" s="330">
        <v>22000</v>
      </c>
      <c r="C13" s="331">
        <v>0.19400000000000001</v>
      </c>
      <c r="D13" s="332">
        <v>43000</v>
      </c>
      <c r="E13" s="331">
        <v>9.9000000000000005E-2</v>
      </c>
      <c r="F13" s="332">
        <v>10000</v>
      </c>
      <c r="G13" s="333">
        <v>7.6999999999999999E-2</v>
      </c>
      <c r="H13" s="332">
        <v>77000</v>
      </c>
      <c r="I13" s="334">
        <v>0.111</v>
      </c>
      <c r="M13" s="368" t="s">
        <v>50</v>
      </c>
      <c r="Y13" s="367" t="s">
        <v>50</v>
      </c>
    </row>
    <row r="14" spans="1:25" ht="21" customHeight="1">
      <c r="A14" s="514" t="s">
        <v>51</v>
      </c>
      <c r="B14" s="330">
        <v>19000</v>
      </c>
      <c r="C14" s="331">
        <v>0.16700000000000001</v>
      </c>
      <c r="D14" s="332">
        <v>47000</v>
      </c>
      <c r="E14" s="331">
        <v>0.107</v>
      </c>
      <c r="F14" s="332">
        <v>11000</v>
      </c>
      <c r="G14" s="333">
        <v>7.9000000000000001E-2</v>
      </c>
      <c r="H14" s="332">
        <v>79000</v>
      </c>
      <c r="I14" s="334">
        <v>0.111</v>
      </c>
      <c r="M14" s="368" t="s">
        <v>51</v>
      </c>
      <c r="Y14" s="367" t="s">
        <v>51</v>
      </c>
    </row>
    <row r="15" spans="1:25" ht="21" customHeight="1">
      <c r="A15" s="514" t="s">
        <v>52</v>
      </c>
      <c r="B15" s="330">
        <v>18000</v>
      </c>
      <c r="C15" s="331">
        <v>0.16400000000000001</v>
      </c>
      <c r="D15" s="332">
        <v>47000</v>
      </c>
      <c r="E15" s="331">
        <v>0.107</v>
      </c>
      <c r="F15" s="332">
        <v>10000</v>
      </c>
      <c r="G15" s="333">
        <v>7.2999999999999995E-2</v>
      </c>
      <c r="H15" s="332">
        <v>77000</v>
      </c>
      <c r="I15" s="334">
        <v>0.109</v>
      </c>
      <c r="M15" s="368" t="s">
        <v>52</v>
      </c>
      <c r="Y15" s="367" t="s">
        <v>52</v>
      </c>
    </row>
    <row r="16" spans="1:25" ht="21" customHeight="1">
      <c r="A16" s="514" t="s">
        <v>53</v>
      </c>
      <c r="B16" s="330">
        <v>18000</v>
      </c>
      <c r="C16" s="331">
        <v>0.17</v>
      </c>
      <c r="D16" s="332">
        <v>44000</v>
      </c>
      <c r="E16" s="331">
        <v>9.9000000000000005E-2</v>
      </c>
      <c r="F16" s="332">
        <v>11000</v>
      </c>
      <c r="G16" s="333">
        <v>8.2000000000000003E-2</v>
      </c>
      <c r="H16" s="332">
        <v>76000</v>
      </c>
      <c r="I16" s="334">
        <v>0.108</v>
      </c>
      <c r="M16" s="368" t="s">
        <v>53</v>
      </c>
      <c r="Y16" s="367" t="s">
        <v>53</v>
      </c>
    </row>
    <row r="17" spans="1:25" ht="21" customHeight="1">
      <c r="A17" s="514" t="s">
        <v>54</v>
      </c>
      <c r="B17" s="330">
        <v>19000</v>
      </c>
      <c r="C17" s="331">
        <v>0.16500000000000001</v>
      </c>
      <c r="D17" s="332">
        <v>41000</v>
      </c>
      <c r="E17" s="331">
        <v>9.4E-2</v>
      </c>
      <c r="F17" s="332">
        <v>11000</v>
      </c>
      <c r="G17" s="333">
        <v>8.1000000000000003E-2</v>
      </c>
      <c r="H17" s="332">
        <v>73000</v>
      </c>
      <c r="I17" s="334">
        <v>0.104</v>
      </c>
      <c r="M17" s="368" t="s">
        <v>54</v>
      </c>
      <c r="Y17" s="367" t="s">
        <v>54</v>
      </c>
    </row>
    <row r="18" spans="1:25" ht="21" customHeight="1">
      <c r="A18" s="514" t="s">
        <v>55</v>
      </c>
      <c r="B18" s="330">
        <v>19000</v>
      </c>
      <c r="C18" s="331">
        <v>0.16200000000000001</v>
      </c>
      <c r="D18" s="332">
        <v>45000</v>
      </c>
      <c r="E18" s="331">
        <v>0.10100000000000001</v>
      </c>
      <c r="F18" s="332">
        <v>11000</v>
      </c>
      <c r="G18" s="333">
        <v>8.1000000000000003E-2</v>
      </c>
      <c r="H18" s="332">
        <v>79000</v>
      </c>
      <c r="I18" s="334">
        <v>0.11</v>
      </c>
      <c r="M18" s="368" t="s">
        <v>55</v>
      </c>
      <c r="Y18" s="367" t="s">
        <v>55</v>
      </c>
    </row>
    <row r="19" spans="1:25" ht="21" customHeight="1">
      <c r="A19" s="514" t="s">
        <v>56</v>
      </c>
      <c r="B19" s="330">
        <v>20000</v>
      </c>
      <c r="C19" s="331">
        <v>0.16800000000000001</v>
      </c>
      <c r="D19" s="332">
        <v>43000</v>
      </c>
      <c r="E19" s="331">
        <v>9.9000000000000005E-2</v>
      </c>
      <c r="F19" s="332">
        <v>9000</v>
      </c>
      <c r="G19" s="333">
        <v>6.7000000000000004E-2</v>
      </c>
      <c r="H19" s="332">
        <v>75000</v>
      </c>
      <c r="I19" s="334">
        <v>0.105</v>
      </c>
      <c r="M19" s="368" t="s">
        <v>56</v>
      </c>
      <c r="Y19" s="367" t="s">
        <v>56</v>
      </c>
    </row>
    <row r="20" spans="1:25" ht="21" customHeight="1">
      <c r="A20" s="514" t="s">
        <v>57</v>
      </c>
      <c r="B20" s="330">
        <v>22000</v>
      </c>
      <c r="C20" s="331">
        <v>0.182</v>
      </c>
      <c r="D20" s="332">
        <v>47000</v>
      </c>
      <c r="E20" s="331">
        <v>0.106</v>
      </c>
      <c r="F20" s="332">
        <v>9000</v>
      </c>
      <c r="G20" s="333">
        <v>6.3E-2</v>
      </c>
      <c r="H20" s="332">
        <v>80000</v>
      </c>
      <c r="I20" s="334">
        <v>0.111</v>
      </c>
      <c r="M20" s="368" t="s">
        <v>57</v>
      </c>
      <c r="Y20" s="367" t="s">
        <v>57</v>
      </c>
    </row>
    <row r="21" spans="1:25" ht="21" customHeight="1">
      <c r="A21" s="514" t="s">
        <v>58</v>
      </c>
      <c r="B21" s="330">
        <v>22000</v>
      </c>
      <c r="C21" s="331">
        <v>0.17799999999999999</v>
      </c>
      <c r="D21" s="332">
        <v>44000</v>
      </c>
      <c r="E21" s="331">
        <v>9.8000000000000004E-2</v>
      </c>
      <c r="F21" s="332">
        <v>9000</v>
      </c>
      <c r="G21" s="333">
        <v>6.3E-2</v>
      </c>
      <c r="H21" s="332">
        <v>76000</v>
      </c>
      <c r="I21" s="334">
        <v>0.105</v>
      </c>
      <c r="M21" s="368" t="s">
        <v>58</v>
      </c>
      <c r="Y21" s="367" t="s">
        <v>58</v>
      </c>
    </row>
    <row r="22" spans="1:25" ht="21" customHeight="1">
      <c r="A22" s="514" t="s">
        <v>59</v>
      </c>
      <c r="B22" s="330">
        <v>20000</v>
      </c>
      <c r="C22" s="331">
        <v>0.16400000000000001</v>
      </c>
      <c r="D22" s="332">
        <v>42000</v>
      </c>
      <c r="E22" s="331">
        <v>9.4E-2</v>
      </c>
      <c r="F22" s="332">
        <v>10000</v>
      </c>
      <c r="G22" s="333">
        <v>6.7000000000000004E-2</v>
      </c>
      <c r="H22" s="332">
        <v>73000</v>
      </c>
      <c r="I22" s="334">
        <v>0.1</v>
      </c>
      <c r="M22" s="368" t="s">
        <v>59</v>
      </c>
      <c r="Y22" s="367" t="s">
        <v>59</v>
      </c>
    </row>
    <row r="23" spans="1:25" ht="21" customHeight="1">
      <c r="A23" s="514" t="s">
        <v>199</v>
      </c>
      <c r="B23" s="330">
        <v>20000</v>
      </c>
      <c r="C23" s="331">
        <v>0.16800000000000001</v>
      </c>
      <c r="D23" s="332">
        <v>39000</v>
      </c>
      <c r="E23" s="331">
        <v>8.5999999999999993E-2</v>
      </c>
      <c r="F23" s="332">
        <v>9000</v>
      </c>
      <c r="G23" s="333">
        <v>5.8999999999999997E-2</v>
      </c>
      <c r="H23" s="332">
        <v>69000</v>
      </c>
      <c r="I23" s="334">
        <v>9.4E-2</v>
      </c>
      <c r="M23" s="368" t="s">
        <v>199</v>
      </c>
      <c r="Y23" s="367" t="s">
        <v>199</v>
      </c>
    </row>
    <row r="24" spans="1:25" ht="21" customHeight="1">
      <c r="A24" s="514" t="s">
        <v>200</v>
      </c>
      <c r="B24" s="330">
        <v>18000</v>
      </c>
      <c r="C24" s="331">
        <v>0.155</v>
      </c>
      <c r="D24" s="332">
        <v>40000</v>
      </c>
      <c r="E24" s="331">
        <v>8.7999999999999995E-2</v>
      </c>
      <c r="F24" s="332">
        <v>9000</v>
      </c>
      <c r="G24" s="333">
        <v>6.4000000000000001E-2</v>
      </c>
      <c r="H24" s="332">
        <v>68000</v>
      </c>
      <c r="I24" s="334">
        <v>9.2999999999999999E-2</v>
      </c>
      <c r="M24" s="368" t="s">
        <v>200</v>
      </c>
      <c r="Y24" s="367" t="s">
        <v>200</v>
      </c>
    </row>
    <row r="25" spans="1:25" ht="21" customHeight="1">
      <c r="A25" s="514" t="s">
        <v>60</v>
      </c>
      <c r="B25" s="330">
        <v>16000</v>
      </c>
      <c r="C25" s="331">
        <v>0.13600000000000001</v>
      </c>
      <c r="D25" s="332">
        <v>42000</v>
      </c>
      <c r="E25" s="331">
        <v>9.1999999999999998E-2</v>
      </c>
      <c r="F25" s="332">
        <v>8000</v>
      </c>
      <c r="G25" s="333">
        <v>5.7000000000000002E-2</v>
      </c>
      <c r="H25" s="332">
        <v>66000</v>
      </c>
      <c r="I25" s="334">
        <v>9.0999999999999998E-2</v>
      </c>
      <c r="M25" s="368" t="s">
        <v>60</v>
      </c>
      <c r="Y25" s="367" t="s">
        <v>60</v>
      </c>
    </row>
    <row r="26" spans="1:25" ht="21" customHeight="1">
      <c r="A26" s="514" t="s">
        <v>61</v>
      </c>
      <c r="B26" s="330">
        <v>15000</v>
      </c>
      <c r="C26" s="331">
        <v>0.13100000000000001</v>
      </c>
      <c r="D26" s="332">
        <v>43000</v>
      </c>
      <c r="E26" s="331">
        <v>9.4E-2</v>
      </c>
      <c r="F26" s="332">
        <v>10000</v>
      </c>
      <c r="G26" s="333">
        <v>7.1999999999999995E-2</v>
      </c>
      <c r="H26" s="332">
        <v>68000</v>
      </c>
      <c r="I26" s="334">
        <v>9.5000000000000001E-2</v>
      </c>
      <c r="M26" s="368" t="s">
        <v>61</v>
      </c>
      <c r="Y26" s="367" t="s">
        <v>61</v>
      </c>
    </row>
    <row r="27" spans="1:25" ht="21" customHeight="1">
      <c r="A27" s="514" t="s">
        <v>62</v>
      </c>
      <c r="B27" s="330">
        <v>17000</v>
      </c>
      <c r="C27" s="331">
        <v>0.14299999999999999</v>
      </c>
      <c r="D27" s="332">
        <v>41000</v>
      </c>
      <c r="E27" s="331">
        <v>0.09</v>
      </c>
      <c r="F27" s="332">
        <v>10000</v>
      </c>
      <c r="G27" s="333">
        <v>7.0999999999999994E-2</v>
      </c>
      <c r="H27" s="332">
        <v>68000</v>
      </c>
      <c r="I27" s="334">
        <v>9.4E-2</v>
      </c>
      <c r="M27" s="368" t="s">
        <v>62</v>
      </c>
      <c r="Y27" s="367" t="s">
        <v>62</v>
      </c>
    </row>
    <row r="28" spans="1:25" ht="21" customHeight="1">
      <c r="A28" s="514" t="s">
        <v>63</v>
      </c>
      <c r="B28" s="330">
        <v>20000</v>
      </c>
      <c r="C28" s="331">
        <v>0.17299999999999999</v>
      </c>
      <c r="D28" s="332">
        <v>44000</v>
      </c>
      <c r="E28" s="331">
        <v>9.8000000000000004E-2</v>
      </c>
      <c r="F28" s="332">
        <v>10000</v>
      </c>
      <c r="G28" s="333">
        <v>7.2999999999999995E-2</v>
      </c>
      <c r="H28" s="332">
        <v>76000</v>
      </c>
      <c r="I28" s="334">
        <v>0.105</v>
      </c>
      <c r="M28" s="368" t="s">
        <v>63</v>
      </c>
      <c r="Y28" s="367" t="s">
        <v>63</v>
      </c>
    </row>
    <row r="29" spans="1:25" ht="21" customHeight="1">
      <c r="A29" s="514" t="s">
        <v>64</v>
      </c>
      <c r="B29" s="330">
        <v>19000</v>
      </c>
      <c r="C29" s="331">
        <v>0.161</v>
      </c>
      <c r="D29" s="332">
        <v>42000</v>
      </c>
      <c r="E29" s="331">
        <v>9.2999999999999999E-2</v>
      </c>
      <c r="F29" s="332">
        <v>10000</v>
      </c>
      <c r="G29" s="333">
        <v>7.3999999999999996E-2</v>
      </c>
      <c r="H29" s="332">
        <v>73000</v>
      </c>
      <c r="I29" s="334">
        <v>0.1</v>
      </c>
      <c r="M29" s="368" t="s">
        <v>64</v>
      </c>
      <c r="Y29" s="367" t="s">
        <v>64</v>
      </c>
    </row>
    <row r="30" spans="1:25" ht="21" customHeight="1">
      <c r="A30" s="514" t="s">
        <v>65</v>
      </c>
      <c r="B30" s="330">
        <v>18000</v>
      </c>
      <c r="C30" s="331">
        <v>0.14899999999999999</v>
      </c>
      <c r="D30" s="332">
        <v>44000</v>
      </c>
      <c r="E30" s="331">
        <v>9.6000000000000002E-2</v>
      </c>
      <c r="F30" s="332">
        <v>11000</v>
      </c>
      <c r="G30" s="333">
        <v>8.1000000000000003E-2</v>
      </c>
      <c r="H30" s="332">
        <v>75000</v>
      </c>
      <c r="I30" s="334">
        <v>0.10199999999999999</v>
      </c>
      <c r="M30" s="368" t="s">
        <v>65</v>
      </c>
      <c r="Y30" s="367" t="s">
        <v>65</v>
      </c>
    </row>
    <row r="31" spans="1:25" ht="21" customHeight="1">
      <c r="A31" s="514" t="s">
        <v>66</v>
      </c>
      <c r="B31" s="330">
        <v>16000</v>
      </c>
      <c r="C31" s="331">
        <v>0.14199999999999999</v>
      </c>
      <c r="D31" s="332">
        <v>45000</v>
      </c>
      <c r="E31" s="331">
        <v>9.8000000000000004E-2</v>
      </c>
      <c r="F31" s="332">
        <v>11000</v>
      </c>
      <c r="G31" s="333">
        <v>7.9000000000000001E-2</v>
      </c>
      <c r="H31" s="332">
        <v>75000</v>
      </c>
      <c r="I31" s="334">
        <v>0.10199999999999999</v>
      </c>
      <c r="M31" s="368" t="s">
        <v>66</v>
      </c>
      <c r="Y31" s="367" t="s">
        <v>66</v>
      </c>
    </row>
    <row r="32" spans="1:25" ht="21" customHeight="1">
      <c r="A32" s="514" t="s">
        <v>67</v>
      </c>
      <c r="B32" s="330">
        <v>16000</v>
      </c>
      <c r="C32" s="331">
        <v>0.13600000000000001</v>
      </c>
      <c r="D32" s="332">
        <v>45000</v>
      </c>
      <c r="E32" s="331">
        <v>9.9000000000000005E-2</v>
      </c>
      <c r="F32" s="332">
        <v>10000</v>
      </c>
      <c r="G32" s="333">
        <v>6.9000000000000006E-2</v>
      </c>
      <c r="H32" s="332">
        <v>73000</v>
      </c>
      <c r="I32" s="334">
        <v>0.1</v>
      </c>
      <c r="M32" s="368" t="s">
        <v>67</v>
      </c>
      <c r="Y32" s="367" t="s">
        <v>67</v>
      </c>
    </row>
    <row r="33" spans="1:25" ht="21" customHeight="1">
      <c r="A33" s="514" t="s">
        <v>68</v>
      </c>
      <c r="B33" s="330">
        <v>13000</v>
      </c>
      <c r="C33" s="331">
        <v>0.11700000000000001</v>
      </c>
      <c r="D33" s="332">
        <v>45000</v>
      </c>
      <c r="E33" s="331">
        <v>9.9000000000000005E-2</v>
      </c>
      <c r="F33" s="332">
        <v>12000</v>
      </c>
      <c r="G33" s="333">
        <v>8.4000000000000005E-2</v>
      </c>
      <c r="H33" s="332">
        <v>72000</v>
      </c>
      <c r="I33" s="334">
        <v>9.9000000000000005E-2</v>
      </c>
      <c r="M33" s="368" t="s">
        <v>68</v>
      </c>
      <c r="Y33" s="367" t="s">
        <v>68</v>
      </c>
    </row>
    <row r="34" spans="1:25" ht="21" customHeight="1">
      <c r="A34" s="514" t="s">
        <v>69</v>
      </c>
      <c r="B34" s="330">
        <v>10000</v>
      </c>
      <c r="C34" s="331">
        <v>9.2999999999999999E-2</v>
      </c>
      <c r="D34" s="332">
        <v>44000</v>
      </c>
      <c r="E34" s="331">
        <v>9.6000000000000002E-2</v>
      </c>
      <c r="F34" s="332">
        <v>12000</v>
      </c>
      <c r="G34" s="333">
        <v>8.1000000000000003E-2</v>
      </c>
      <c r="H34" s="332">
        <v>67000</v>
      </c>
      <c r="I34" s="334">
        <v>9.1999999999999998E-2</v>
      </c>
      <c r="M34" s="368" t="s">
        <v>69</v>
      </c>
      <c r="Y34" s="367" t="s">
        <v>69</v>
      </c>
    </row>
    <row r="35" spans="1:25" ht="21" customHeight="1">
      <c r="A35" s="514" t="s">
        <v>201</v>
      </c>
      <c r="B35" s="330">
        <v>11000</v>
      </c>
      <c r="C35" s="331">
        <v>9.8000000000000004E-2</v>
      </c>
      <c r="D35" s="332">
        <v>42000</v>
      </c>
      <c r="E35" s="331">
        <v>9.0999999999999998E-2</v>
      </c>
      <c r="F35" s="332">
        <v>12000</v>
      </c>
      <c r="G35" s="333">
        <v>8.3000000000000004E-2</v>
      </c>
      <c r="H35" s="332">
        <v>66000</v>
      </c>
      <c r="I35" s="334">
        <v>0.09</v>
      </c>
      <c r="M35" s="368" t="s">
        <v>201</v>
      </c>
      <c r="Y35" s="367" t="s">
        <v>201</v>
      </c>
    </row>
    <row r="36" spans="1:25" ht="21" customHeight="1">
      <c r="A36" s="514" t="s">
        <v>202</v>
      </c>
      <c r="B36" s="330">
        <v>14000</v>
      </c>
      <c r="C36" s="331">
        <v>0.122</v>
      </c>
      <c r="D36" s="332">
        <v>41000</v>
      </c>
      <c r="E36" s="331">
        <v>8.8999999999999996E-2</v>
      </c>
      <c r="F36" s="332">
        <v>12000</v>
      </c>
      <c r="G36" s="333">
        <v>8.5999999999999993E-2</v>
      </c>
      <c r="H36" s="332">
        <v>68000</v>
      </c>
      <c r="I36" s="334">
        <v>9.2999999999999999E-2</v>
      </c>
      <c r="M36" s="368" t="s">
        <v>202</v>
      </c>
      <c r="Y36" s="367" t="s">
        <v>202</v>
      </c>
    </row>
    <row r="37" spans="1:25" ht="21" customHeight="1">
      <c r="A37" s="514" t="s">
        <v>70</v>
      </c>
      <c r="B37" s="330">
        <v>13000</v>
      </c>
      <c r="C37" s="331">
        <v>0.115</v>
      </c>
      <c r="D37" s="332">
        <v>38000</v>
      </c>
      <c r="E37" s="331">
        <v>8.2000000000000003E-2</v>
      </c>
      <c r="F37" s="332">
        <v>12000</v>
      </c>
      <c r="G37" s="333">
        <v>8.2000000000000003E-2</v>
      </c>
      <c r="H37" s="332">
        <v>64000</v>
      </c>
      <c r="I37" s="334">
        <v>8.6999999999999994E-2</v>
      </c>
      <c r="M37" s="368" t="s">
        <v>70</v>
      </c>
      <c r="Y37" s="367" t="s">
        <v>70</v>
      </c>
    </row>
    <row r="38" spans="1:25" ht="21" customHeight="1">
      <c r="A38" s="514" t="s">
        <v>71</v>
      </c>
      <c r="B38" s="330">
        <v>12000</v>
      </c>
      <c r="C38" s="331">
        <v>0.105</v>
      </c>
      <c r="D38" s="332">
        <v>36000</v>
      </c>
      <c r="E38" s="331">
        <v>7.6999999999999999E-2</v>
      </c>
      <c r="F38" s="332">
        <v>12000</v>
      </c>
      <c r="G38" s="333">
        <v>8.4000000000000005E-2</v>
      </c>
      <c r="H38" s="332">
        <v>60000</v>
      </c>
      <c r="I38" s="334">
        <v>8.2000000000000003E-2</v>
      </c>
      <c r="M38" s="368" t="s">
        <v>71</v>
      </c>
      <c r="Y38" s="367" t="s">
        <v>71</v>
      </c>
    </row>
    <row r="39" spans="1:25" ht="21" customHeight="1">
      <c r="A39" s="514" t="s">
        <v>72</v>
      </c>
      <c r="B39" s="330">
        <v>11000</v>
      </c>
      <c r="C39" s="331">
        <v>0.10199999999999999</v>
      </c>
      <c r="D39" s="332">
        <v>32000</v>
      </c>
      <c r="E39" s="331">
        <v>6.9000000000000006E-2</v>
      </c>
      <c r="F39" s="332">
        <v>10000</v>
      </c>
      <c r="G39" s="333">
        <v>7.0000000000000007E-2</v>
      </c>
      <c r="H39" s="332">
        <v>54000</v>
      </c>
      <c r="I39" s="334">
        <v>7.3999999999999996E-2</v>
      </c>
      <c r="M39" s="368" t="s">
        <v>72</v>
      </c>
      <c r="Y39" s="367" t="s">
        <v>72</v>
      </c>
    </row>
    <row r="40" spans="1:25" ht="21" customHeight="1">
      <c r="A40" s="514" t="s">
        <v>73</v>
      </c>
      <c r="B40" s="330">
        <v>14000</v>
      </c>
      <c r="C40" s="331">
        <v>0.13100000000000001</v>
      </c>
      <c r="D40" s="332">
        <v>32000</v>
      </c>
      <c r="E40" s="331">
        <v>6.8000000000000005E-2</v>
      </c>
      <c r="F40" s="332">
        <v>12000</v>
      </c>
      <c r="G40" s="333">
        <v>8.2000000000000003E-2</v>
      </c>
      <c r="H40" s="332">
        <v>59000</v>
      </c>
      <c r="I40" s="334">
        <v>0.08</v>
      </c>
      <c r="M40" s="368" t="s">
        <v>73</v>
      </c>
      <c r="Y40" s="367" t="s">
        <v>73</v>
      </c>
    </row>
    <row r="41" spans="1:25" ht="21" customHeight="1">
      <c r="A41" s="514" t="s">
        <v>74</v>
      </c>
      <c r="B41" s="330">
        <v>16000</v>
      </c>
      <c r="C41" s="331">
        <v>0.14199999999999999</v>
      </c>
      <c r="D41" s="332">
        <v>31000</v>
      </c>
      <c r="E41" s="331">
        <v>6.8000000000000005E-2</v>
      </c>
      <c r="F41" s="332">
        <v>12000</v>
      </c>
      <c r="G41" s="333">
        <v>8.1000000000000003E-2</v>
      </c>
      <c r="H41" s="332">
        <v>61000</v>
      </c>
      <c r="I41" s="334">
        <v>8.2000000000000003E-2</v>
      </c>
      <c r="M41" s="368" t="s">
        <v>74</v>
      </c>
      <c r="Y41" s="367" t="s">
        <v>74</v>
      </c>
    </row>
    <row r="42" spans="1:25" ht="21" customHeight="1">
      <c r="A42" s="514" t="s">
        <v>75</v>
      </c>
      <c r="B42" s="330">
        <v>16000</v>
      </c>
      <c r="C42" s="331">
        <v>0.13900000000000001</v>
      </c>
      <c r="D42" s="332">
        <v>32000</v>
      </c>
      <c r="E42" s="331">
        <v>6.9000000000000006E-2</v>
      </c>
      <c r="F42" s="332">
        <v>12000</v>
      </c>
      <c r="G42" s="333">
        <v>7.8E-2</v>
      </c>
      <c r="H42" s="332">
        <v>63000</v>
      </c>
      <c r="I42" s="334">
        <v>8.4000000000000005E-2</v>
      </c>
      <c r="M42" s="368" t="s">
        <v>75</v>
      </c>
      <c r="Y42" s="367" t="s">
        <v>75</v>
      </c>
    </row>
    <row r="43" spans="1:25" ht="21" customHeight="1">
      <c r="A43" s="514" t="s">
        <v>76</v>
      </c>
      <c r="B43" s="330">
        <v>19000</v>
      </c>
      <c r="C43" s="331">
        <v>0.156</v>
      </c>
      <c r="D43" s="332">
        <v>32000</v>
      </c>
      <c r="E43" s="331">
        <v>6.9000000000000006E-2</v>
      </c>
      <c r="F43" s="332">
        <v>12000</v>
      </c>
      <c r="G43" s="333">
        <v>7.9000000000000001E-2</v>
      </c>
      <c r="H43" s="332">
        <v>67000</v>
      </c>
      <c r="I43" s="334">
        <v>8.7999999999999995E-2</v>
      </c>
      <c r="M43" s="368" t="s">
        <v>76</v>
      </c>
      <c r="Y43" s="367" t="s">
        <v>76</v>
      </c>
    </row>
    <row r="44" spans="1:25" ht="21" customHeight="1">
      <c r="A44" s="514" t="s">
        <v>77</v>
      </c>
      <c r="B44" s="330">
        <v>19000</v>
      </c>
      <c r="C44" s="331">
        <v>0.155</v>
      </c>
      <c r="D44" s="332">
        <v>35000</v>
      </c>
      <c r="E44" s="331">
        <v>7.4999999999999997E-2</v>
      </c>
      <c r="F44" s="332">
        <v>11000</v>
      </c>
      <c r="G44" s="333">
        <v>7.4999999999999997E-2</v>
      </c>
      <c r="H44" s="332">
        <v>69000</v>
      </c>
      <c r="I44" s="334">
        <v>9.0999999999999998E-2</v>
      </c>
      <c r="M44" s="368" t="s">
        <v>77</v>
      </c>
      <c r="Y44" s="367" t="s">
        <v>77</v>
      </c>
    </row>
    <row r="45" spans="1:25" ht="21" customHeight="1">
      <c r="A45" s="514" t="s">
        <v>78</v>
      </c>
      <c r="B45" s="330">
        <v>18000</v>
      </c>
      <c r="C45" s="331">
        <v>0.14399999999999999</v>
      </c>
      <c r="D45" s="332">
        <v>35000</v>
      </c>
      <c r="E45" s="331">
        <v>7.5999999999999998E-2</v>
      </c>
      <c r="F45" s="332">
        <v>10000</v>
      </c>
      <c r="G45" s="333">
        <v>6.9000000000000006E-2</v>
      </c>
      <c r="H45" s="332">
        <v>67000</v>
      </c>
      <c r="I45" s="334">
        <v>8.7999999999999995E-2</v>
      </c>
      <c r="M45" s="368" t="s">
        <v>78</v>
      </c>
      <c r="Y45" s="367" t="s">
        <v>78</v>
      </c>
    </row>
    <row r="46" spans="1:25" ht="21" customHeight="1">
      <c r="A46" s="514" t="s">
        <v>79</v>
      </c>
      <c r="B46" s="330">
        <v>18000</v>
      </c>
      <c r="C46" s="331">
        <v>0.14199999999999999</v>
      </c>
      <c r="D46" s="332">
        <v>35000</v>
      </c>
      <c r="E46" s="331">
        <v>7.4999999999999997E-2</v>
      </c>
      <c r="F46" s="332">
        <v>10000</v>
      </c>
      <c r="G46" s="333">
        <v>6.9000000000000006E-2</v>
      </c>
      <c r="H46" s="332">
        <v>66000</v>
      </c>
      <c r="I46" s="334">
        <v>8.6999999999999994E-2</v>
      </c>
      <c r="M46" s="368" t="s">
        <v>79</v>
      </c>
      <c r="Y46" s="367" t="s">
        <v>79</v>
      </c>
    </row>
    <row r="47" spans="1:25" ht="21" customHeight="1">
      <c r="A47" s="514" t="s">
        <v>203</v>
      </c>
      <c r="B47" s="330">
        <v>18000</v>
      </c>
      <c r="C47" s="331">
        <v>0.14499999999999999</v>
      </c>
      <c r="D47" s="332">
        <v>33000</v>
      </c>
      <c r="E47" s="331">
        <v>7.0000000000000007E-2</v>
      </c>
      <c r="F47" s="332">
        <v>10000</v>
      </c>
      <c r="G47" s="333">
        <v>6.9000000000000006E-2</v>
      </c>
      <c r="H47" s="332">
        <v>64000</v>
      </c>
      <c r="I47" s="334">
        <v>8.4000000000000005E-2</v>
      </c>
      <c r="M47" s="368" t="s">
        <v>203</v>
      </c>
      <c r="Y47" s="367" t="s">
        <v>203</v>
      </c>
    </row>
    <row r="48" spans="1:25" ht="21" customHeight="1">
      <c r="A48" s="514" t="s">
        <v>204</v>
      </c>
      <c r="B48" s="330">
        <v>15000</v>
      </c>
      <c r="C48" s="331">
        <v>0.125</v>
      </c>
      <c r="D48" s="332">
        <v>34000</v>
      </c>
      <c r="E48" s="331">
        <v>7.1999999999999995E-2</v>
      </c>
      <c r="F48" s="332">
        <v>10000</v>
      </c>
      <c r="G48" s="333">
        <v>6.8000000000000005E-2</v>
      </c>
      <c r="H48" s="332">
        <v>61000</v>
      </c>
      <c r="I48" s="334">
        <v>8.2000000000000003E-2</v>
      </c>
      <c r="M48" s="368" t="s">
        <v>204</v>
      </c>
      <c r="Y48" s="367" t="s">
        <v>204</v>
      </c>
    </row>
    <row r="49" spans="1:25" ht="21" customHeight="1">
      <c r="A49" s="514" t="s">
        <v>80</v>
      </c>
      <c r="B49" s="330">
        <v>14000</v>
      </c>
      <c r="C49" s="331">
        <v>0.11600000000000001</v>
      </c>
      <c r="D49" s="332">
        <v>35000</v>
      </c>
      <c r="E49" s="331">
        <v>7.4999999999999997E-2</v>
      </c>
      <c r="F49" s="332">
        <v>11000</v>
      </c>
      <c r="G49" s="333">
        <v>7.9000000000000001E-2</v>
      </c>
      <c r="H49" s="332">
        <v>63000</v>
      </c>
      <c r="I49" s="334">
        <v>8.5000000000000006E-2</v>
      </c>
      <c r="M49" s="368" t="s">
        <v>80</v>
      </c>
      <c r="Y49" s="367" t="s">
        <v>80</v>
      </c>
    </row>
    <row r="50" spans="1:25" ht="21" customHeight="1">
      <c r="A50" s="514" t="s">
        <v>81</v>
      </c>
      <c r="B50" s="330">
        <v>13000</v>
      </c>
      <c r="C50" s="331">
        <v>0.106</v>
      </c>
      <c r="D50" s="332">
        <v>35000</v>
      </c>
      <c r="E50" s="331">
        <v>7.4999999999999997E-2</v>
      </c>
      <c r="F50" s="332">
        <v>10000</v>
      </c>
      <c r="G50" s="333">
        <v>7.4999999999999997E-2</v>
      </c>
      <c r="H50" s="332">
        <v>61000</v>
      </c>
      <c r="I50" s="334">
        <v>8.2000000000000003E-2</v>
      </c>
      <c r="M50" s="368" t="s">
        <v>81</v>
      </c>
      <c r="Y50" s="367" t="s">
        <v>81</v>
      </c>
    </row>
    <row r="51" spans="1:25" ht="21" customHeight="1">
      <c r="A51" s="514" t="s">
        <v>82</v>
      </c>
      <c r="B51" s="330">
        <v>11000</v>
      </c>
      <c r="C51" s="331">
        <v>9.6000000000000002E-2</v>
      </c>
      <c r="D51" s="332">
        <v>30000</v>
      </c>
      <c r="E51" s="331">
        <v>6.6000000000000003E-2</v>
      </c>
      <c r="F51" s="332">
        <v>9000</v>
      </c>
      <c r="G51" s="333">
        <v>6.7000000000000004E-2</v>
      </c>
      <c r="H51" s="332">
        <v>53000</v>
      </c>
      <c r="I51" s="334">
        <v>7.1999999999999995E-2</v>
      </c>
      <c r="M51" s="368" t="s">
        <v>82</v>
      </c>
      <c r="Y51" s="367" t="s">
        <v>82</v>
      </c>
    </row>
    <row r="52" spans="1:25" ht="21" customHeight="1">
      <c r="A52" s="514" t="s">
        <v>83</v>
      </c>
      <c r="B52" s="330">
        <v>11000</v>
      </c>
      <c r="C52" s="331">
        <v>9.7000000000000003E-2</v>
      </c>
      <c r="D52" s="332">
        <v>29000</v>
      </c>
      <c r="E52" s="331">
        <v>6.3E-2</v>
      </c>
      <c r="F52" s="332">
        <v>8000</v>
      </c>
      <c r="G52" s="333">
        <v>6.3E-2</v>
      </c>
      <c r="H52" s="332">
        <v>50000</v>
      </c>
      <c r="I52" s="334">
        <v>6.9000000000000006E-2</v>
      </c>
      <c r="M52" s="368" t="s">
        <v>83</v>
      </c>
      <c r="Y52" s="367" t="s">
        <v>83</v>
      </c>
    </row>
    <row r="53" spans="1:25" ht="21" customHeight="1">
      <c r="A53" s="514" t="s">
        <v>84</v>
      </c>
      <c r="B53" s="330">
        <v>13000</v>
      </c>
      <c r="C53" s="331">
        <v>0.106</v>
      </c>
      <c r="D53" s="332">
        <v>31000</v>
      </c>
      <c r="E53" s="331">
        <v>6.6000000000000003E-2</v>
      </c>
      <c r="F53" s="332">
        <v>8000</v>
      </c>
      <c r="G53" s="333">
        <v>6.0999999999999999E-2</v>
      </c>
      <c r="H53" s="332">
        <v>54000</v>
      </c>
      <c r="I53" s="334">
        <v>7.2999999999999995E-2</v>
      </c>
      <c r="M53" s="368" t="s">
        <v>84</v>
      </c>
      <c r="Y53" s="367" t="s">
        <v>84</v>
      </c>
    </row>
    <row r="54" spans="1:25" ht="21" customHeight="1">
      <c r="A54" s="514" t="s">
        <v>85</v>
      </c>
      <c r="B54" s="330">
        <v>15000</v>
      </c>
      <c r="C54" s="331">
        <v>0.124</v>
      </c>
      <c r="D54" s="332">
        <v>32000</v>
      </c>
      <c r="E54" s="331">
        <v>6.9000000000000006E-2</v>
      </c>
      <c r="F54" s="332">
        <v>9000</v>
      </c>
      <c r="G54" s="333">
        <v>6.6000000000000003E-2</v>
      </c>
      <c r="H54" s="332">
        <v>60000</v>
      </c>
      <c r="I54" s="334">
        <v>8.2000000000000003E-2</v>
      </c>
      <c r="M54" s="368" t="s">
        <v>85</v>
      </c>
      <c r="Y54" s="367" t="s">
        <v>85</v>
      </c>
    </row>
    <row r="55" spans="1:25" ht="21" customHeight="1">
      <c r="A55" s="514" t="s">
        <v>86</v>
      </c>
      <c r="B55" s="330">
        <v>14000</v>
      </c>
      <c r="C55" s="331">
        <v>0.121</v>
      </c>
      <c r="D55" s="332">
        <v>32000</v>
      </c>
      <c r="E55" s="331">
        <v>6.9000000000000006E-2</v>
      </c>
      <c r="F55" s="332">
        <v>9000</v>
      </c>
      <c r="G55" s="333">
        <v>6.6000000000000003E-2</v>
      </c>
      <c r="H55" s="332">
        <v>60000</v>
      </c>
      <c r="I55" s="334">
        <v>8.1000000000000003E-2</v>
      </c>
      <c r="M55" s="368" t="s">
        <v>86</v>
      </c>
      <c r="Y55" s="367" t="s">
        <v>86</v>
      </c>
    </row>
    <row r="56" spans="1:25" ht="21" customHeight="1">
      <c r="A56" s="514" t="s">
        <v>87</v>
      </c>
      <c r="B56" s="330">
        <v>16000</v>
      </c>
      <c r="C56" s="331">
        <v>0.13300000000000001</v>
      </c>
      <c r="D56" s="332">
        <v>28000</v>
      </c>
      <c r="E56" s="331">
        <v>6.0999999999999999E-2</v>
      </c>
      <c r="F56" s="332">
        <v>9000</v>
      </c>
      <c r="G56" s="333">
        <v>7.0000000000000007E-2</v>
      </c>
      <c r="H56" s="332">
        <v>57000</v>
      </c>
      <c r="I56" s="334">
        <v>7.6999999999999999E-2</v>
      </c>
      <c r="M56" s="368" t="s">
        <v>87</v>
      </c>
      <c r="Y56" s="367" t="s">
        <v>87</v>
      </c>
    </row>
    <row r="57" spans="1:25" ht="21" customHeight="1">
      <c r="A57" s="514" t="s">
        <v>88</v>
      </c>
      <c r="B57" s="330">
        <v>15000</v>
      </c>
      <c r="C57" s="331">
        <v>0.13200000000000001</v>
      </c>
      <c r="D57" s="332">
        <v>28000</v>
      </c>
      <c r="E57" s="331">
        <v>0.06</v>
      </c>
      <c r="F57" s="332">
        <v>10000</v>
      </c>
      <c r="G57" s="333">
        <v>7.0000000000000007E-2</v>
      </c>
      <c r="H57" s="332">
        <v>55000</v>
      </c>
      <c r="I57" s="334">
        <v>7.4999999999999997E-2</v>
      </c>
      <c r="M57" s="368" t="s">
        <v>88</v>
      </c>
      <c r="Y57" s="367" t="s">
        <v>88</v>
      </c>
    </row>
    <row r="58" spans="1:25" ht="21" customHeight="1">
      <c r="A58" s="514" t="s">
        <v>89</v>
      </c>
      <c r="B58" s="330">
        <v>13000</v>
      </c>
      <c r="C58" s="331">
        <v>0.11</v>
      </c>
      <c r="D58" s="332">
        <v>27000</v>
      </c>
      <c r="E58" s="331">
        <v>5.8000000000000003E-2</v>
      </c>
      <c r="F58" s="332">
        <v>8000</v>
      </c>
      <c r="G58" s="333">
        <v>5.7000000000000002E-2</v>
      </c>
      <c r="H58" s="332">
        <v>50000</v>
      </c>
      <c r="I58" s="334">
        <v>6.7000000000000004E-2</v>
      </c>
      <c r="M58" s="368" t="s">
        <v>89</v>
      </c>
      <c r="Y58" s="367" t="s">
        <v>89</v>
      </c>
    </row>
    <row r="59" spans="1:25" ht="21" customHeight="1">
      <c r="A59" s="514" t="s">
        <v>205</v>
      </c>
      <c r="B59" s="330">
        <v>11000</v>
      </c>
      <c r="C59" s="331">
        <v>9.7000000000000003E-2</v>
      </c>
      <c r="D59" s="332">
        <v>29000</v>
      </c>
      <c r="E59" s="331">
        <v>6.0999999999999999E-2</v>
      </c>
      <c r="F59" s="332" t="s">
        <v>270</v>
      </c>
      <c r="G59" s="333" t="s">
        <v>270</v>
      </c>
      <c r="H59" s="332">
        <v>50000</v>
      </c>
      <c r="I59" s="334">
        <v>6.7000000000000004E-2</v>
      </c>
      <c r="M59" s="368" t="s">
        <v>205</v>
      </c>
      <c r="Y59" s="367" t="s">
        <v>205</v>
      </c>
    </row>
    <row r="60" spans="1:25" ht="21" customHeight="1">
      <c r="A60" s="514" t="s">
        <v>206</v>
      </c>
      <c r="B60" s="330">
        <v>10000</v>
      </c>
      <c r="C60" s="331">
        <v>9.4E-2</v>
      </c>
      <c r="D60" s="332">
        <v>31000</v>
      </c>
      <c r="E60" s="331">
        <v>6.5000000000000002E-2</v>
      </c>
      <c r="F60" s="332" t="s">
        <v>270</v>
      </c>
      <c r="G60" s="333" t="s">
        <v>270</v>
      </c>
      <c r="H60" s="332">
        <v>50000</v>
      </c>
      <c r="I60" s="334">
        <v>6.8000000000000005E-2</v>
      </c>
      <c r="M60" s="368" t="s">
        <v>206</v>
      </c>
      <c r="Y60" s="367" t="s">
        <v>206</v>
      </c>
    </row>
    <row r="61" spans="1:25" ht="21" customHeight="1">
      <c r="A61" s="514" t="s">
        <v>90</v>
      </c>
      <c r="B61" s="330">
        <v>10000</v>
      </c>
      <c r="C61" s="331">
        <v>9.7000000000000003E-2</v>
      </c>
      <c r="D61" s="332">
        <v>34000</v>
      </c>
      <c r="E61" s="331">
        <v>7.0999999999999994E-2</v>
      </c>
      <c r="F61" s="332" t="s">
        <v>270</v>
      </c>
      <c r="G61" s="333" t="s">
        <v>270</v>
      </c>
      <c r="H61" s="332">
        <v>53000</v>
      </c>
      <c r="I61" s="334">
        <v>7.1999999999999995E-2</v>
      </c>
      <c r="M61" s="368" t="s">
        <v>90</v>
      </c>
      <c r="Y61" s="367" t="s">
        <v>90</v>
      </c>
    </row>
    <row r="62" spans="1:25" ht="21" customHeight="1">
      <c r="A62" s="514" t="s">
        <v>91</v>
      </c>
      <c r="B62" s="330">
        <v>10000</v>
      </c>
      <c r="C62" s="331">
        <v>8.7999999999999995E-2</v>
      </c>
      <c r="D62" s="332">
        <v>36000</v>
      </c>
      <c r="E62" s="331">
        <v>7.6999999999999999E-2</v>
      </c>
      <c r="F62" s="332" t="s">
        <v>270</v>
      </c>
      <c r="G62" s="333" t="s">
        <v>270</v>
      </c>
      <c r="H62" s="332">
        <v>54000</v>
      </c>
      <c r="I62" s="334">
        <v>7.1999999999999995E-2</v>
      </c>
      <c r="M62" s="368" t="s">
        <v>91</v>
      </c>
      <c r="Y62" s="367" t="s">
        <v>91</v>
      </c>
    </row>
    <row r="63" spans="1:25" ht="21" customHeight="1">
      <c r="A63" s="514" t="s">
        <v>92</v>
      </c>
      <c r="B63" s="330">
        <v>11000</v>
      </c>
      <c r="C63" s="331">
        <v>9.9000000000000005E-2</v>
      </c>
      <c r="D63" s="332">
        <v>35000</v>
      </c>
      <c r="E63" s="331">
        <v>7.4999999999999997E-2</v>
      </c>
      <c r="F63" s="332" t="s">
        <v>270</v>
      </c>
      <c r="G63" s="333" t="s">
        <v>270</v>
      </c>
      <c r="H63" s="332">
        <v>53000</v>
      </c>
      <c r="I63" s="334">
        <v>7.0999999999999994E-2</v>
      </c>
      <c r="M63" s="368" t="s">
        <v>92</v>
      </c>
      <c r="Y63" s="367" t="s">
        <v>92</v>
      </c>
    </row>
    <row r="64" spans="1:25" ht="21" customHeight="1">
      <c r="A64" s="514" t="s">
        <v>93</v>
      </c>
      <c r="B64" s="330">
        <v>11000</v>
      </c>
      <c r="C64" s="331">
        <v>0.10199999999999999</v>
      </c>
      <c r="D64" s="332">
        <v>37000</v>
      </c>
      <c r="E64" s="331">
        <v>0.08</v>
      </c>
      <c r="F64" s="332" t="s">
        <v>270</v>
      </c>
      <c r="G64" s="333" t="s">
        <v>270</v>
      </c>
      <c r="H64" s="332">
        <v>56000</v>
      </c>
      <c r="I64" s="334">
        <v>7.4999999999999997E-2</v>
      </c>
      <c r="M64" s="368" t="s">
        <v>93</v>
      </c>
      <c r="Y64" s="367" t="s">
        <v>93</v>
      </c>
    </row>
    <row r="65" spans="1:25" ht="21" customHeight="1">
      <c r="A65" s="514" t="s">
        <v>94</v>
      </c>
      <c r="B65" s="330">
        <v>12000</v>
      </c>
      <c r="C65" s="331">
        <v>0.11</v>
      </c>
      <c r="D65" s="332">
        <v>34000</v>
      </c>
      <c r="E65" s="331">
        <v>7.3999999999999996E-2</v>
      </c>
      <c r="F65" s="332" t="s">
        <v>270</v>
      </c>
      <c r="G65" s="333" t="s">
        <v>270</v>
      </c>
      <c r="H65" s="332">
        <v>56000</v>
      </c>
      <c r="I65" s="334">
        <v>7.4999999999999997E-2</v>
      </c>
      <c r="M65" s="368" t="s">
        <v>94</v>
      </c>
      <c r="Y65" s="367" t="s">
        <v>94</v>
      </c>
    </row>
    <row r="66" spans="1:25" ht="21" customHeight="1">
      <c r="A66" s="514" t="s">
        <v>95</v>
      </c>
      <c r="B66" s="330">
        <v>12000</v>
      </c>
      <c r="C66" s="331">
        <v>0.104</v>
      </c>
      <c r="D66" s="332">
        <v>36000</v>
      </c>
      <c r="E66" s="331">
        <v>7.5999999999999998E-2</v>
      </c>
      <c r="F66" s="332" t="s">
        <v>270</v>
      </c>
      <c r="G66" s="333" t="s">
        <v>270</v>
      </c>
      <c r="H66" s="332">
        <v>58000</v>
      </c>
      <c r="I66" s="334">
        <v>7.6999999999999999E-2</v>
      </c>
      <c r="M66" s="368" t="s">
        <v>95</v>
      </c>
      <c r="Y66" s="367" t="s">
        <v>95</v>
      </c>
    </row>
    <row r="67" spans="1:25" ht="21" customHeight="1">
      <c r="A67" s="514" t="s">
        <v>96</v>
      </c>
      <c r="B67" s="330">
        <v>11000</v>
      </c>
      <c r="C67" s="331">
        <v>0.1</v>
      </c>
      <c r="D67" s="332">
        <v>33000</v>
      </c>
      <c r="E67" s="331">
        <v>7.0000000000000007E-2</v>
      </c>
      <c r="F67" s="332" t="s">
        <v>270</v>
      </c>
      <c r="G67" s="333" t="s">
        <v>270</v>
      </c>
      <c r="H67" s="332">
        <v>54000</v>
      </c>
      <c r="I67" s="334">
        <v>7.1999999999999995E-2</v>
      </c>
      <c r="M67" s="368" t="s">
        <v>96</v>
      </c>
      <c r="Y67" s="367" t="s">
        <v>96</v>
      </c>
    </row>
    <row r="68" spans="1:25" ht="21" customHeight="1">
      <c r="A68" s="514" t="s">
        <v>97</v>
      </c>
      <c r="B68" s="330">
        <v>11000</v>
      </c>
      <c r="C68" s="331">
        <v>0.10199999999999999</v>
      </c>
      <c r="D68" s="332">
        <v>34000</v>
      </c>
      <c r="E68" s="331">
        <v>7.3999999999999996E-2</v>
      </c>
      <c r="F68" s="332" t="s">
        <v>270</v>
      </c>
      <c r="G68" s="333" t="s">
        <v>270</v>
      </c>
      <c r="H68" s="332">
        <v>54000</v>
      </c>
      <c r="I68" s="334">
        <v>7.2999999999999995E-2</v>
      </c>
      <c r="M68" s="368" t="s">
        <v>97</v>
      </c>
      <c r="Y68" s="367" t="s">
        <v>97</v>
      </c>
    </row>
    <row r="69" spans="1:25" ht="21" customHeight="1">
      <c r="A69" s="514" t="s">
        <v>98</v>
      </c>
      <c r="B69" s="330">
        <v>12000</v>
      </c>
      <c r="C69" s="331">
        <v>0.106</v>
      </c>
      <c r="D69" s="332">
        <v>30000</v>
      </c>
      <c r="E69" s="331">
        <v>6.4000000000000001E-2</v>
      </c>
      <c r="F69" s="332" t="s">
        <v>270</v>
      </c>
      <c r="G69" s="333" t="s">
        <v>270</v>
      </c>
      <c r="H69" s="332">
        <v>50000</v>
      </c>
      <c r="I69" s="334">
        <v>6.7000000000000004E-2</v>
      </c>
      <c r="M69" s="368" t="s">
        <v>98</v>
      </c>
      <c r="Y69" s="367" t="s">
        <v>98</v>
      </c>
    </row>
    <row r="70" spans="1:25" ht="21" customHeight="1">
      <c r="A70" s="514" t="s">
        <v>99</v>
      </c>
      <c r="B70" s="330">
        <v>12000</v>
      </c>
      <c r="C70" s="331">
        <v>0.106</v>
      </c>
      <c r="D70" s="332">
        <v>30000</v>
      </c>
      <c r="E70" s="331">
        <v>6.4000000000000001E-2</v>
      </c>
      <c r="F70" s="332" t="s">
        <v>270</v>
      </c>
      <c r="G70" s="333" t="s">
        <v>270</v>
      </c>
      <c r="H70" s="332">
        <v>49000</v>
      </c>
      <c r="I70" s="334">
        <v>6.6000000000000003E-2</v>
      </c>
      <c r="M70" s="368" t="s">
        <v>99</v>
      </c>
      <c r="Y70" s="367" t="s">
        <v>99</v>
      </c>
    </row>
    <row r="71" spans="1:25" ht="21" customHeight="1">
      <c r="A71" s="514" t="s">
        <v>207</v>
      </c>
      <c r="B71" s="330">
        <v>10000</v>
      </c>
      <c r="C71" s="331">
        <v>9.0999999999999998E-2</v>
      </c>
      <c r="D71" s="332">
        <v>30000</v>
      </c>
      <c r="E71" s="331">
        <v>6.4000000000000001E-2</v>
      </c>
      <c r="F71" s="332" t="s">
        <v>270</v>
      </c>
      <c r="G71" s="333" t="s">
        <v>270</v>
      </c>
      <c r="H71" s="332">
        <v>47000</v>
      </c>
      <c r="I71" s="334">
        <v>6.3E-2</v>
      </c>
      <c r="M71" s="368" t="s">
        <v>207</v>
      </c>
      <c r="Y71" s="367" t="s">
        <v>207</v>
      </c>
    </row>
    <row r="72" spans="1:25" ht="21" customHeight="1">
      <c r="A72" s="514" t="s">
        <v>208</v>
      </c>
      <c r="B72" s="330">
        <v>10000</v>
      </c>
      <c r="C72" s="331">
        <v>9.2999999999999999E-2</v>
      </c>
      <c r="D72" s="332">
        <v>32000</v>
      </c>
      <c r="E72" s="331">
        <v>6.8000000000000005E-2</v>
      </c>
      <c r="F72" s="332" t="s">
        <v>270</v>
      </c>
      <c r="G72" s="333" t="s">
        <v>270</v>
      </c>
      <c r="H72" s="332">
        <v>49000</v>
      </c>
      <c r="I72" s="334">
        <v>6.6000000000000003E-2</v>
      </c>
      <c r="M72" s="368" t="s">
        <v>208</v>
      </c>
      <c r="Y72" s="367" t="s">
        <v>208</v>
      </c>
    </row>
    <row r="73" spans="1:25" ht="21" customHeight="1">
      <c r="A73" s="514" t="s">
        <v>100</v>
      </c>
      <c r="B73" s="330">
        <v>12000</v>
      </c>
      <c r="C73" s="331">
        <v>0.106</v>
      </c>
      <c r="D73" s="332">
        <v>30000</v>
      </c>
      <c r="E73" s="331">
        <v>6.4000000000000001E-2</v>
      </c>
      <c r="F73" s="332" t="s">
        <v>270</v>
      </c>
      <c r="G73" s="333" t="s">
        <v>270</v>
      </c>
      <c r="H73" s="332">
        <v>48000</v>
      </c>
      <c r="I73" s="334">
        <v>6.6000000000000003E-2</v>
      </c>
      <c r="M73" s="368" t="s">
        <v>100</v>
      </c>
      <c r="Y73" s="367" t="s">
        <v>100</v>
      </c>
    </row>
    <row r="74" spans="1:25" ht="21" customHeight="1">
      <c r="A74" s="514" t="s">
        <v>101</v>
      </c>
      <c r="B74" s="330">
        <v>12000</v>
      </c>
      <c r="C74" s="331">
        <v>0.109</v>
      </c>
      <c r="D74" s="332">
        <v>29000</v>
      </c>
      <c r="E74" s="331">
        <v>6.4000000000000001E-2</v>
      </c>
      <c r="F74" s="332" t="s">
        <v>270</v>
      </c>
      <c r="G74" s="333" t="s">
        <v>270</v>
      </c>
      <c r="H74" s="332">
        <v>50000</v>
      </c>
      <c r="I74" s="334">
        <v>6.9000000000000006E-2</v>
      </c>
      <c r="M74" s="368" t="s">
        <v>101</v>
      </c>
      <c r="Y74" s="367" t="s">
        <v>101</v>
      </c>
    </row>
    <row r="75" spans="1:25" ht="21" customHeight="1">
      <c r="A75" s="514" t="s">
        <v>102</v>
      </c>
      <c r="B75" s="330">
        <v>11000</v>
      </c>
      <c r="C75" s="331">
        <v>0.104</v>
      </c>
      <c r="D75" s="332">
        <v>30000</v>
      </c>
      <c r="E75" s="331">
        <v>6.6000000000000003E-2</v>
      </c>
      <c r="F75" s="332" t="s">
        <v>270</v>
      </c>
      <c r="G75" s="333" t="s">
        <v>270</v>
      </c>
      <c r="H75" s="332">
        <v>50000</v>
      </c>
      <c r="I75" s="334">
        <v>6.9000000000000006E-2</v>
      </c>
      <c r="M75" s="368" t="s">
        <v>102</v>
      </c>
      <c r="Y75" s="367" t="s">
        <v>102</v>
      </c>
    </row>
    <row r="76" spans="1:25" ht="21" customHeight="1">
      <c r="A76" s="514" t="s">
        <v>103</v>
      </c>
      <c r="B76" s="330">
        <v>10000</v>
      </c>
      <c r="C76" s="331">
        <v>9.5000000000000001E-2</v>
      </c>
      <c r="D76" s="332">
        <v>28000</v>
      </c>
      <c r="E76" s="331">
        <v>6.0999999999999999E-2</v>
      </c>
      <c r="F76" s="332" t="s">
        <v>270</v>
      </c>
      <c r="G76" s="333" t="s">
        <v>270</v>
      </c>
      <c r="H76" s="332">
        <v>48000</v>
      </c>
      <c r="I76" s="334">
        <v>6.7000000000000004E-2</v>
      </c>
      <c r="M76" s="368" t="s">
        <v>103</v>
      </c>
      <c r="Y76" s="367" t="s">
        <v>103</v>
      </c>
    </row>
    <row r="77" spans="1:25" ht="21" customHeight="1">
      <c r="A77" s="514" t="s">
        <v>104</v>
      </c>
      <c r="B77" s="330">
        <v>10000</v>
      </c>
      <c r="C77" s="331">
        <v>9.5000000000000001E-2</v>
      </c>
      <c r="D77" s="332">
        <v>27000</v>
      </c>
      <c r="E77" s="331">
        <v>5.8999999999999997E-2</v>
      </c>
      <c r="F77" s="332" t="s">
        <v>270</v>
      </c>
      <c r="G77" s="333" t="s">
        <v>270</v>
      </c>
      <c r="H77" s="332">
        <v>46000</v>
      </c>
      <c r="I77" s="334">
        <v>6.4000000000000001E-2</v>
      </c>
      <c r="M77" s="368" t="s">
        <v>104</v>
      </c>
      <c r="Y77" s="367" t="s">
        <v>104</v>
      </c>
    </row>
    <row r="78" spans="1:25" ht="21" customHeight="1">
      <c r="A78" s="514" t="s">
        <v>105</v>
      </c>
      <c r="B78" s="330">
        <v>10000</v>
      </c>
      <c r="C78" s="331">
        <v>9.8000000000000004E-2</v>
      </c>
      <c r="D78" s="332">
        <v>24000</v>
      </c>
      <c r="E78" s="331">
        <v>5.0999999999999997E-2</v>
      </c>
      <c r="F78" s="332" t="s">
        <v>270</v>
      </c>
      <c r="G78" s="333" t="s">
        <v>270</v>
      </c>
      <c r="H78" s="332">
        <v>44000</v>
      </c>
      <c r="I78" s="334">
        <v>0.06</v>
      </c>
      <c r="M78" s="368" t="s">
        <v>105</v>
      </c>
      <c r="Y78" s="367" t="s">
        <v>105</v>
      </c>
    </row>
    <row r="79" spans="1:25" ht="21" customHeight="1">
      <c r="A79" s="514" t="s">
        <v>106</v>
      </c>
      <c r="B79" s="330">
        <v>10000</v>
      </c>
      <c r="C79" s="331">
        <v>9.5000000000000001E-2</v>
      </c>
      <c r="D79" s="332">
        <v>22000</v>
      </c>
      <c r="E79" s="331">
        <v>4.8000000000000001E-2</v>
      </c>
      <c r="F79" s="332" t="s">
        <v>270</v>
      </c>
      <c r="G79" s="333" t="s">
        <v>270</v>
      </c>
      <c r="H79" s="332">
        <v>42000</v>
      </c>
      <c r="I79" s="334">
        <v>5.7000000000000002E-2</v>
      </c>
      <c r="M79" s="368" t="s">
        <v>106</v>
      </c>
      <c r="Y79" s="367" t="s">
        <v>106</v>
      </c>
    </row>
    <row r="80" spans="1:25" ht="21" customHeight="1">
      <c r="A80" s="514" t="s">
        <v>107</v>
      </c>
      <c r="B80" s="330">
        <v>9000</v>
      </c>
      <c r="C80" s="331">
        <v>8.6999999999999994E-2</v>
      </c>
      <c r="D80" s="332">
        <v>25000</v>
      </c>
      <c r="E80" s="331">
        <v>5.2999999999999999E-2</v>
      </c>
      <c r="F80" s="332" t="s">
        <v>270</v>
      </c>
      <c r="G80" s="333" t="s">
        <v>270</v>
      </c>
      <c r="H80" s="332">
        <v>44000</v>
      </c>
      <c r="I80" s="334">
        <v>5.8999999999999997E-2</v>
      </c>
      <c r="M80" s="368" t="s">
        <v>107</v>
      </c>
      <c r="Y80" s="367" t="s">
        <v>107</v>
      </c>
    </row>
    <row r="81" spans="1:25" ht="21" customHeight="1">
      <c r="A81" s="514" t="s">
        <v>108</v>
      </c>
      <c r="B81" s="330" t="s">
        <v>270</v>
      </c>
      <c r="C81" s="331" t="s">
        <v>270</v>
      </c>
      <c r="D81" s="332">
        <v>25000</v>
      </c>
      <c r="E81" s="331">
        <v>5.2999999999999999E-2</v>
      </c>
      <c r="F81" s="332" t="s">
        <v>270</v>
      </c>
      <c r="G81" s="333" t="s">
        <v>270</v>
      </c>
      <c r="H81" s="332">
        <v>43000</v>
      </c>
      <c r="I81" s="334">
        <v>5.7000000000000002E-2</v>
      </c>
      <c r="M81" s="368" t="s">
        <v>108</v>
      </c>
      <c r="Y81" s="367" t="s">
        <v>108</v>
      </c>
    </row>
    <row r="82" spans="1:25" ht="21" customHeight="1">
      <c r="A82" s="514" t="s">
        <v>109</v>
      </c>
      <c r="B82" s="330">
        <v>9000</v>
      </c>
      <c r="C82" s="331">
        <v>8.3000000000000004E-2</v>
      </c>
      <c r="D82" s="332">
        <v>26000</v>
      </c>
      <c r="E82" s="331">
        <v>5.6000000000000001E-2</v>
      </c>
      <c r="F82" s="332" t="s">
        <v>270</v>
      </c>
      <c r="G82" s="333" t="s">
        <v>270</v>
      </c>
      <c r="H82" s="332">
        <v>45000</v>
      </c>
      <c r="I82" s="334">
        <v>0.06</v>
      </c>
      <c r="M82" s="368" t="s">
        <v>109</v>
      </c>
      <c r="Y82" s="367" t="s">
        <v>109</v>
      </c>
    </row>
    <row r="83" spans="1:25" ht="21" customHeight="1">
      <c r="A83" s="514" t="s">
        <v>209</v>
      </c>
      <c r="B83" s="330">
        <v>9000</v>
      </c>
      <c r="C83" s="331">
        <v>8.6999999999999994E-2</v>
      </c>
      <c r="D83" s="332">
        <v>24000</v>
      </c>
      <c r="E83" s="331">
        <v>5.0999999999999997E-2</v>
      </c>
      <c r="F83" s="332" t="s">
        <v>270</v>
      </c>
      <c r="G83" s="333" t="s">
        <v>270</v>
      </c>
      <c r="H83" s="332">
        <v>44000</v>
      </c>
      <c r="I83" s="334">
        <v>5.8999999999999997E-2</v>
      </c>
      <c r="M83" s="368" t="s">
        <v>209</v>
      </c>
      <c r="Y83" s="367" t="s">
        <v>209</v>
      </c>
    </row>
    <row r="84" spans="1:25" ht="21" customHeight="1">
      <c r="A84" s="514" t="s">
        <v>210</v>
      </c>
      <c r="B84" s="330">
        <v>9000</v>
      </c>
      <c r="C84" s="331">
        <v>8.3000000000000004E-2</v>
      </c>
      <c r="D84" s="332">
        <v>25000</v>
      </c>
      <c r="E84" s="331">
        <v>5.3999999999999999E-2</v>
      </c>
      <c r="F84" s="332" t="s">
        <v>270</v>
      </c>
      <c r="G84" s="333" t="s">
        <v>270</v>
      </c>
      <c r="H84" s="332">
        <v>44000</v>
      </c>
      <c r="I84" s="334">
        <v>5.8999999999999997E-2</v>
      </c>
      <c r="M84" s="368" t="s">
        <v>210</v>
      </c>
      <c r="Y84" s="367" t="s">
        <v>210</v>
      </c>
    </row>
    <row r="85" spans="1:25" ht="21" customHeight="1">
      <c r="A85" s="514" t="s">
        <v>110</v>
      </c>
      <c r="B85" s="330">
        <v>9000</v>
      </c>
      <c r="C85" s="331">
        <v>8.8999999999999996E-2</v>
      </c>
      <c r="D85" s="332">
        <v>27000</v>
      </c>
      <c r="E85" s="331">
        <v>5.7000000000000002E-2</v>
      </c>
      <c r="F85" s="332" t="s">
        <v>270</v>
      </c>
      <c r="G85" s="333" t="s">
        <v>270</v>
      </c>
      <c r="H85" s="332">
        <v>46000</v>
      </c>
      <c r="I85" s="334">
        <v>6.2E-2</v>
      </c>
      <c r="M85" s="368" t="s">
        <v>110</v>
      </c>
      <c r="Y85" s="367" t="s">
        <v>110</v>
      </c>
    </row>
    <row r="86" spans="1:25" ht="21" customHeight="1">
      <c r="A86" s="514" t="s">
        <v>111</v>
      </c>
      <c r="B86" s="330">
        <v>12000</v>
      </c>
      <c r="C86" s="331">
        <v>0.107</v>
      </c>
      <c r="D86" s="332">
        <v>26000</v>
      </c>
      <c r="E86" s="331">
        <v>5.6000000000000001E-2</v>
      </c>
      <c r="F86" s="332" t="s">
        <v>270</v>
      </c>
      <c r="G86" s="333" t="s">
        <v>270</v>
      </c>
      <c r="H86" s="332">
        <v>46000</v>
      </c>
      <c r="I86" s="334">
        <v>6.2E-2</v>
      </c>
      <c r="M86" s="368" t="s">
        <v>111</v>
      </c>
      <c r="Y86" s="367" t="s">
        <v>111</v>
      </c>
    </row>
    <row r="87" spans="1:25" ht="21" customHeight="1">
      <c r="A87" s="514" t="s">
        <v>112</v>
      </c>
      <c r="B87" s="330">
        <v>11000</v>
      </c>
      <c r="C87" s="331">
        <v>0.10100000000000001</v>
      </c>
      <c r="D87" s="332">
        <v>26000</v>
      </c>
      <c r="E87" s="331">
        <v>5.6000000000000001E-2</v>
      </c>
      <c r="F87" s="332" t="s">
        <v>270</v>
      </c>
      <c r="G87" s="333" t="s">
        <v>270</v>
      </c>
      <c r="H87" s="332">
        <v>46000</v>
      </c>
      <c r="I87" s="334">
        <v>6.2E-2</v>
      </c>
      <c r="M87" s="368" t="s">
        <v>112</v>
      </c>
      <c r="Y87" s="367" t="s">
        <v>112</v>
      </c>
    </row>
    <row r="88" spans="1:25" ht="21" customHeight="1">
      <c r="A88" s="514" t="s">
        <v>113</v>
      </c>
      <c r="B88" s="330">
        <v>11000</v>
      </c>
      <c r="C88" s="331">
        <v>9.7000000000000003E-2</v>
      </c>
      <c r="D88" s="332">
        <v>25000</v>
      </c>
      <c r="E88" s="331">
        <v>5.3999999999999999E-2</v>
      </c>
      <c r="F88" s="332" t="s">
        <v>270</v>
      </c>
      <c r="G88" s="333" t="s">
        <v>270</v>
      </c>
      <c r="H88" s="332">
        <v>45000</v>
      </c>
      <c r="I88" s="334">
        <v>0.06</v>
      </c>
      <c r="M88" s="368" t="s">
        <v>113</v>
      </c>
      <c r="Y88" s="367" t="s">
        <v>113</v>
      </c>
    </row>
    <row r="89" spans="1:25" ht="21" customHeight="1">
      <c r="A89" s="514" t="s">
        <v>114</v>
      </c>
      <c r="B89" s="330">
        <v>12000</v>
      </c>
      <c r="C89" s="331">
        <v>0.107</v>
      </c>
      <c r="D89" s="332">
        <v>23000</v>
      </c>
      <c r="E89" s="331">
        <v>4.9000000000000002E-2</v>
      </c>
      <c r="F89" s="332" t="s">
        <v>270</v>
      </c>
      <c r="G89" s="333" t="s">
        <v>270</v>
      </c>
      <c r="H89" s="332">
        <v>45000</v>
      </c>
      <c r="I89" s="334">
        <v>0.06</v>
      </c>
      <c r="M89" s="368" t="s">
        <v>114</v>
      </c>
      <c r="Y89" s="367" t="s">
        <v>114</v>
      </c>
    </row>
    <row r="90" spans="1:25" ht="21" customHeight="1">
      <c r="A90" s="514" t="s">
        <v>115</v>
      </c>
      <c r="B90" s="330">
        <v>15000</v>
      </c>
      <c r="C90" s="331">
        <v>0.13</v>
      </c>
      <c r="D90" s="332">
        <v>22000</v>
      </c>
      <c r="E90" s="331">
        <v>4.7E-2</v>
      </c>
      <c r="F90" s="332" t="s">
        <v>270</v>
      </c>
      <c r="G90" s="333" t="s">
        <v>270</v>
      </c>
      <c r="H90" s="332">
        <v>47000</v>
      </c>
      <c r="I90" s="334">
        <v>6.0999999999999999E-2</v>
      </c>
      <c r="M90" s="368" t="s">
        <v>115</v>
      </c>
      <c r="Y90" s="367" t="s">
        <v>115</v>
      </c>
    </row>
    <row r="91" spans="1:25" ht="21" customHeight="1">
      <c r="A91" s="514" t="s">
        <v>116</v>
      </c>
      <c r="B91" s="330">
        <v>16000</v>
      </c>
      <c r="C91" s="331">
        <v>0.13900000000000001</v>
      </c>
      <c r="D91" s="332">
        <v>22000</v>
      </c>
      <c r="E91" s="331">
        <v>4.4999999999999998E-2</v>
      </c>
      <c r="F91" s="332" t="s">
        <v>270</v>
      </c>
      <c r="G91" s="333" t="s">
        <v>270</v>
      </c>
      <c r="H91" s="332">
        <v>47000</v>
      </c>
      <c r="I91" s="334">
        <v>6.0999999999999999E-2</v>
      </c>
      <c r="M91" s="368" t="s">
        <v>116</v>
      </c>
      <c r="Y91" s="367" t="s">
        <v>116</v>
      </c>
    </row>
    <row r="92" spans="1:25" ht="21" customHeight="1">
      <c r="A92" s="514" t="s">
        <v>117</v>
      </c>
      <c r="B92" s="330">
        <v>15000</v>
      </c>
      <c r="C92" s="331">
        <v>0.13400000000000001</v>
      </c>
      <c r="D92" s="332">
        <v>22000</v>
      </c>
      <c r="E92" s="331">
        <v>4.5999999999999999E-2</v>
      </c>
      <c r="F92" s="332" t="s">
        <v>270</v>
      </c>
      <c r="G92" s="333" t="s">
        <v>270</v>
      </c>
      <c r="H92" s="332">
        <v>46000</v>
      </c>
      <c r="I92" s="334">
        <v>0.06</v>
      </c>
      <c r="M92" s="368" t="s">
        <v>117</v>
      </c>
      <c r="Y92" s="367" t="s">
        <v>117</v>
      </c>
    </row>
    <row r="93" spans="1:25" ht="21" customHeight="1">
      <c r="A93" s="514" t="s">
        <v>118</v>
      </c>
      <c r="B93" s="330">
        <v>14000</v>
      </c>
      <c r="C93" s="331">
        <v>0.123</v>
      </c>
      <c r="D93" s="332">
        <v>24000</v>
      </c>
      <c r="E93" s="331">
        <v>5.0999999999999997E-2</v>
      </c>
      <c r="F93" s="332" t="s">
        <v>270</v>
      </c>
      <c r="G93" s="333" t="s">
        <v>270</v>
      </c>
      <c r="H93" s="332">
        <v>46000</v>
      </c>
      <c r="I93" s="334">
        <v>6.0999999999999999E-2</v>
      </c>
      <c r="M93" s="368" t="s">
        <v>118</v>
      </c>
      <c r="Y93" s="367" t="s">
        <v>118</v>
      </c>
    </row>
    <row r="94" spans="1:25" ht="21" customHeight="1">
      <c r="A94" s="514" t="s">
        <v>119</v>
      </c>
      <c r="B94" s="330">
        <v>12000</v>
      </c>
      <c r="C94" s="331">
        <v>0.107</v>
      </c>
      <c r="D94" s="332">
        <v>24000</v>
      </c>
      <c r="E94" s="331">
        <v>0.05</v>
      </c>
      <c r="F94" s="332" t="s">
        <v>270</v>
      </c>
      <c r="G94" s="333" t="s">
        <v>270</v>
      </c>
      <c r="H94" s="332">
        <v>43000</v>
      </c>
      <c r="I94" s="334">
        <v>5.8000000000000003E-2</v>
      </c>
      <c r="M94" s="368" t="s">
        <v>119</v>
      </c>
      <c r="Y94" s="367" t="s">
        <v>119</v>
      </c>
    </row>
    <row r="95" spans="1:25" ht="21" customHeight="1">
      <c r="A95" s="514" t="s">
        <v>211</v>
      </c>
      <c r="B95" s="330">
        <v>12000</v>
      </c>
      <c r="C95" s="331">
        <v>0.11600000000000001</v>
      </c>
      <c r="D95" s="332">
        <v>25000</v>
      </c>
      <c r="E95" s="331">
        <v>5.2999999999999999E-2</v>
      </c>
      <c r="F95" s="332" t="s">
        <v>270</v>
      </c>
      <c r="G95" s="333" t="s">
        <v>270</v>
      </c>
      <c r="H95" s="332">
        <v>45000</v>
      </c>
      <c r="I95" s="334">
        <v>0.06</v>
      </c>
      <c r="M95" s="368" t="s">
        <v>211</v>
      </c>
      <c r="Y95" s="367" t="s">
        <v>211</v>
      </c>
    </row>
    <row r="96" spans="1:25" ht="21" customHeight="1">
      <c r="A96" s="514" t="s">
        <v>212</v>
      </c>
      <c r="B96" s="330">
        <v>12000</v>
      </c>
      <c r="C96" s="331">
        <v>0.115</v>
      </c>
      <c r="D96" s="332">
        <v>24000</v>
      </c>
      <c r="E96" s="331">
        <v>0.05</v>
      </c>
      <c r="F96" s="332" t="s">
        <v>270</v>
      </c>
      <c r="G96" s="333" t="s">
        <v>270</v>
      </c>
      <c r="H96" s="332">
        <v>44000</v>
      </c>
      <c r="I96" s="334">
        <v>5.8999999999999997E-2</v>
      </c>
      <c r="M96" s="368" t="s">
        <v>212</v>
      </c>
      <c r="Y96" s="367" t="s">
        <v>212</v>
      </c>
    </row>
    <row r="97" spans="1:25" ht="21" customHeight="1">
      <c r="A97" s="514" t="s">
        <v>120</v>
      </c>
      <c r="B97" s="330">
        <v>14000</v>
      </c>
      <c r="C97" s="331">
        <v>0.126</v>
      </c>
      <c r="D97" s="332">
        <v>24000</v>
      </c>
      <c r="E97" s="331">
        <v>5.0999999999999997E-2</v>
      </c>
      <c r="F97" s="332" t="s">
        <v>270</v>
      </c>
      <c r="G97" s="333" t="s">
        <v>270</v>
      </c>
      <c r="H97" s="332">
        <v>46000</v>
      </c>
      <c r="I97" s="334">
        <v>6.0999999999999999E-2</v>
      </c>
      <c r="M97" s="368" t="s">
        <v>120</v>
      </c>
      <c r="Y97" s="367" t="s">
        <v>120</v>
      </c>
    </row>
    <row r="98" spans="1:25" ht="21" customHeight="1">
      <c r="A98" s="514" t="s">
        <v>121</v>
      </c>
      <c r="B98" s="330">
        <v>12000</v>
      </c>
      <c r="C98" s="331">
        <v>0.113</v>
      </c>
      <c r="D98" s="332">
        <v>24000</v>
      </c>
      <c r="E98" s="331">
        <v>0.05</v>
      </c>
      <c r="F98" s="332" t="s">
        <v>270</v>
      </c>
      <c r="G98" s="333" t="s">
        <v>270</v>
      </c>
      <c r="H98" s="332">
        <v>43000</v>
      </c>
      <c r="I98" s="334">
        <v>5.7000000000000002E-2</v>
      </c>
      <c r="M98" s="368" t="s">
        <v>121</v>
      </c>
      <c r="Y98" s="367" t="s">
        <v>121</v>
      </c>
    </row>
    <row r="99" spans="1:25" ht="21" customHeight="1">
      <c r="A99" s="514" t="s">
        <v>122</v>
      </c>
      <c r="B99" s="330">
        <v>12000</v>
      </c>
      <c r="C99" s="331">
        <v>0.111</v>
      </c>
      <c r="D99" s="332">
        <v>22000</v>
      </c>
      <c r="E99" s="331">
        <v>4.5999999999999999E-2</v>
      </c>
      <c r="F99" s="332" t="s">
        <v>270</v>
      </c>
      <c r="G99" s="333" t="s">
        <v>270</v>
      </c>
      <c r="H99" s="332">
        <v>41000</v>
      </c>
      <c r="I99" s="334">
        <v>5.3999999999999999E-2</v>
      </c>
      <c r="M99" s="368" t="s">
        <v>122</v>
      </c>
      <c r="Y99" s="367" t="s">
        <v>122</v>
      </c>
    </row>
    <row r="100" spans="1:25" ht="21" customHeight="1">
      <c r="A100" s="514" t="s">
        <v>123</v>
      </c>
      <c r="B100" s="330">
        <v>11000</v>
      </c>
      <c r="C100" s="331">
        <v>0.104</v>
      </c>
      <c r="D100" s="332">
        <v>23000</v>
      </c>
      <c r="E100" s="331">
        <v>4.9000000000000002E-2</v>
      </c>
      <c r="F100" s="332" t="s">
        <v>270</v>
      </c>
      <c r="G100" s="333" t="s">
        <v>270</v>
      </c>
      <c r="H100" s="332">
        <v>41000</v>
      </c>
      <c r="I100" s="334">
        <v>5.3999999999999999E-2</v>
      </c>
      <c r="M100" s="368" t="s">
        <v>123</v>
      </c>
      <c r="Y100" s="367" t="s">
        <v>123</v>
      </c>
    </row>
    <row r="101" spans="1:25" ht="21" customHeight="1">
      <c r="A101" s="514" t="s">
        <v>124</v>
      </c>
      <c r="B101" s="330">
        <v>11000</v>
      </c>
      <c r="C101" s="331">
        <v>9.9000000000000005E-2</v>
      </c>
      <c r="D101" s="332">
        <v>24000</v>
      </c>
      <c r="E101" s="331">
        <v>5.0999999999999997E-2</v>
      </c>
      <c r="F101" s="332" t="s">
        <v>270</v>
      </c>
      <c r="G101" s="333" t="s">
        <v>270</v>
      </c>
      <c r="H101" s="332">
        <v>42000</v>
      </c>
      <c r="I101" s="334">
        <v>5.6000000000000001E-2</v>
      </c>
      <c r="M101" s="368" t="s">
        <v>124</v>
      </c>
      <c r="Y101" s="367" t="s">
        <v>124</v>
      </c>
    </row>
    <row r="102" spans="1:25" ht="21" customHeight="1">
      <c r="A102" s="514" t="s">
        <v>125</v>
      </c>
      <c r="B102" s="330">
        <v>14000</v>
      </c>
      <c r="C102" s="331">
        <v>0.124</v>
      </c>
      <c r="D102" s="332">
        <v>27000</v>
      </c>
      <c r="E102" s="331">
        <v>5.8000000000000003E-2</v>
      </c>
      <c r="F102" s="332" t="s">
        <v>270</v>
      </c>
      <c r="G102" s="333" t="s">
        <v>270</v>
      </c>
      <c r="H102" s="332">
        <v>49000</v>
      </c>
      <c r="I102" s="334">
        <v>6.4000000000000001E-2</v>
      </c>
      <c r="M102" s="368" t="s">
        <v>125</v>
      </c>
      <c r="Y102" s="367" t="s">
        <v>125</v>
      </c>
    </row>
    <row r="103" spans="1:25" ht="21" customHeight="1">
      <c r="A103" s="514" t="s">
        <v>126</v>
      </c>
      <c r="B103" s="330">
        <v>14000</v>
      </c>
      <c r="C103" s="331">
        <v>0.128</v>
      </c>
      <c r="D103" s="332">
        <v>28000</v>
      </c>
      <c r="E103" s="331">
        <v>5.8000000000000003E-2</v>
      </c>
      <c r="F103" s="332" t="s">
        <v>270</v>
      </c>
      <c r="G103" s="333" t="s">
        <v>270</v>
      </c>
      <c r="H103" s="332">
        <v>49000</v>
      </c>
      <c r="I103" s="334">
        <v>6.3E-2</v>
      </c>
      <c r="M103" s="368" t="s">
        <v>126</v>
      </c>
      <c r="Y103" s="367" t="s">
        <v>126</v>
      </c>
    </row>
    <row r="104" spans="1:25" ht="21" customHeight="1">
      <c r="A104" s="514" t="s">
        <v>127</v>
      </c>
      <c r="B104" s="330">
        <v>13000</v>
      </c>
      <c r="C104" s="331">
        <v>0.11899999999999999</v>
      </c>
      <c r="D104" s="332">
        <v>26000</v>
      </c>
      <c r="E104" s="331">
        <v>5.5E-2</v>
      </c>
      <c r="F104" s="332" t="s">
        <v>270</v>
      </c>
      <c r="G104" s="333" t="s">
        <v>270</v>
      </c>
      <c r="H104" s="332">
        <v>47000</v>
      </c>
      <c r="I104" s="334">
        <v>0.06</v>
      </c>
      <c r="M104" s="368" t="s">
        <v>127</v>
      </c>
      <c r="Y104" s="367" t="s">
        <v>127</v>
      </c>
    </row>
    <row r="105" spans="1:25" ht="21" customHeight="1">
      <c r="A105" s="514" t="s">
        <v>128</v>
      </c>
      <c r="B105" s="330">
        <v>13000</v>
      </c>
      <c r="C105" s="331">
        <v>0.12</v>
      </c>
      <c r="D105" s="332">
        <v>22000</v>
      </c>
      <c r="E105" s="331">
        <v>4.7E-2</v>
      </c>
      <c r="F105" s="332" t="s">
        <v>270</v>
      </c>
      <c r="G105" s="333" t="s">
        <v>270</v>
      </c>
      <c r="H105" s="332">
        <v>43000</v>
      </c>
      <c r="I105" s="334">
        <v>5.6000000000000001E-2</v>
      </c>
      <c r="M105" s="368" t="s">
        <v>128</v>
      </c>
      <c r="Y105" s="367" t="s">
        <v>128</v>
      </c>
    </row>
    <row r="106" spans="1:25" ht="21" customHeight="1">
      <c r="A106" s="514" t="s">
        <v>129</v>
      </c>
      <c r="B106" s="330">
        <v>12000</v>
      </c>
      <c r="C106" s="331">
        <v>0.104</v>
      </c>
      <c r="D106" s="332">
        <v>21000</v>
      </c>
      <c r="E106" s="331">
        <v>4.4999999999999998E-2</v>
      </c>
      <c r="F106" s="332" t="s">
        <v>270</v>
      </c>
      <c r="G106" s="333" t="s">
        <v>270</v>
      </c>
      <c r="H106" s="332">
        <v>43000</v>
      </c>
      <c r="I106" s="334">
        <v>5.5E-2</v>
      </c>
      <c r="M106" s="368" t="s">
        <v>129</v>
      </c>
      <c r="Y106" s="367" t="s">
        <v>129</v>
      </c>
    </row>
    <row r="107" spans="1:25" ht="21" customHeight="1">
      <c r="A107" s="514" t="s">
        <v>213</v>
      </c>
      <c r="B107" s="330">
        <v>13000</v>
      </c>
      <c r="C107" s="331">
        <v>0.115</v>
      </c>
      <c r="D107" s="332">
        <v>20000</v>
      </c>
      <c r="E107" s="331">
        <v>4.2000000000000003E-2</v>
      </c>
      <c r="F107" s="332" t="s">
        <v>270</v>
      </c>
      <c r="G107" s="333" t="s">
        <v>270</v>
      </c>
      <c r="H107" s="332">
        <v>44000</v>
      </c>
      <c r="I107" s="334">
        <v>5.5E-2</v>
      </c>
      <c r="M107" s="368" t="s">
        <v>213</v>
      </c>
      <c r="Y107" s="367" t="s">
        <v>213</v>
      </c>
    </row>
    <row r="108" spans="1:25" ht="21" customHeight="1">
      <c r="A108" s="514" t="s">
        <v>214</v>
      </c>
      <c r="B108" s="330">
        <v>11000</v>
      </c>
      <c r="C108" s="331">
        <v>9.2999999999999999E-2</v>
      </c>
      <c r="D108" s="332">
        <v>20000</v>
      </c>
      <c r="E108" s="331">
        <v>4.2000000000000003E-2</v>
      </c>
      <c r="F108" s="332">
        <v>8000</v>
      </c>
      <c r="G108" s="333">
        <v>4.7E-2</v>
      </c>
      <c r="H108" s="332">
        <v>43000</v>
      </c>
      <c r="I108" s="334">
        <v>5.3999999999999999E-2</v>
      </c>
      <c r="M108" s="368" t="s">
        <v>214</v>
      </c>
      <c r="Y108" s="367" t="s">
        <v>214</v>
      </c>
    </row>
    <row r="109" spans="1:25" ht="21" customHeight="1">
      <c r="A109" s="514" t="s">
        <v>130</v>
      </c>
      <c r="B109" s="330">
        <v>11000</v>
      </c>
      <c r="C109" s="331">
        <v>0.09</v>
      </c>
      <c r="D109" s="332">
        <v>20000</v>
      </c>
      <c r="E109" s="331">
        <v>4.2000000000000003E-2</v>
      </c>
      <c r="F109" s="332" t="s">
        <v>270</v>
      </c>
      <c r="G109" s="333" t="s">
        <v>270</v>
      </c>
      <c r="H109" s="332">
        <v>41000</v>
      </c>
      <c r="I109" s="334">
        <v>5.1999999999999998E-2</v>
      </c>
      <c r="M109" s="368" t="s">
        <v>130</v>
      </c>
      <c r="Y109" s="367" t="s">
        <v>130</v>
      </c>
    </row>
    <row r="110" spans="1:25" ht="21" customHeight="1">
      <c r="A110" s="514" t="s">
        <v>131</v>
      </c>
      <c r="B110" s="330">
        <v>11000</v>
      </c>
      <c r="C110" s="331">
        <v>9.4E-2</v>
      </c>
      <c r="D110" s="332">
        <v>20000</v>
      </c>
      <c r="E110" s="331">
        <v>4.1000000000000002E-2</v>
      </c>
      <c r="F110" s="332" t="s">
        <v>270</v>
      </c>
      <c r="G110" s="333" t="s">
        <v>270</v>
      </c>
      <c r="H110" s="332">
        <v>41000</v>
      </c>
      <c r="I110" s="334">
        <v>5.0999999999999997E-2</v>
      </c>
      <c r="M110" s="368" t="s">
        <v>131</v>
      </c>
      <c r="Y110" s="367" t="s">
        <v>131</v>
      </c>
    </row>
    <row r="111" spans="1:25" ht="21" customHeight="1">
      <c r="A111" s="514" t="s">
        <v>132</v>
      </c>
      <c r="B111" s="330">
        <v>12000</v>
      </c>
      <c r="C111" s="331">
        <v>9.8000000000000004E-2</v>
      </c>
      <c r="D111" s="332">
        <v>20000</v>
      </c>
      <c r="E111" s="331">
        <v>4.2000000000000003E-2</v>
      </c>
      <c r="F111" s="332" t="s">
        <v>270</v>
      </c>
      <c r="G111" s="333" t="s">
        <v>270</v>
      </c>
      <c r="H111" s="332">
        <v>41000</v>
      </c>
      <c r="I111" s="334">
        <v>5.1999999999999998E-2</v>
      </c>
      <c r="M111" s="368" t="s">
        <v>132</v>
      </c>
      <c r="Y111" s="367" t="s">
        <v>132</v>
      </c>
    </row>
    <row r="112" spans="1:25" ht="21" customHeight="1">
      <c r="A112" s="514" t="s">
        <v>133</v>
      </c>
      <c r="B112" s="330">
        <v>13000</v>
      </c>
      <c r="C112" s="331">
        <v>0.107</v>
      </c>
      <c r="D112" s="332">
        <v>17000</v>
      </c>
      <c r="E112" s="331">
        <v>3.5000000000000003E-2</v>
      </c>
      <c r="F112" s="332" t="s">
        <v>270</v>
      </c>
      <c r="G112" s="333" t="s">
        <v>270</v>
      </c>
      <c r="H112" s="332">
        <v>39000</v>
      </c>
      <c r="I112" s="334">
        <v>0.05</v>
      </c>
      <c r="M112" s="368" t="s">
        <v>133</v>
      </c>
      <c r="Y112" s="367" t="s">
        <v>133</v>
      </c>
    </row>
    <row r="113" spans="1:25" ht="21" customHeight="1">
      <c r="A113" s="514" t="s">
        <v>134</v>
      </c>
      <c r="B113" s="330">
        <v>13000</v>
      </c>
      <c r="C113" s="331">
        <v>0.11</v>
      </c>
      <c r="D113" s="332">
        <v>17000</v>
      </c>
      <c r="E113" s="331">
        <v>3.5000000000000003E-2</v>
      </c>
      <c r="F113" s="332" t="s">
        <v>270</v>
      </c>
      <c r="G113" s="333" t="s">
        <v>270</v>
      </c>
      <c r="H113" s="332">
        <v>40000</v>
      </c>
      <c r="I113" s="334">
        <v>5.1999999999999998E-2</v>
      </c>
      <c r="M113" s="368" t="s">
        <v>134</v>
      </c>
      <c r="Y113" s="367" t="s">
        <v>134</v>
      </c>
    </row>
    <row r="114" spans="1:25" ht="21" customHeight="1">
      <c r="A114" s="514" t="s">
        <v>135</v>
      </c>
      <c r="B114" s="330">
        <v>13000</v>
      </c>
      <c r="C114" s="331">
        <v>0.107</v>
      </c>
      <c r="D114" s="332">
        <v>21000</v>
      </c>
      <c r="E114" s="331">
        <v>4.4999999999999998E-2</v>
      </c>
      <c r="F114" s="332" t="s">
        <v>270</v>
      </c>
      <c r="G114" s="333" t="s">
        <v>270</v>
      </c>
      <c r="H114" s="332">
        <v>45000</v>
      </c>
      <c r="I114" s="334">
        <v>5.8000000000000003E-2</v>
      </c>
      <c r="M114" s="368" t="s">
        <v>135</v>
      </c>
      <c r="Y114" s="367" t="s">
        <v>135</v>
      </c>
    </row>
    <row r="115" spans="1:25" ht="21" customHeight="1">
      <c r="A115" s="514" t="s">
        <v>136</v>
      </c>
      <c r="B115" s="330">
        <v>12000</v>
      </c>
      <c r="C115" s="331">
        <v>0.105</v>
      </c>
      <c r="D115" s="332">
        <v>23000</v>
      </c>
      <c r="E115" s="331">
        <v>4.8000000000000001E-2</v>
      </c>
      <c r="F115" s="332" t="s">
        <v>270</v>
      </c>
      <c r="G115" s="333" t="s">
        <v>270</v>
      </c>
      <c r="H115" s="332">
        <v>46000</v>
      </c>
      <c r="I115" s="334">
        <v>5.8000000000000003E-2</v>
      </c>
      <c r="M115" s="368" t="s">
        <v>136</v>
      </c>
      <c r="Y115" s="367" t="s">
        <v>136</v>
      </c>
    </row>
    <row r="116" spans="1:25" ht="21" customHeight="1">
      <c r="A116" s="514" t="s">
        <v>137</v>
      </c>
      <c r="B116" s="330">
        <v>11000</v>
      </c>
      <c r="C116" s="331">
        <v>9.8000000000000004E-2</v>
      </c>
      <c r="D116" s="332">
        <v>25000</v>
      </c>
      <c r="E116" s="331">
        <v>5.1999999999999998E-2</v>
      </c>
      <c r="F116" s="332" t="s">
        <v>270</v>
      </c>
      <c r="G116" s="333" t="s">
        <v>270</v>
      </c>
      <c r="H116" s="332">
        <v>47000</v>
      </c>
      <c r="I116" s="334">
        <v>0.06</v>
      </c>
      <c r="M116" s="368" t="s">
        <v>137</v>
      </c>
      <c r="Y116" s="367" t="s">
        <v>137</v>
      </c>
    </row>
    <row r="117" spans="1:25" ht="21" customHeight="1">
      <c r="A117" s="514" t="s">
        <v>138</v>
      </c>
      <c r="B117" s="330">
        <v>11000</v>
      </c>
      <c r="C117" s="331">
        <v>9.2999999999999999E-2</v>
      </c>
      <c r="D117" s="332">
        <v>26000</v>
      </c>
      <c r="E117" s="331">
        <v>5.6000000000000001E-2</v>
      </c>
      <c r="F117" s="332" t="s">
        <v>270</v>
      </c>
      <c r="G117" s="333" t="s">
        <v>270</v>
      </c>
      <c r="H117" s="332">
        <v>47000</v>
      </c>
      <c r="I117" s="334">
        <v>0.06</v>
      </c>
      <c r="M117" s="368" t="s">
        <v>138</v>
      </c>
      <c r="Y117" s="367" t="s">
        <v>138</v>
      </c>
    </row>
    <row r="118" spans="1:25" ht="21" customHeight="1">
      <c r="A118" s="514" t="s">
        <v>139</v>
      </c>
      <c r="B118" s="330">
        <v>11000</v>
      </c>
      <c r="C118" s="331">
        <v>9.2999999999999999E-2</v>
      </c>
      <c r="D118" s="332">
        <v>27000</v>
      </c>
      <c r="E118" s="331">
        <v>5.7000000000000002E-2</v>
      </c>
      <c r="F118" s="332" t="s">
        <v>270</v>
      </c>
      <c r="G118" s="333" t="s">
        <v>270</v>
      </c>
      <c r="H118" s="332">
        <v>48000</v>
      </c>
      <c r="I118" s="334">
        <v>6.3E-2</v>
      </c>
      <c r="M118" s="368" t="s">
        <v>139</v>
      </c>
      <c r="Y118" s="367" t="s">
        <v>139</v>
      </c>
    </row>
    <row r="119" spans="1:25" ht="21" customHeight="1">
      <c r="A119" s="514" t="s">
        <v>215</v>
      </c>
      <c r="B119" s="330">
        <v>11000</v>
      </c>
      <c r="C119" s="331">
        <v>9.5000000000000001E-2</v>
      </c>
      <c r="D119" s="332">
        <v>22000</v>
      </c>
      <c r="E119" s="331">
        <v>4.8000000000000001E-2</v>
      </c>
      <c r="F119" s="332" t="s">
        <v>270</v>
      </c>
      <c r="G119" s="333" t="s">
        <v>270</v>
      </c>
      <c r="H119" s="332">
        <v>43000</v>
      </c>
      <c r="I119" s="334">
        <v>5.5E-2</v>
      </c>
      <c r="M119" s="368" t="s">
        <v>215</v>
      </c>
      <c r="Y119" s="367" t="s">
        <v>215</v>
      </c>
    </row>
    <row r="120" spans="1:25" ht="21" customHeight="1">
      <c r="A120" s="514" t="s">
        <v>216</v>
      </c>
      <c r="B120" s="330">
        <v>11000</v>
      </c>
      <c r="C120" s="331">
        <v>9.5000000000000001E-2</v>
      </c>
      <c r="D120" s="332">
        <v>20000</v>
      </c>
      <c r="E120" s="331">
        <v>4.2000000000000003E-2</v>
      </c>
      <c r="F120" s="332" t="s">
        <v>270</v>
      </c>
      <c r="G120" s="333" t="s">
        <v>270</v>
      </c>
      <c r="H120" s="332">
        <v>40000</v>
      </c>
      <c r="I120" s="334">
        <v>5.0999999999999997E-2</v>
      </c>
      <c r="M120" s="368" t="s">
        <v>216</v>
      </c>
      <c r="Y120" s="367" t="s">
        <v>216</v>
      </c>
    </row>
    <row r="121" spans="1:25" ht="21" customHeight="1">
      <c r="A121" s="514" t="s">
        <v>140</v>
      </c>
      <c r="B121" s="330">
        <v>11000</v>
      </c>
      <c r="C121" s="331">
        <v>9.4E-2</v>
      </c>
      <c r="D121" s="332">
        <v>20000</v>
      </c>
      <c r="E121" s="331">
        <v>4.2999999999999997E-2</v>
      </c>
      <c r="F121" s="332" t="s">
        <v>270</v>
      </c>
      <c r="G121" s="333" t="s">
        <v>270</v>
      </c>
      <c r="H121" s="332">
        <v>39000</v>
      </c>
      <c r="I121" s="334">
        <v>5.0999999999999997E-2</v>
      </c>
      <c r="M121" s="368" t="s">
        <v>140</v>
      </c>
      <c r="Y121" s="367" t="s">
        <v>140</v>
      </c>
    </row>
    <row r="122" spans="1:25" ht="21" customHeight="1">
      <c r="A122" s="514" t="s">
        <v>141</v>
      </c>
      <c r="B122" s="330">
        <v>10000</v>
      </c>
      <c r="C122" s="331">
        <v>8.5999999999999993E-2</v>
      </c>
      <c r="D122" s="332">
        <v>19000</v>
      </c>
      <c r="E122" s="331">
        <v>4.2000000000000003E-2</v>
      </c>
      <c r="F122" s="332" t="s">
        <v>270</v>
      </c>
      <c r="G122" s="333" t="s">
        <v>270</v>
      </c>
      <c r="H122" s="332">
        <v>38000</v>
      </c>
      <c r="I122" s="334">
        <v>0.05</v>
      </c>
      <c r="M122" s="368" t="s">
        <v>141</v>
      </c>
      <c r="Y122" s="367" t="s">
        <v>141</v>
      </c>
    </row>
    <row r="123" spans="1:25" ht="21" customHeight="1">
      <c r="A123" s="514" t="s">
        <v>142</v>
      </c>
      <c r="B123" s="330">
        <v>10000</v>
      </c>
      <c r="C123" s="331">
        <v>9.1999999999999998E-2</v>
      </c>
      <c r="D123" s="332">
        <v>17000</v>
      </c>
      <c r="E123" s="331">
        <v>3.6999999999999998E-2</v>
      </c>
      <c r="F123" s="332" t="s">
        <v>270</v>
      </c>
      <c r="G123" s="333" t="s">
        <v>270</v>
      </c>
      <c r="H123" s="332">
        <v>35000</v>
      </c>
      <c r="I123" s="334">
        <v>4.7E-2</v>
      </c>
      <c r="M123" s="368" t="s">
        <v>142</v>
      </c>
      <c r="Y123" s="367" t="s">
        <v>142</v>
      </c>
    </row>
    <row r="124" spans="1:25" ht="21" customHeight="1">
      <c r="A124" s="514" t="s">
        <v>143</v>
      </c>
      <c r="B124" s="330">
        <v>13000</v>
      </c>
      <c r="C124" s="331">
        <v>0.114</v>
      </c>
      <c r="D124" s="332">
        <v>17000</v>
      </c>
      <c r="E124" s="331">
        <v>3.5000000000000003E-2</v>
      </c>
      <c r="F124" s="332" t="s">
        <v>270</v>
      </c>
      <c r="G124" s="333" t="s">
        <v>270</v>
      </c>
      <c r="H124" s="332">
        <v>37000</v>
      </c>
      <c r="I124" s="334">
        <v>4.9000000000000002E-2</v>
      </c>
      <c r="M124" s="368" t="s">
        <v>143</v>
      </c>
      <c r="Y124" s="367" t="s">
        <v>143</v>
      </c>
    </row>
    <row r="125" spans="1:25" ht="21" customHeight="1">
      <c r="A125" s="514" t="s">
        <v>144</v>
      </c>
      <c r="B125" s="330">
        <v>14000</v>
      </c>
      <c r="C125" s="331">
        <v>0.12</v>
      </c>
      <c r="D125" s="332">
        <v>16000</v>
      </c>
      <c r="E125" s="331">
        <v>3.4000000000000002E-2</v>
      </c>
      <c r="F125" s="332" t="s">
        <v>270</v>
      </c>
      <c r="G125" s="333" t="s">
        <v>270</v>
      </c>
      <c r="H125" s="332">
        <v>37000</v>
      </c>
      <c r="I125" s="334">
        <v>4.9000000000000002E-2</v>
      </c>
      <c r="M125" s="368" t="s">
        <v>144</v>
      </c>
      <c r="Y125" s="367" t="s">
        <v>144</v>
      </c>
    </row>
    <row r="126" spans="1:25" ht="21" customHeight="1">
      <c r="A126" s="514" t="s">
        <v>145</v>
      </c>
      <c r="B126" s="330">
        <v>13000</v>
      </c>
      <c r="C126" s="331">
        <v>0.114</v>
      </c>
      <c r="D126" s="332">
        <v>16000</v>
      </c>
      <c r="E126" s="331">
        <v>3.4000000000000002E-2</v>
      </c>
      <c r="F126" s="332" t="s">
        <v>270</v>
      </c>
      <c r="G126" s="333" t="s">
        <v>270</v>
      </c>
      <c r="H126" s="332">
        <v>37000</v>
      </c>
      <c r="I126" s="334">
        <v>4.9000000000000002E-2</v>
      </c>
      <c r="M126" s="368" t="s">
        <v>145</v>
      </c>
      <c r="Y126" s="367" t="s">
        <v>145</v>
      </c>
    </row>
    <row r="127" spans="1:25" ht="21" customHeight="1">
      <c r="A127" s="514" t="s">
        <v>146</v>
      </c>
      <c r="B127" s="330">
        <v>14000</v>
      </c>
      <c r="C127" s="331">
        <v>0.122</v>
      </c>
      <c r="D127" s="332">
        <v>18000</v>
      </c>
      <c r="E127" s="331">
        <v>3.9E-2</v>
      </c>
      <c r="F127" s="332" t="s">
        <v>270</v>
      </c>
      <c r="G127" s="333" t="s">
        <v>270</v>
      </c>
      <c r="H127" s="332">
        <v>41000</v>
      </c>
      <c r="I127" s="334">
        <v>5.2999999999999999E-2</v>
      </c>
      <c r="M127" s="368" t="s">
        <v>146</v>
      </c>
      <c r="Y127" s="367" t="s">
        <v>146</v>
      </c>
    </row>
    <row r="128" spans="1:25" ht="21" customHeight="1">
      <c r="A128" s="514" t="s">
        <v>147</v>
      </c>
      <c r="B128" s="330">
        <v>14000</v>
      </c>
      <c r="C128" s="331">
        <v>0.124</v>
      </c>
      <c r="D128" s="332">
        <v>18000</v>
      </c>
      <c r="E128" s="331">
        <v>3.7999999999999999E-2</v>
      </c>
      <c r="F128" s="332" t="s">
        <v>270</v>
      </c>
      <c r="G128" s="333" t="s">
        <v>270</v>
      </c>
      <c r="H128" s="332">
        <v>42000</v>
      </c>
      <c r="I128" s="334">
        <v>5.3999999999999999E-2</v>
      </c>
      <c r="M128" s="368" t="s">
        <v>147</v>
      </c>
      <c r="Y128" s="367" t="s">
        <v>147</v>
      </c>
    </row>
    <row r="129" spans="1:25" ht="21" customHeight="1">
      <c r="A129" s="514" t="s">
        <v>148</v>
      </c>
      <c r="B129" s="330">
        <v>15000</v>
      </c>
      <c r="C129" s="331">
        <v>0.129</v>
      </c>
      <c r="D129" s="332">
        <v>18000</v>
      </c>
      <c r="E129" s="331">
        <v>3.6999999999999998E-2</v>
      </c>
      <c r="F129" s="332" t="s">
        <v>270</v>
      </c>
      <c r="G129" s="333" t="s">
        <v>270</v>
      </c>
      <c r="H129" s="332">
        <v>41000</v>
      </c>
      <c r="I129" s="334">
        <v>5.2999999999999999E-2</v>
      </c>
      <c r="M129" s="368" t="s">
        <v>148</v>
      </c>
      <c r="Y129" s="367" t="s">
        <v>148</v>
      </c>
    </row>
    <row r="130" spans="1:25" ht="21" customHeight="1">
      <c r="A130" s="514" t="s">
        <v>149</v>
      </c>
      <c r="B130" s="330">
        <v>12000</v>
      </c>
      <c r="C130" s="331">
        <v>0.107</v>
      </c>
      <c r="D130" s="332">
        <v>16000</v>
      </c>
      <c r="E130" s="331">
        <v>3.2000000000000001E-2</v>
      </c>
      <c r="F130" s="332" t="s">
        <v>270</v>
      </c>
      <c r="G130" s="333" t="s">
        <v>270</v>
      </c>
      <c r="H130" s="332">
        <v>36000</v>
      </c>
      <c r="I130" s="334">
        <v>4.5999999999999999E-2</v>
      </c>
      <c r="M130" s="368" t="s">
        <v>149</v>
      </c>
      <c r="Y130" s="367" t="s">
        <v>149</v>
      </c>
    </row>
    <row r="131" spans="1:25" ht="21" customHeight="1">
      <c r="A131" s="514" t="s">
        <v>217</v>
      </c>
      <c r="B131" s="330">
        <v>11000</v>
      </c>
      <c r="C131" s="331">
        <v>0.10100000000000001</v>
      </c>
      <c r="D131" s="332">
        <v>17000</v>
      </c>
      <c r="E131" s="331">
        <v>3.5000000000000003E-2</v>
      </c>
      <c r="F131" s="332" t="s">
        <v>270</v>
      </c>
      <c r="G131" s="333" t="s">
        <v>270</v>
      </c>
      <c r="H131" s="332">
        <v>36000</v>
      </c>
      <c r="I131" s="334">
        <v>4.5999999999999999E-2</v>
      </c>
      <c r="M131" s="368" t="s">
        <v>217</v>
      </c>
      <c r="Y131" s="367" t="s">
        <v>217</v>
      </c>
    </row>
    <row r="132" spans="1:25" ht="21" customHeight="1">
      <c r="A132" s="514" t="s">
        <v>218</v>
      </c>
      <c r="B132" s="330">
        <v>12000</v>
      </c>
      <c r="C132" s="331">
        <v>0.108</v>
      </c>
      <c r="D132" s="332">
        <v>19000</v>
      </c>
      <c r="E132" s="331">
        <v>3.7999999999999999E-2</v>
      </c>
      <c r="F132" s="332" t="s">
        <v>270</v>
      </c>
      <c r="G132" s="333" t="s">
        <v>270</v>
      </c>
      <c r="H132" s="332">
        <v>37000</v>
      </c>
      <c r="I132" s="334">
        <v>4.7E-2</v>
      </c>
      <c r="M132" s="368" t="s">
        <v>218</v>
      </c>
      <c r="Y132" s="367" t="s">
        <v>218</v>
      </c>
    </row>
    <row r="133" spans="1:25" ht="21" customHeight="1">
      <c r="A133" s="514" t="s">
        <v>150</v>
      </c>
      <c r="B133" s="330">
        <v>13000</v>
      </c>
      <c r="C133" s="331">
        <v>0.11899999999999999</v>
      </c>
      <c r="D133" s="332">
        <v>17000</v>
      </c>
      <c r="E133" s="331">
        <v>3.4000000000000002E-2</v>
      </c>
      <c r="F133" s="332" t="s">
        <v>270</v>
      </c>
      <c r="G133" s="333" t="s">
        <v>270</v>
      </c>
      <c r="H133" s="332">
        <v>36000</v>
      </c>
      <c r="I133" s="334">
        <v>4.5999999999999999E-2</v>
      </c>
      <c r="M133" s="368" t="s">
        <v>150</v>
      </c>
      <c r="Y133" s="367" t="s">
        <v>150</v>
      </c>
    </row>
    <row r="134" spans="1:25" ht="21" customHeight="1">
      <c r="A134" s="514" t="s">
        <v>151</v>
      </c>
      <c r="B134" s="330">
        <v>14000</v>
      </c>
      <c r="C134" s="331">
        <v>0.127</v>
      </c>
      <c r="D134" s="332">
        <v>17000</v>
      </c>
      <c r="E134" s="331">
        <v>3.5000000000000003E-2</v>
      </c>
      <c r="F134" s="332" t="s">
        <v>270</v>
      </c>
      <c r="G134" s="333" t="s">
        <v>270</v>
      </c>
      <c r="H134" s="332">
        <v>36000</v>
      </c>
      <c r="I134" s="334">
        <v>4.7E-2</v>
      </c>
      <c r="M134" s="368" t="s">
        <v>151</v>
      </c>
      <c r="Y134" s="367" t="s">
        <v>151</v>
      </c>
    </row>
    <row r="135" spans="1:25" ht="21" customHeight="1">
      <c r="A135" s="514" t="s">
        <v>152</v>
      </c>
      <c r="B135" s="330">
        <v>13000</v>
      </c>
      <c r="C135" s="331">
        <v>0.125</v>
      </c>
      <c r="D135" s="332">
        <v>16000</v>
      </c>
      <c r="E135" s="331">
        <v>3.4000000000000002E-2</v>
      </c>
      <c r="F135" s="332" t="s">
        <v>270</v>
      </c>
      <c r="G135" s="333" t="s">
        <v>270</v>
      </c>
      <c r="H135" s="332">
        <v>36000</v>
      </c>
      <c r="I135" s="334">
        <v>4.5999999999999999E-2</v>
      </c>
      <c r="M135" s="368" t="s">
        <v>152</v>
      </c>
      <c r="Y135" s="367" t="s">
        <v>152</v>
      </c>
    </row>
    <row r="136" spans="1:25" ht="21" customHeight="1">
      <c r="A136" s="514" t="s">
        <v>153</v>
      </c>
      <c r="B136" s="330">
        <v>12000</v>
      </c>
      <c r="C136" s="331">
        <v>0.11</v>
      </c>
      <c r="D136" s="332">
        <v>19000</v>
      </c>
      <c r="E136" s="331">
        <v>3.9E-2</v>
      </c>
      <c r="F136" s="332" t="s">
        <v>270</v>
      </c>
      <c r="G136" s="333" t="s">
        <v>270</v>
      </c>
      <c r="H136" s="332">
        <v>38000</v>
      </c>
      <c r="I136" s="334">
        <v>4.8000000000000001E-2</v>
      </c>
      <c r="M136" s="368" t="s">
        <v>153</v>
      </c>
      <c r="Y136" s="367" t="s">
        <v>153</v>
      </c>
    </row>
    <row r="137" spans="1:25" ht="21" customHeight="1">
      <c r="A137" s="514" t="s">
        <v>154</v>
      </c>
      <c r="B137" s="330">
        <v>14000</v>
      </c>
      <c r="C137" s="331">
        <v>0.11700000000000001</v>
      </c>
      <c r="D137" s="332">
        <v>19000</v>
      </c>
      <c r="E137" s="331">
        <v>3.7999999999999999E-2</v>
      </c>
      <c r="F137" s="332" t="s">
        <v>270</v>
      </c>
      <c r="G137" s="333" t="s">
        <v>270</v>
      </c>
      <c r="H137" s="332">
        <v>40000</v>
      </c>
      <c r="I137" s="334">
        <v>0.05</v>
      </c>
      <c r="M137" s="368" t="s">
        <v>154</v>
      </c>
      <c r="Y137" s="367" t="s">
        <v>154</v>
      </c>
    </row>
    <row r="138" spans="1:25" ht="21" customHeight="1">
      <c r="A138" s="514" t="s">
        <v>155</v>
      </c>
      <c r="B138" s="330">
        <v>11000</v>
      </c>
      <c r="C138" s="331">
        <v>9.1999999999999998E-2</v>
      </c>
      <c r="D138" s="332">
        <v>18000</v>
      </c>
      <c r="E138" s="331">
        <v>3.6999999999999998E-2</v>
      </c>
      <c r="F138" s="332" t="s">
        <v>270</v>
      </c>
      <c r="G138" s="333" t="s">
        <v>270</v>
      </c>
      <c r="H138" s="332">
        <v>38000</v>
      </c>
      <c r="I138" s="334">
        <v>4.8000000000000001E-2</v>
      </c>
      <c r="M138" s="368" t="s">
        <v>155</v>
      </c>
      <c r="Y138" s="367" t="s">
        <v>155</v>
      </c>
    </row>
    <row r="139" spans="1:25" ht="21" customHeight="1">
      <c r="A139" s="514" t="s">
        <v>156</v>
      </c>
      <c r="B139" s="330">
        <v>11000</v>
      </c>
      <c r="C139" s="331">
        <v>9.2999999999999999E-2</v>
      </c>
      <c r="D139" s="332">
        <v>19000</v>
      </c>
      <c r="E139" s="331">
        <v>3.9E-2</v>
      </c>
      <c r="F139" s="332" t="s">
        <v>270</v>
      </c>
      <c r="G139" s="333" t="s">
        <v>270</v>
      </c>
      <c r="H139" s="332">
        <v>37000</v>
      </c>
      <c r="I139" s="334">
        <v>4.4999999999999998E-2</v>
      </c>
      <c r="M139" s="368" t="s">
        <v>156</v>
      </c>
      <c r="Y139" s="367" t="s">
        <v>156</v>
      </c>
    </row>
    <row r="140" spans="1:25" ht="21" customHeight="1">
      <c r="A140" s="514" t="s">
        <v>157</v>
      </c>
      <c r="B140" s="330">
        <v>10000</v>
      </c>
      <c r="C140" s="331">
        <v>8.2000000000000003E-2</v>
      </c>
      <c r="D140" s="332">
        <v>20000</v>
      </c>
      <c r="E140" s="331">
        <v>0.04</v>
      </c>
      <c r="F140" s="332" t="s">
        <v>270</v>
      </c>
      <c r="G140" s="333" t="s">
        <v>270</v>
      </c>
      <c r="H140" s="332">
        <v>35000</v>
      </c>
      <c r="I140" s="334">
        <v>4.3999999999999997E-2</v>
      </c>
      <c r="M140" s="368" t="s">
        <v>157</v>
      </c>
      <c r="Y140" s="367" t="s">
        <v>157</v>
      </c>
    </row>
    <row r="141" spans="1:25" ht="21" customHeight="1">
      <c r="A141" s="514" t="s">
        <v>158</v>
      </c>
      <c r="B141" s="330">
        <v>13000</v>
      </c>
      <c r="C141" s="331">
        <v>0.104</v>
      </c>
      <c r="D141" s="332">
        <v>19000</v>
      </c>
      <c r="E141" s="331">
        <v>3.9E-2</v>
      </c>
      <c r="F141" s="332" t="s">
        <v>270</v>
      </c>
      <c r="G141" s="333" t="s">
        <v>270</v>
      </c>
      <c r="H141" s="332">
        <v>38000</v>
      </c>
      <c r="I141" s="334">
        <v>4.8000000000000001E-2</v>
      </c>
      <c r="M141" s="368" t="s">
        <v>158</v>
      </c>
      <c r="Y141" s="367" t="s">
        <v>158</v>
      </c>
    </row>
    <row r="142" spans="1:25" ht="21" customHeight="1">
      <c r="A142" s="514" t="s">
        <v>159</v>
      </c>
      <c r="B142" s="330">
        <v>12000</v>
      </c>
      <c r="C142" s="331">
        <v>9.4E-2</v>
      </c>
      <c r="D142" s="332">
        <v>17000</v>
      </c>
      <c r="E142" s="331">
        <v>3.5000000000000003E-2</v>
      </c>
      <c r="F142" s="332" t="s">
        <v>270</v>
      </c>
      <c r="G142" s="333" t="s">
        <v>270</v>
      </c>
      <c r="H142" s="332">
        <v>36000</v>
      </c>
      <c r="I142" s="334">
        <v>4.4999999999999998E-2</v>
      </c>
      <c r="M142" s="368" t="s">
        <v>159</v>
      </c>
      <c r="Y142" s="367" t="s">
        <v>159</v>
      </c>
    </row>
    <row r="143" spans="1:25" ht="21" customHeight="1">
      <c r="A143" s="514" t="s">
        <v>219</v>
      </c>
      <c r="B143" s="330">
        <v>9000</v>
      </c>
      <c r="C143" s="331">
        <v>7.6999999999999999E-2</v>
      </c>
      <c r="D143" s="332">
        <v>16000</v>
      </c>
      <c r="E143" s="331">
        <v>3.2000000000000001E-2</v>
      </c>
      <c r="F143" s="332" t="s">
        <v>270</v>
      </c>
      <c r="G143" s="333" t="s">
        <v>270</v>
      </c>
      <c r="H143" s="332">
        <v>31000</v>
      </c>
      <c r="I143" s="334">
        <v>3.9E-2</v>
      </c>
      <c r="M143" s="368" t="s">
        <v>219</v>
      </c>
      <c r="Y143" s="367" t="s">
        <v>219</v>
      </c>
    </row>
    <row r="144" spans="1:25" ht="21" customHeight="1">
      <c r="A144" s="514" t="s">
        <v>220</v>
      </c>
      <c r="B144" s="330">
        <v>10000</v>
      </c>
      <c r="C144" s="331">
        <v>8.3000000000000004E-2</v>
      </c>
      <c r="D144" s="332">
        <v>15000</v>
      </c>
      <c r="E144" s="331">
        <v>2.9000000000000001E-2</v>
      </c>
      <c r="F144" s="332" t="s">
        <v>270</v>
      </c>
      <c r="G144" s="333" t="s">
        <v>270</v>
      </c>
      <c r="H144" s="332">
        <v>31000</v>
      </c>
      <c r="I144" s="334">
        <v>3.7999999999999999E-2</v>
      </c>
      <c r="M144" s="368" t="s">
        <v>220</v>
      </c>
      <c r="Y144" s="367" t="s">
        <v>220</v>
      </c>
    </row>
    <row r="145" spans="1:25" ht="21" customHeight="1">
      <c r="A145" s="514" t="s">
        <v>160</v>
      </c>
      <c r="B145" s="330">
        <v>11000</v>
      </c>
      <c r="C145" s="331">
        <v>8.7999999999999995E-2</v>
      </c>
      <c r="D145" s="332">
        <v>16000</v>
      </c>
      <c r="E145" s="331">
        <v>3.2000000000000001E-2</v>
      </c>
      <c r="F145" s="332" t="s">
        <v>270</v>
      </c>
      <c r="G145" s="333" t="s">
        <v>270</v>
      </c>
      <c r="H145" s="332">
        <v>34000</v>
      </c>
      <c r="I145" s="334">
        <v>4.2000000000000003E-2</v>
      </c>
      <c r="M145" s="368" t="s">
        <v>160</v>
      </c>
      <c r="Y145" s="367" t="s">
        <v>160</v>
      </c>
    </row>
    <row r="146" spans="1:25" ht="21" customHeight="1">
      <c r="A146" s="514" t="s">
        <v>161</v>
      </c>
      <c r="B146" s="330">
        <v>12000</v>
      </c>
      <c r="C146" s="331">
        <v>9.9000000000000005E-2</v>
      </c>
      <c r="D146" s="332">
        <v>18000</v>
      </c>
      <c r="E146" s="331">
        <v>3.6999999999999998E-2</v>
      </c>
      <c r="F146" s="332" t="s">
        <v>270</v>
      </c>
      <c r="G146" s="333" t="s">
        <v>270</v>
      </c>
      <c r="H146" s="332">
        <v>38000</v>
      </c>
      <c r="I146" s="334">
        <v>4.7E-2</v>
      </c>
      <c r="M146" s="368" t="s">
        <v>161</v>
      </c>
      <c r="Y146" s="367" t="s">
        <v>161</v>
      </c>
    </row>
    <row r="147" spans="1:25" ht="21" customHeight="1">
      <c r="A147" s="514" t="s">
        <v>162</v>
      </c>
      <c r="B147" s="330">
        <v>10000</v>
      </c>
      <c r="C147" s="331">
        <v>8.6999999999999994E-2</v>
      </c>
      <c r="D147" s="332">
        <v>17000</v>
      </c>
      <c r="E147" s="331">
        <v>3.4000000000000002E-2</v>
      </c>
      <c r="F147" s="332" t="s">
        <v>270</v>
      </c>
      <c r="G147" s="333" t="s">
        <v>270</v>
      </c>
      <c r="H147" s="332">
        <v>34000</v>
      </c>
      <c r="I147" s="334">
        <v>4.2999999999999997E-2</v>
      </c>
      <c r="M147" s="368" t="s">
        <v>162</v>
      </c>
      <c r="Y147" s="367" t="s">
        <v>162</v>
      </c>
    </row>
    <row r="148" spans="1:25" ht="21" customHeight="1">
      <c r="A148" s="514" t="s">
        <v>163</v>
      </c>
      <c r="B148" s="330">
        <v>10000</v>
      </c>
      <c r="C148" s="331">
        <v>8.4000000000000005E-2</v>
      </c>
      <c r="D148" s="332">
        <v>15000</v>
      </c>
      <c r="E148" s="331">
        <v>3.1E-2</v>
      </c>
      <c r="F148" s="332" t="s">
        <v>270</v>
      </c>
      <c r="G148" s="333" t="s">
        <v>270</v>
      </c>
      <c r="H148" s="332">
        <v>33000</v>
      </c>
      <c r="I148" s="334">
        <v>4.1000000000000002E-2</v>
      </c>
      <c r="M148" s="368" t="s">
        <v>163</v>
      </c>
      <c r="Y148" s="367" t="s">
        <v>163</v>
      </c>
    </row>
    <row r="149" spans="1:25" ht="21" customHeight="1">
      <c r="A149" s="514" t="s">
        <v>164</v>
      </c>
      <c r="B149" s="330">
        <v>11000</v>
      </c>
      <c r="C149" s="331">
        <v>8.7999999999999995E-2</v>
      </c>
      <c r="D149" s="332">
        <v>16000</v>
      </c>
      <c r="E149" s="331">
        <v>3.3000000000000002E-2</v>
      </c>
      <c r="F149" s="332" t="s">
        <v>270</v>
      </c>
      <c r="G149" s="333" t="s">
        <v>270</v>
      </c>
      <c r="H149" s="332">
        <v>36000</v>
      </c>
      <c r="I149" s="334">
        <v>4.3999999999999997E-2</v>
      </c>
      <c r="M149" s="368" t="s">
        <v>164</v>
      </c>
      <c r="Y149" s="367" t="s">
        <v>164</v>
      </c>
    </row>
    <row r="150" spans="1:25" ht="21" customHeight="1">
      <c r="A150" s="514" t="s">
        <v>165</v>
      </c>
      <c r="B150" s="330">
        <v>11000</v>
      </c>
      <c r="C150" s="331">
        <v>8.8999999999999996E-2</v>
      </c>
      <c r="D150" s="332">
        <v>16000</v>
      </c>
      <c r="E150" s="331">
        <v>3.2000000000000001E-2</v>
      </c>
      <c r="F150" s="332" t="s">
        <v>270</v>
      </c>
      <c r="G150" s="333" t="s">
        <v>270</v>
      </c>
      <c r="H150" s="332">
        <v>37000</v>
      </c>
      <c r="I150" s="334">
        <v>4.5999999999999999E-2</v>
      </c>
      <c r="M150" s="368" t="s">
        <v>165</v>
      </c>
      <c r="Y150" s="367" t="s">
        <v>165</v>
      </c>
    </row>
    <row r="151" spans="1:25" ht="21" customHeight="1">
      <c r="A151" s="514" t="s">
        <v>166</v>
      </c>
      <c r="B151" s="330">
        <v>12000</v>
      </c>
      <c r="C151" s="331">
        <v>9.9000000000000005E-2</v>
      </c>
      <c r="D151" s="332">
        <v>18000</v>
      </c>
      <c r="E151" s="331">
        <v>3.5999999999999997E-2</v>
      </c>
      <c r="F151" s="332" t="s">
        <v>270</v>
      </c>
      <c r="G151" s="333" t="s">
        <v>270</v>
      </c>
      <c r="H151" s="332">
        <v>40000</v>
      </c>
      <c r="I151" s="334">
        <v>0.05</v>
      </c>
      <c r="M151" s="368" t="s">
        <v>166</v>
      </c>
      <c r="Y151" s="367" t="s">
        <v>166</v>
      </c>
    </row>
    <row r="152" spans="1:25" ht="21" customHeight="1">
      <c r="A152" s="514" t="s">
        <v>167</v>
      </c>
      <c r="B152" s="330">
        <v>10000</v>
      </c>
      <c r="C152" s="331">
        <v>8.8999999999999996E-2</v>
      </c>
      <c r="D152" s="332">
        <v>20000</v>
      </c>
      <c r="E152" s="331">
        <v>3.9E-2</v>
      </c>
      <c r="F152" s="332" t="s">
        <v>270</v>
      </c>
      <c r="G152" s="333" t="s">
        <v>270</v>
      </c>
      <c r="H152" s="332">
        <v>39000</v>
      </c>
      <c r="I152" s="334">
        <v>4.8000000000000001E-2</v>
      </c>
      <c r="M152" s="368" t="s">
        <v>167</v>
      </c>
      <c r="Y152" s="367" t="s">
        <v>167</v>
      </c>
    </row>
    <row r="153" spans="1:25" ht="21" customHeight="1">
      <c r="A153" s="514" t="s">
        <v>168</v>
      </c>
      <c r="B153" s="330">
        <v>9000</v>
      </c>
      <c r="C153" s="331">
        <v>7.3999999999999996E-2</v>
      </c>
      <c r="D153" s="332">
        <v>19000</v>
      </c>
      <c r="E153" s="331">
        <v>3.6999999999999998E-2</v>
      </c>
      <c r="F153" s="332" t="s">
        <v>270</v>
      </c>
      <c r="G153" s="333" t="s">
        <v>270</v>
      </c>
      <c r="H153" s="332">
        <v>36000</v>
      </c>
      <c r="I153" s="334">
        <v>4.3999999999999997E-2</v>
      </c>
      <c r="M153" s="368" t="s">
        <v>168</v>
      </c>
      <c r="Y153" s="367" t="s">
        <v>168</v>
      </c>
    </row>
    <row r="154" spans="1:25" ht="21" customHeight="1">
      <c r="A154" s="514" t="s">
        <v>169</v>
      </c>
      <c r="B154" s="330">
        <v>8000</v>
      </c>
      <c r="C154" s="331">
        <v>7.0999999999999994E-2</v>
      </c>
      <c r="D154" s="332">
        <v>18000</v>
      </c>
      <c r="E154" s="331">
        <v>3.5000000000000003E-2</v>
      </c>
      <c r="F154" s="332" t="s">
        <v>270</v>
      </c>
      <c r="G154" s="333" t="s">
        <v>270</v>
      </c>
      <c r="H154" s="332">
        <v>34000</v>
      </c>
      <c r="I154" s="334">
        <v>4.2000000000000003E-2</v>
      </c>
      <c r="M154" s="368" t="s">
        <v>169</v>
      </c>
      <c r="Y154" s="367" t="s">
        <v>169</v>
      </c>
    </row>
    <row r="155" spans="1:25" ht="21" customHeight="1">
      <c r="A155" s="514" t="s">
        <v>221</v>
      </c>
      <c r="B155" s="330" t="s">
        <v>270</v>
      </c>
      <c r="C155" s="331" t="s">
        <v>270</v>
      </c>
      <c r="D155" s="332">
        <v>18000</v>
      </c>
      <c r="E155" s="331">
        <v>3.4000000000000002E-2</v>
      </c>
      <c r="F155" s="332" t="s">
        <v>270</v>
      </c>
      <c r="G155" s="333" t="s">
        <v>270</v>
      </c>
      <c r="H155" s="332">
        <v>33000</v>
      </c>
      <c r="I155" s="334">
        <v>0.04</v>
      </c>
      <c r="M155" s="368" t="s">
        <v>221</v>
      </c>
      <c r="Y155" s="367" t="s">
        <v>221</v>
      </c>
    </row>
    <row r="156" spans="1:25" ht="21" customHeight="1">
      <c r="A156" s="514" t="s">
        <v>222</v>
      </c>
      <c r="B156" s="330">
        <v>9000</v>
      </c>
      <c r="C156" s="331">
        <v>7.2999999999999995E-2</v>
      </c>
      <c r="D156" s="332">
        <v>19000</v>
      </c>
      <c r="E156" s="331">
        <v>3.5999999999999997E-2</v>
      </c>
      <c r="F156" s="332" t="s">
        <v>270</v>
      </c>
      <c r="G156" s="333" t="s">
        <v>270</v>
      </c>
      <c r="H156" s="332">
        <v>36000</v>
      </c>
      <c r="I156" s="334">
        <v>4.3999999999999997E-2</v>
      </c>
      <c r="M156" s="368" t="s">
        <v>222</v>
      </c>
      <c r="Y156" s="367" t="s">
        <v>222</v>
      </c>
    </row>
    <row r="157" spans="1:25" ht="21" customHeight="1">
      <c r="A157" s="514" t="s">
        <v>170</v>
      </c>
      <c r="B157" s="330" t="s">
        <v>270</v>
      </c>
      <c r="C157" s="331" t="s">
        <v>270</v>
      </c>
      <c r="D157" s="332">
        <v>17000</v>
      </c>
      <c r="E157" s="331">
        <v>3.4000000000000002E-2</v>
      </c>
      <c r="F157" s="332" t="s">
        <v>270</v>
      </c>
      <c r="G157" s="333" t="s">
        <v>270</v>
      </c>
      <c r="H157" s="332">
        <v>33000</v>
      </c>
      <c r="I157" s="334">
        <v>4.1000000000000002E-2</v>
      </c>
      <c r="M157" s="368" t="s">
        <v>170</v>
      </c>
      <c r="Y157" s="367" t="s">
        <v>170</v>
      </c>
    </row>
    <row r="158" spans="1:25" ht="21" customHeight="1">
      <c r="A158" s="514" t="s">
        <v>171</v>
      </c>
      <c r="B158" s="330">
        <v>9000</v>
      </c>
      <c r="C158" s="331">
        <v>6.9000000000000006E-2</v>
      </c>
      <c r="D158" s="332">
        <v>17000</v>
      </c>
      <c r="E158" s="331">
        <v>3.3000000000000002E-2</v>
      </c>
      <c r="F158" s="332" t="s">
        <v>270</v>
      </c>
      <c r="G158" s="333" t="s">
        <v>270</v>
      </c>
      <c r="H158" s="332">
        <v>35000</v>
      </c>
      <c r="I158" s="334">
        <v>4.2000000000000003E-2</v>
      </c>
      <c r="M158" s="368" t="s">
        <v>171</v>
      </c>
      <c r="Y158" s="367" t="s">
        <v>171</v>
      </c>
    </row>
    <row r="159" spans="1:25" ht="21" customHeight="1">
      <c r="A159" s="514" t="s">
        <v>172</v>
      </c>
      <c r="B159" s="330">
        <v>10000</v>
      </c>
      <c r="C159" s="331">
        <v>8.1000000000000003E-2</v>
      </c>
      <c r="D159" s="332">
        <v>17000</v>
      </c>
      <c r="E159" s="331">
        <v>3.2000000000000001E-2</v>
      </c>
      <c r="F159" s="332" t="s">
        <v>270</v>
      </c>
      <c r="G159" s="333" t="s">
        <v>270</v>
      </c>
      <c r="H159" s="332">
        <v>33000</v>
      </c>
      <c r="I159" s="334">
        <v>0.04</v>
      </c>
      <c r="M159" s="368" t="s">
        <v>172</v>
      </c>
      <c r="Y159" s="367" t="s">
        <v>172</v>
      </c>
    </row>
    <row r="160" spans="1:25" ht="21" customHeight="1">
      <c r="A160" s="514" t="s">
        <v>173</v>
      </c>
      <c r="B160" s="330">
        <v>11000</v>
      </c>
      <c r="C160" s="331">
        <v>8.7999999999999995E-2</v>
      </c>
      <c r="D160" s="332">
        <v>13000</v>
      </c>
      <c r="E160" s="331">
        <v>2.5000000000000001E-2</v>
      </c>
      <c r="F160" s="332" t="s">
        <v>270</v>
      </c>
      <c r="G160" s="333" t="s">
        <v>270</v>
      </c>
      <c r="H160" s="332">
        <v>29000</v>
      </c>
      <c r="I160" s="334">
        <v>3.5000000000000003E-2</v>
      </c>
      <c r="M160" s="368" t="s">
        <v>173</v>
      </c>
      <c r="Y160" s="367" t="s">
        <v>173</v>
      </c>
    </row>
    <row r="161" spans="1:25" ht="21" customHeight="1">
      <c r="A161" s="514" t="s">
        <v>174</v>
      </c>
      <c r="B161" s="330">
        <v>11000</v>
      </c>
      <c r="C161" s="331">
        <v>9.0999999999999998E-2</v>
      </c>
      <c r="D161" s="332">
        <v>11000</v>
      </c>
      <c r="E161" s="331">
        <v>2.1999999999999999E-2</v>
      </c>
      <c r="F161" s="332" t="s">
        <v>270</v>
      </c>
      <c r="G161" s="333" t="s">
        <v>270</v>
      </c>
      <c r="H161" s="332">
        <v>27000</v>
      </c>
      <c r="I161" s="334">
        <v>3.3000000000000002E-2</v>
      </c>
      <c r="M161" s="368" t="s">
        <v>174</v>
      </c>
      <c r="Y161" s="367" t="s">
        <v>174</v>
      </c>
    </row>
    <row r="162" spans="1:25" ht="21" customHeight="1">
      <c r="A162" s="514" t="s">
        <v>175</v>
      </c>
      <c r="B162" s="330">
        <v>12000</v>
      </c>
      <c r="C162" s="331">
        <v>9.9000000000000005E-2</v>
      </c>
      <c r="D162" s="332">
        <v>13000</v>
      </c>
      <c r="E162" s="331">
        <v>2.5000000000000001E-2</v>
      </c>
      <c r="F162" s="332" t="s">
        <v>270</v>
      </c>
      <c r="G162" s="333" t="s">
        <v>270</v>
      </c>
      <c r="H162" s="332">
        <v>30000</v>
      </c>
      <c r="I162" s="334">
        <v>3.6999999999999998E-2</v>
      </c>
      <c r="M162" s="368" t="s">
        <v>175</v>
      </c>
      <c r="Y162" s="367" t="s">
        <v>175</v>
      </c>
    </row>
    <row r="163" spans="1:25" ht="21" customHeight="1">
      <c r="A163" s="514" t="s">
        <v>176</v>
      </c>
      <c r="B163" s="330">
        <v>13000</v>
      </c>
      <c r="C163" s="331">
        <v>0.109</v>
      </c>
      <c r="D163" s="332">
        <v>14000</v>
      </c>
      <c r="E163" s="331">
        <v>2.8000000000000001E-2</v>
      </c>
      <c r="F163" s="332" t="s">
        <v>270</v>
      </c>
      <c r="G163" s="333" t="s">
        <v>270</v>
      </c>
      <c r="H163" s="332">
        <v>33000</v>
      </c>
      <c r="I163" s="334">
        <v>0.04</v>
      </c>
      <c r="M163" s="368" t="s">
        <v>176</v>
      </c>
      <c r="Y163" s="367" t="s">
        <v>176</v>
      </c>
    </row>
    <row r="164" spans="1:25" ht="21" customHeight="1">
      <c r="A164" s="514" t="s">
        <v>177</v>
      </c>
      <c r="B164" s="330">
        <v>15000</v>
      </c>
      <c r="C164" s="331">
        <v>0.11600000000000001</v>
      </c>
      <c r="D164" s="332">
        <v>14000</v>
      </c>
      <c r="E164" s="331">
        <v>2.8000000000000001E-2</v>
      </c>
      <c r="F164" s="332" t="s">
        <v>270</v>
      </c>
      <c r="G164" s="333" t="s">
        <v>270</v>
      </c>
      <c r="H164" s="332">
        <v>35000</v>
      </c>
      <c r="I164" s="334">
        <v>4.2000000000000003E-2</v>
      </c>
      <c r="M164" s="368" t="s">
        <v>177</v>
      </c>
      <c r="Y164" s="367" t="s">
        <v>177</v>
      </c>
    </row>
    <row r="165" spans="1:25" ht="21" customHeight="1">
      <c r="A165" s="514" t="s">
        <v>178</v>
      </c>
      <c r="B165" s="330">
        <v>15000</v>
      </c>
      <c r="C165" s="331">
        <v>0.121</v>
      </c>
      <c r="D165" s="332">
        <v>16000</v>
      </c>
      <c r="E165" s="331">
        <v>3.1E-2</v>
      </c>
      <c r="F165" s="332" t="s">
        <v>270</v>
      </c>
      <c r="G165" s="333" t="s">
        <v>270</v>
      </c>
      <c r="H165" s="332">
        <v>37000</v>
      </c>
      <c r="I165" s="334">
        <v>4.4999999999999998E-2</v>
      </c>
      <c r="M165" s="368" t="s">
        <v>178</v>
      </c>
      <c r="Y165" s="367" t="s">
        <v>178</v>
      </c>
    </row>
    <row r="166" spans="1:25" ht="21" customHeight="1">
      <c r="A166" s="514" t="s">
        <v>179</v>
      </c>
      <c r="B166" s="330">
        <v>13000</v>
      </c>
      <c r="C166" s="331">
        <v>0.107</v>
      </c>
      <c r="D166" s="332">
        <v>15000</v>
      </c>
      <c r="E166" s="331">
        <v>2.9000000000000001E-2</v>
      </c>
      <c r="F166" s="332" t="s">
        <v>270</v>
      </c>
      <c r="G166" s="333" t="s">
        <v>270</v>
      </c>
      <c r="H166" s="332">
        <v>34000</v>
      </c>
      <c r="I166" s="334">
        <v>4.1000000000000002E-2</v>
      </c>
      <c r="M166" s="368" t="s">
        <v>179</v>
      </c>
      <c r="Y166" s="367" t="s">
        <v>179</v>
      </c>
    </row>
    <row r="167" spans="1:25" ht="21" customHeight="1">
      <c r="A167" s="514" t="s">
        <v>233</v>
      </c>
      <c r="B167" s="330">
        <v>14000</v>
      </c>
      <c r="C167" s="331">
        <v>0.113</v>
      </c>
      <c r="D167" s="332">
        <v>14000</v>
      </c>
      <c r="E167" s="331">
        <v>2.8000000000000001E-2</v>
      </c>
      <c r="F167" s="332" t="s">
        <v>270</v>
      </c>
      <c r="G167" s="333" t="s">
        <v>270</v>
      </c>
      <c r="H167" s="332">
        <v>35000</v>
      </c>
      <c r="I167" s="334">
        <v>4.2000000000000003E-2</v>
      </c>
      <c r="M167" s="368" t="s">
        <v>233</v>
      </c>
      <c r="Y167" s="367" t="s">
        <v>233</v>
      </c>
    </row>
    <row r="168" spans="1:25" ht="21" customHeight="1">
      <c r="A168" s="514" t="s">
        <v>234</v>
      </c>
      <c r="B168" s="330">
        <v>12000</v>
      </c>
      <c r="C168" s="331">
        <v>0.10100000000000001</v>
      </c>
      <c r="D168" s="332">
        <v>16000</v>
      </c>
      <c r="E168" s="331">
        <v>3.1E-2</v>
      </c>
      <c r="F168" s="332" t="s">
        <v>270</v>
      </c>
      <c r="G168" s="333" t="s">
        <v>270</v>
      </c>
      <c r="H168" s="332">
        <v>34000</v>
      </c>
      <c r="I168" s="334">
        <v>4.1000000000000002E-2</v>
      </c>
      <c r="M168" s="368" t="s">
        <v>234</v>
      </c>
      <c r="Y168" s="367" t="s">
        <v>234</v>
      </c>
    </row>
    <row r="169" spans="1:25" ht="21" customHeight="1">
      <c r="A169" s="514" t="s">
        <v>180</v>
      </c>
      <c r="B169" s="330">
        <v>15000</v>
      </c>
      <c r="C169" s="331">
        <v>0.11600000000000001</v>
      </c>
      <c r="D169" s="332">
        <v>18000</v>
      </c>
      <c r="E169" s="331">
        <v>3.4000000000000002E-2</v>
      </c>
      <c r="F169" s="332" t="s">
        <v>270</v>
      </c>
      <c r="G169" s="333" t="s">
        <v>270</v>
      </c>
      <c r="H169" s="332">
        <v>38000</v>
      </c>
      <c r="I169" s="334">
        <v>4.4999999999999998E-2</v>
      </c>
      <c r="M169" s="368" t="s">
        <v>180</v>
      </c>
      <c r="Y169" s="367" t="s">
        <v>180</v>
      </c>
    </row>
    <row r="170" spans="1:25" ht="21" customHeight="1">
      <c r="A170" s="514" t="s">
        <v>181</v>
      </c>
      <c r="B170" s="330">
        <v>12000</v>
      </c>
      <c r="C170" s="331">
        <v>9.9000000000000005E-2</v>
      </c>
      <c r="D170" s="332">
        <v>16000</v>
      </c>
      <c r="E170" s="331">
        <v>0.03</v>
      </c>
      <c r="F170" s="332" t="s">
        <v>270</v>
      </c>
      <c r="G170" s="333" t="s">
        <v>270</v>
      </c>
      <c r="H170" s="332">
        <v>33000</v>
      </c>
      <c r="I170" s="334">
        <v>0.04</v>
      </c>
      <c r="M170" s="368" t="s">
        <v>181</v>
      </c>
      <c r="Y170" s="367" t="s">
        <v>181</v>
      </c>
    </row>
    <row r="171" spans="1:25" ht="21" customHeight="1">
      <c r="A171" s="514" t="s">
        <v>182</v>
      </c>
      <c r="B171" s="330">
        <v>14000</v>
      </c>
      <c r="C171" s="331">
        <v>0.112</v>
      </c>
      <c r="D171" s="332">
        <v>14000</v>
      </c>
      <c r="E171" s="331">
        <v>2.7E-2</v>
      </c>
      <c r="F171" s="332" t="s">
        <v>270</v>
      </c>
      <c r="G171" s="333" t="s">
        <v>270</v>
      </c>
      <c r="H171" s="332">
        <v>33000</v>
      </c>
      <c r="I171" s="334">
        <v>0.04</v>
      </c>
      <c r="M171" s="368" t="s">
        <v>182</v>
      </c>
      <c r="Y171" s="367" t="s">
        <v>182</v>
      </c>
    </row>
    <row r="172" spans="1:25" ht="21" customHeight="1">
      <c r="A172" s="514" t="s">
        <v>183</v>
      </c>
      <c r="B172" s="330">
        <v>14000</v>
      </c>
      <c r="C172" s="331">
        <v>0.115</v>
      </c>
      <c r="D172" s="332">
        <v>13000</v>
      </c>
      <c r="E172" s="331">
        <v>2.5000000000000001E-2</v>
      </c>
      <c r="F172" s="332" t="s">
        <v>270</v>
      </c>
      <c r="G172" s="333" t="s">
        <v>270</v>
      </c>
      <c r="H172" s="332">
        <v>32000</v>
      </c>
      <c r="I172" s="334">
        <v>3.7999999999999999E-2</v>
      </c>
      <c r="M172" s="368" t="s">
        <v>183</v>
      </c>
      <c r="Y172" s="367" t="s">
        <v>183</v>
      </c>
    </row>
    <row r="173" spans="1:25" ht="21" customHeight="1">
      <c r="A173" s="514" t="s">
        <v>184</v>
      </c>
      <c r="B173" s="330">
        <v>15000</v>
      </c>
      <c r="C173" s="331">
        <v>0.12</v>
      </c>
      <c r="D173" s="332">
        <v>14000</v>
      </c>
      <c r="E173" s="331">
        <v>2.7E-2</v>
      </c>
      <c r="F173" s="332" t="s">
        <v>270</v>
      </c>
      <c r="G173" s="333" t="s">
        <v>270</v>
      </c>
      <c r="H173" s="332">
        <v>35000</v>
      </c>
      <c r="I173" s="334">
        <v>4.2000000000000003E-2</v>
      </c>
      <c r="M173" s="368" t="s">
        <v>184</v>
      </c>
      <c r="Y173" s="367" t="s">
        <v>184</v>
      </c>
    </row>
    <row r="174" spans="1:25" ht="21" customHeight="1">
      <c r="A174" s="514" t="s">
        <v>185</v>
      </c>
      <c r="B174" s="330">
        <v>15000</v>
      </c>
      <c r="C174" s="331">
        <v>0.126</v>
      </c>
      <c r="D174" s="332">
        <v>15000</v>
      </c>
      <c r="E174" s="331">
        <v>2.8000000000000001E-2</v>
      </c>
      <c r="F174" s="332" t="s">
        <v>270</v>
      </c>
      <c r="G174" s="333" t="s">
        <v>270</v>
      </c>
      <c r="H174" s="332">
        <v>35000</v>
      </c>
      <c r="I174" s="334">
        <v>4.2000000000000003E-2</v>
      </c>
      <c r="M174" s="368" t="s">
        <v>185</v>
      </c>
      <c r="Y174" s="367" t="s">
        <v>185</v>
      </c>
    </row>
    <row r="175" spans="1:25" ht="21" customHeight="1">
      <c r="A175" s="514" t="s">
        <v>186</v>
      </c>
      <c r="B175" s="330">
        <v>15000</v>
      </c>
      <c r="C175" s="331">
        <v>0.121</v>
      </c>
      <c r="D175" s="332">
        <v>16000</v>
      </c>
      <c r="E175" s="331">
        <v>0.03</v>
      </c>
      <c r="F175" s="332" t="s">
        <v>270</v>
      </c>
      <c r="G175" s="333" t="s">
        <v>270</v>
      </c>
      <c r="H175" s="332">
        <v>35000</v>
      </c>
      <c r="I175" s="334">
        <v>4.2999999999999997E-2</v>
      </c>
      <c r="M175" s="368" t="s">
        <v>186</v>
      </c>
      <c r="Y175" s="367" t="s">
        <v>186</v>
      </c>
    </row>
    <row r="176" spans="1:25" ht="21" customHeight="1">
      <c r="A176" s="514" t="s">
        <v>187</v>
      </c>
      <c r="B176" s="330">
        <v>16000</v>
      </c>
      <c r="C176" s="335">
        <v>0.129</v>
      </c>
      <c r="D176" s="232">
        <v>17000</v>
      </c>
      <c r="E176" s="335">
        <v>3.3000000000000002E-2</v>
      </c>
      <c r="F176" s="232" t="s">
        <v>270</v>
      </c>
      <c r="G176" s="336" t="s">
        <v>270</v>
      </c>
      <c r="H176" s="232">
        <v>37000</v>
      </c>
      <c r="I176" s="334">
        <v>4.4999999999999998E-2</v>
      </c>
      <c r="M176" s="368" t="s">
        <v>187</v>
      </c>
      <c r="Y176" s="367" t="s">
        <v>187</v>
      </c>
    </row>
    <row r="177" spans="1:25" ht="21" customHeight="1">
      <c r="A177" s="514" t="s">
        <v>235</v>
      </c>
      <c r="B177" s="232">
        <v>15000</v>
      </c>
      <c r="C177" s="335">
        <v>0.124</v>
      </c>
      <c r="D177" s="232">
        <v>16000</v>
      </c>
      <c r="E177" s="335">
        <v>3.1E-2</v>
      </c>
      <c r="F177" s="232" t="s">
        <v>270</v>
      </c>
      <c r="G177" s="336" t="s">
        <v>270</v>
      </c>
      <c r="H177" s="232">
        <v>36000</v>
      </c>
      <c r="I177" s="334">
        <v>4.3999999999999997E-2</v>
      </c>
      <c r="M177" s="368" t="s">
        <v>235</v>
      </c>
      <c r="Y177" s="367" t="s">
        <v>235</v>
      </c>
    </row>
    <row r="178" spans="1:25" ht="21" customHeight="1">
      <c r="A178" s="514" t="s">
        <v>236</v>
      </c>
      <c r="B178" s="232">
        <v>16000</v>
      </c>
      <c r="C178" s="335">
        <v>0.13400000000000001</v>
      </c>
      <c r="D178" s="232">
        <v>20000</v>
      </c>
      <c r="E178" s="335">
        <v>0.04</v>
      </c>
      <c r="F178" s="232" t="s">
        <v>270</v>
      </c>
      <c r="G178" s="336" t="s">
        <v>270</v>
      </c>
      <c r="H178" s="232">
        <v>42000</v>
      </c>
      <c r="I178" s="334">
        <v>5.0999999999999997E-2</v>
      </c>
      <c r="M178" s="368" t="s">
        <v>236</v>
      </c>
      <c r="Y178" s="367" t="s">
        <v>236</v>
      </c>
    </row>
    <row r="179" spans="1:25" ht="21" customHeight="1">
      <c r="A179" s="514" t="s">
        <v>237</v>
      </c>
      <c r="B179" s="232">
        <v>16000</v>
      </c>
      <c r="C179" s="335">
        <v>0.13800000000000001</v>
      </c>
      <c r="D179" s="232">
        <v>24000</v>
      </c>
      <c r="E179" s="335">
        <v>4.7E-2</v>
      </c>
      <c r="F179" s="232" t="s">
        <v>270</v>
      </c>
      <c r="G179" s="336" t="s">
        <v>270</v>
      </c>
      <c r="H179" s="232">
        <v>46000</v>
      </c>
      <c r="I179" s="334">
        <v>5.6000000000000001E-2</v>
      </c>
      <c r="M179" s="368" t="s">
        <v>237</v>
      </c>
      <c r="Y179" s="367" t="s">
        <v>237</v>
      </c>
    </row>
    <row r="180" spans="1:25" ht="21" customHeight="1">
      <c r="A180" s="514" t="s">
        <v>238</v>
      </c>
      <c r="B180" s="232">
        <v>15000</v>
      </c>
      <c r="C180" s="335">
        <v>0.13</v>
      </c>
      <c r="D180" s="232">
        <v>25000</v>
      </c>
      <c r="E180" s="335">
        <v>4.9000000000000002E-2</v>
      </c>
      <c r="F180" s="232" t="s">
        <v>270</v>
      </c>
      <c r="G180" s="336" t="s">
        <v>270</v>
      </c>
      <c r="H180" s="232">
        <v>47000</v>
      </c>
      <c r="I180" s="334">
        <v>5.8000000000000003E-2</v>
      </c>
      <c r="M180" s="368" t="s">
        <v>238</v>
      </c>
      <c r="Y180" s="367" t="s">
        <v>238</v>
      </c>
    </row>
    <row r="181" spans="1:25" ht="21" customHeight="1">
      <c r="A181" s="514" t="s">
        <v>239</v>
      </c>
      <c r="B181" s="232">
        <v>17000</v>
      </c>
      <c r="C181" s="335">
        <v>0.14799999999999999</v>
      </c>
      <c r="D181" s="232">
        <v>26000</v>
      </c>
      <c r="E181" s="335">
        <v>5.0999999999999997E-2</v>
      </c>
      <c r="F181" s="232" t="s">
        <v>270</v>
      </c>
      <c r="G181" s="336" t="s">
        <v>270</v>
      </c>
      <c r="H181" s="232">
        <v>51000</v>
      </c>
      <c r="I181" s="334">
        <v>6.2E-2</v>
      </c>
      <c r="M181" s="368" t="s">
        <v>239</v>
      </c>
      <c r="Y181" s="367" t="s">
        <v>239</v>
      </c>
    </row>
    <row r="182" spans="1:25" ht="21" customHeight="1">
      <c r="A182" s="514" t="s">
        <v>240</v>
      </c>
      <c r="B182" s="232">
        <v>17000</v>
      </c>
      <c r="C182" s="335">
        <v>0.154</v>
      </c>
      <c r="D182" s="232">
        <v>25000</v>
      </c>
      <c r="E182" s="335">
        <v>0.05</v>
      </c>
      <c r="F182" s="232" t="s">
        <v>270</v>
      </c>
      <c r="G182" s="336" t="s">
        <v>270</v>
      </c>
      <c r="H182" s="232">
        <v>50000</v>
      </c>
      <c r="I182" s="334">
        <v>6.2E-2</v>
      </c>
      <c r="M182" s="368" t="s">
        <v>240</v>
      </c>
      <c r="Y182" s="367" t="s">
        <v>240</v>
      </c>
    </row>
    <row r="183" spans="1:25" ht="21" customHeight="1">
      <c r="A183" s="514" t="s">
        <v>241</v>
      </c>
      <c r="B183" s="232">
        <v>18000</v>
      </c>
      <c r="C183" s="335">
        <v>0.16800000000000001</v>
      </c>
      <c r="D183" s="232">
        <v>25000</v>
      </c>
      <c r="E183" s="335">
        <v>0.05</v>
      </c>
      <c r="F183" s="232" t="s">
        <v>270</v>
      </c>
      <c r="G183" s="336" t="s">
        <v>270</v>
      </c>
      <c r="H183" s="232">
        <v>50000</v>
      </c>
      <c r="I183" s="334">
        <v>6.2E-2</v>
      </c>
      <c r="M183" s="368" t="s">
        <v>241</v>
      </c>
      <c r="Y183" s="367" t="s">
        <v>241</v>
      </c>
    </row>
    <row r="184" spans="1:25" ht="21" customHeight="1">
      <c r="A184" s="514" t="s">
        <v>242</v>
      </c>
      <c r="B184" s="232">
        <v>19000</v>
      </c>
      <c r="C184" s="335">
        <v>0.17499999999999999</v>
      </c>
      <c r="D184" s="232">
        <v>26000</v>
      </c>
      <c r="E184" s="335">
        <v>5.1999999999999998E-2</v>
      </c>
      <c r="F184" s="232" t="s">
        <v>270</v>
      </c>
      <c r="G184" s="336" t="s">
        <v>270</v>
      </c>
      <c r="H184" s="232">
        <v>52000</v>
      </c>
      <c r="I184" s="334">
        <v>6.4000000000000001E-2</v>
      </c>
      <c r="M184" s="368" t="s">
        <v>242</v>
      </c>
      <c r="Y184" s="367" t="s">
        <v>242</v>
      </c>
    </row>
    <row r="185" spans="1:25" ht="21" customHeight="1">
      <c r="A185" s="514" t="s">
        <v>243</v>
      </c>
      <c r="B185" s="232">
        <v>20000</v>
      </c>
      <c r="C185" s="335">
        <v>0.185</v>
      </c>
      <c r="D185" s="232">
        <v>26000</v>
      </c>
      <c r="E185" s="335">
        <v>5.0999999999999997E-2</v>
      </c>
      <c r="F185" s="232" t="s">
        <v>270</v>
      </c>
      <c r="G185" s="336" t="s">
        <v>270</v>
      </c>
      <c r="H185" s="232">
        <v>52000</v>
      </c>
      <c r="I185" s="334">
        <v>6.5000000000000002E-2</v>
      </c>
      <c r="M185" s="368" t="s">
        <v>243</v>
      </c>
      <c r="Y185" s="367" t="s">
        <v>243</v>
      </c>
    </row>
    <row r="186" spans="1:25" ht="21" customHeight="1">
      <c r="A186" s="514" t="s">
        <v>244</v>
      </c>
      <c r="B186" s="232">
        <v>21000</v>
      </c>
      <c r="C186" s="335">
        <v>0.189</v>
      </c>
      <c r="D186" s="232">
        <v>28000</v>
      </c>
      <c r="E186" s="335">
        <v>5.5E-2</v>
      </c>
      <c r="F186" s="232" t="s">
        <v>270</v>
      </c>
      <c r="G186" s="336" t="s">
        <v>270</v>
      </c>
      <c r="H186" s="232">
        <v>56000</v>
      </c>
      <c r="I186" s="334">
        <v>6.9000000000000006E-2</v>
      </c>
      <c r="M186" s="368" t="s">
        <v>244</v>
      </c>
      <c r="Y186" s="367" t="s">
        <v>244</v>
      </c>
    </row>
    <row r="187" spans="1:25" ht="21" customHeight="1">
      <c r="A187" s="514" t="s">
        <v>245</v>
      </c>
      <c r="B187" s="232">
        <v>23000</v>
      </c>
      <c r="C187" s="335">
        <v>0.20499999999999999</v>
      </c>
      <c r="D187" s="232">
        <v>28000</v>
      </c>
      <c r="E187" s="335">
        <v>5.3999999999999999E-2</v>
      </c>
      <c r="F187" s="232" t="s">
        <v>270</v>
      </c>
      <c r="G187" s="336" t="s">
        <v>270</v>
      </c>
      <c r="H187" s="232">
        <v>59000</v>
      </c>
      <c r="I187" s="334">
        <v>7.1999999999999995E-2</v>
      </c>
      <c r="M187" s="368" t="s">
        <v>245</v>
      </c>
      <c r="Y187" s="367" t="s">
        <v>245</v>
      </c>
    </row>
    <row r="188" spans="1:25" ht="21" customHeight="1">
      <c r="A188" s="514" t="s">
        <v>246</v>
      </c>
      <c r="B188" s="232">
        <v>20000</v>
      </c>
      <c r="C188" s="335">
        <v>0.189</v>
      </c>
      <c r="D188" s="232">
        <v>26000</v>
      </c>
      <c r="E188" s="335">
        <v>4.9000000000000002E-2</v>
      </c>
      <c r="F188" s="232" t="s">
        <v>270</v>
      </c>
      <c r="G188" s="336" t="s">
        <v>270</v>
      </c>
      <c r="H188" s="232">
        <v>54000</v>
      </c>
      <c r="I188" s="334">
        <v>6.6000000000000003E-2</v>
      </c>
      <c r="M188" s="368" t="s">
        <v>246</v>
      </c>
      <c r="Y188" s="367" t="s">
        <v>246</v>
      </c>
    </row>
    <row r="189" spans="1:25" ht="21" customHeight="1">
      <c r="A189" s="514" t="s">
        <v>247</v>
      </c>
      <c r="B189" s="232">
        <v>17000</v>
      </c>
      <c r="C189" s="335">
        <v>0.16200000000000001</v>
      </c>
      <c r="D189" s="232">
        <v>29000</v>
      </c>
      <c r="E189" s="335">
        <v>5.5E-2</v>
      </c>
      <c r="F189" s="232" t="s">
        <v>270</v>
      </c>
      <c r="G189" s="336" t="s">
        <v>270</v>
      </c>
      <c r="H189" s="232">
        <v>56000</v>
      </c>
      <c r="I189" s="334">
        <v>6.7000000000000004E-2</v>
      </c>
      <c r="M189" s="368" t="s">
        <v>247</v>
      </c>
      <c r="Y189" s="367" t="s">
        <v>247</v>
      </c>
    </row>
    <row r="190" spans="1:25" ht="21" customHeight="1">
      <c r="A190" s="514" t="s">
        <v>248</v>
      </c>
      <c r="B190" s="232">
        <v>13000</v>
      </c>
      <c r="C190" s="335">
        <v>0.122</v>
      </c>
      <c r="D190" s="232">
        <v>29000</v>
      </c>
      <c r="E190" s="335">
        <v>5.5E-2</v>
      </c>
      <c r="F190" s="232" t="s">
        <v>270</v>
      </c>
      <c r="G190" s="336" t="s">
        <v>270</v>
      </c>
      <c r="H190" s="232">
        <v>48000</v>
      </c>
      <c r="I190" s="334">
        <v>5.8999999999999997E-2</v>
      </c>
      <c r="M190" s="368" t="s">
        <v>248</v>
      </c>
      <c r="Y190" s="367" t="s">
        <v>248</v>
      </c>
    </row>
    <row r="191" spans="1:25" ht="21" customHeight="1">
      <c r="A191" s="514" t="s">
        <v>249</v>
      </c>
      <c r="B191" s="232">
        <v>13000</v>
      </c>
      <c r="C191" s="335">
        <v>0.128</v>
      </c>
      <c r="D191" s="232">
        <v>32000</v>
      </c>
      <c r="E191" s="335">
        <v>6.0999999999999999E-2</v>
      </c>
      <c r="F191" s="232" t="s">
        <v>270</v>
      </c>
      <c r="G191" s="336" t="s">
        <v>270</v>
      </c>
      <c r="H191" s="232">
        <v>51000</v>
      </c>
      <c r="I191" s="334">
        <v>6.2E-2</v>
      </c>
      <c r="M191" s="368" t="s">
        <v>249</v>
      </c>
      <c r="Y191" s="367" t="s">
        <v>249</v>
      </c>
    </row>
    <row r="192" spans="1:25" ht="21" customHeight="1">
      <c r="A192" s="514" t="s">
        <v>250</v>
      </c>
      <c r="B192" s="232">
        <v>16000</v>
      </c>
      <c r="C192" s="335">
        <v>0.14499999999999999</v>
      </c>
      <c r="D192" s="232">
        <v>32000</v>
      </c>
      <c r="E192" s="335">
        <v>6.2E-2</v>
      </c>
      <c r="F192" s="232" t="s">
        <v>270</v>
      </c>
      <c r="G192" s="336" t="s">
        <v>270</v>
      </c>
      <c r="H192" s="232">
        <v>53000</v>
      </c>
      <c r="I192" s="334">
        <v>6.4000000000000001E-2</v>
      </c>
      <c r="M192" s="368" t="s">
        <v>250</v>
      </c>
      <c r="Y192" s="367" t="s">
        <v>250</v>
      </c>
    </row>
    <row r="193" spans="1:25" ht="21" customHeight="1">
      <c r="A193" s="514" t="s">
        <v>251</v>
      </c>
      <c r="B193" s="232">
        <v>18000</v>
      </c>
      <c r="C193" s="335">
        <v>0.16200000000000001</v>
      </c>
      <c r="D193" s="232">
        <v>33000</v>
      </c>
      <c r="E193" s="335">
        <v>6.3E-2</v>
      </c>
      <c r="F193" s="232" t="s">
        <v>270</v>
      </c>
      <c r="G193" s="336" t="s">
        <v>270</v>
      </c>
      <c r="H193" s="232">
        <v>58000</v>
      </c>
      <c r="I193" s="334">
        <v>6.9000000000000006E-2</v>
      </c>
      <c r="M193" s="368" t="s">
        <v>251</v>
      </c>
      <c r="Y193" s="367" t="s">
        <v>251</v>
      </c>
    </row>
    <row r="194" spans="1:25" ht="21" customHeight="1">
      <c r="A194" s="514" t="s">
        <v>252</v>
      </c>
      <c r="B194" s="232">
        <v>18000</v>
      </c>
      <c r="C194" s="335">
        <v>0.161</v>
      </c>
      <c r="D194" s="232">
        <v>32000</v>
      </c>
      <c r="E194" s="335">
        <v>6.0999999999999999E-2</v>
      </c>
      <c r="F194" s="232" t="s">
        <v>270</v>
      </c>
      <c r="G194" s="336" t="s">
        <v>270</v>
      </c>
      <c r="H194" s="232">
        <v>59000</v>
      </c>
      <c r="I194" s="334">
        <v>7.0000000000000007E-2</v>
      </c>
      <c r="M194" s="368" t="s">
        <v>252</v>
      </c>
      <c r="Y194" s="367" t="s">
        <v>252</v>
      </c>
    </row>
    <row r="195" spans="1:25" ht="21" customHeight="1">
      <c r="A195" s="514" t="s">
        <v>253</v>
      </c>
      <c r="B195" s="232">
        <v>20000</v>
      </c>
      <c r="C195" s="335">
        <v>0.17299999999999999</v>
      </c>
      <c r="D195" s="232">
        <v>31000</v>
      </c>
      <c r="E195" s="335">
        <v>5.8999999999999997E-2</v>
      </c>
      <c r="F195" s="232" t="s">
        <v>270</v>
      </c>
      <c r="G195" s="336" t="s">
        <v>270</v>
      </c>
      <c r="H195" s="232">
        <v>59000</v>
      </c>
      <c r="I195" s="334">
        <v>7.0000000000000007E-2</v>
      </c>
      <c r="M195" s="368" t="s">
        <v>253</v>
      </c>
      <c r="Y195" s="367" t="s">
        <v>253</v>
      </c>
    </row>
    <row r="196" spans="1:25" ht="21" customHeight="1">
      <c r="A196" s="514" t="s">
        <v>254</v>
      </c>
      <c r="B196" s="232">
        <v>18000</v>
      </c>
      <c r="C196" s="335">
        <v>0.16</v>
      </c>
      <c r="D196" s="232">
        <v>28000</v>
      </c>
      <c r="E196" s="335">
        <v>5.3999999999999999E-2</v>
      </c>
      <c r="F196" s="232" t="s">
        <v>270</v>
      </c>
      <c r="G196" s="336" t="s">
        <v>270</v>
      </c>
      <c r="H196" s="232">
        <v>55000</v>
      </c>
      <c r="I196" s="334">
        <v>6.6000000000000003E-2</v>
      </c>
      <c r="M196" s="368" t="s">
        <v>254</v>
      </c>
      <c r="Y196" s="367" t="s">
        <v>254</v>
      </c>
    </row>
    <row r="197" spans="1:25" ht="21" customHeight="1">
      <c r="A197" s="514" t="s">
        <v>255</v>
      </c>
      <c r="B197" s="232">
        <v>20000</v>
      </c>
      <c r="C197" s="335">
        <v>0.17199999999999999</v>
      </c>
      <c r="D197" s="232">
        <v>26000</v>
      </c>
      <c r="E197" s="335">
        <v>0.05</v>
      </c>
      <c r="F197" s="232">
        <v>8000</v>
      </c>
      <c r="G197" s="336">
        <v>4.2999999999999997E-2</v>
      </c>
      <c r="H197" s="232">
        <v>57000</v>
      </c>
      <c r="I197" s="334">
        <v>6.7000000000000004E-2</v>
      </c>
      <c r="M197" s="368" t="s">
        <v>255</v>
      </c>
      <c r="Y197" s="367" t="s">
        <v>255</v>
      </c>
    </row>
    <row r="198" spans="1:25" ht="21" customHeight="1">
      <c r="A198" s="514" t="s">
        <v>256</v>
      </c>
      <c r="B198" s="232">
        <v>22000</v>
      </c>
      <c r="C198" s="335">
        <v>0.19</v>
      </c>
      <c r="D198" s="232">
        <v>26000</v>
      </c>
      <c r="E198" s="335">
        <v>4.9000000000000002E-2</v>
      </c>
      <c r="F198" s="232" t="s">
        <v>270</v>
      </c>
      <c r="G198" s="336" t="s">
        <v>270</v>
      </c>
      <c r="H198" s="232">
        <v>59000</v>
      </c>
      <c r="I198" s="334">
        <v>7.0000000000000007E-2</v>
      </c>
      <c r="M198" s="368" t="s">
        <v>256</v>
      </c>
      <c r="Y198" s="367" t="s">
        <v>256</v>
      </c>
    </row>
    <row r="199" spans="1:25" ht="21" customHeight="1">
      <c r="A199" s="514" t="s">
        <v>257</v>
      </c>
      <c r="B199" s="232">
        <v>22000</v>
      </c>
      <c r="C199" s="335">
        <v>0.188</v>
      </c>
      <c r="D199" s="232">
        <v>27000</v>
      </c>
      <c r="E199" s="335">
        <v>5.0999999999999997E-2</v>
      </c>
      <c r="F199" s="232">
        <v>9000</v>
      </c>
      <c r="G199" s="336">
        <v>4.4999999999999998E-2</v>
      </c>
      <c r="H199" s="232">
        <v>59000</v>
      </c>
      <c r="I199" s="334">
        <v>7.0000000000000007E-2</v>
      </c>
      <c r="M199" s="368" t="s">
        <v>257</v>
      </c>
      <c r="Y199" s="367" t="s">
        <v>257</v>
      </c>
    </row>
    <row r="200" spans="1:25" ht="21" customHeight="1">
      <c r="A200" s="514" t="s">
        <v>258</v>
      </c>
      <c r="B200" s="232">
        <v>24000</v>
      </c>
      <c r="C200" s="335">
        <v>0.21099999999999999</v>
      </c>
      <c r="D200" s="232">
        <v>29000</v>
      </c>
      <c r="E200" s="335">
        <v>5.6000000000000001E-2</v>
      </c>
      <c r="F200" s="232">
        <v>8000</v>
      </c>
      <c r="G200" s="336">
        <v>4.2000000000000003E-2</v>
      </c>
      <c r="H200" s="232">
        <v>64000</v>
      </c>
      <c r="I200" s="334">
        <v>7.5999999999999998E-2</v>
      </c>
      <c r="M200" s="368" t="s">
        <v>258</v>
      </c>
      <c r="Y200" s="367" t="s">
        <v>258</v>
      </c>
    </row>
    <row r="201" spans="1:25" ht="21" customHeight="1">
      <c r="A201" s="514" t="s">
        <v>259</v>
      </c>
      <c r="B201" s="232">
        <v>24000</v>
      </c>
      <c r="C201" s="335">
        <v>0.21</v>
      </c>
      <c r="D201" s="232">
        <v>31000</v>
      </c>
      <c r="E201" s="335">
        <v>5.8999999999999997E-2</v>
      </c>
      <c r="F201" s="232">
        <v>9000</v>
      </c>
      <c r="G201" s="336">
        <v>4.4999999999999998E-2</v>
      </c>
      <c r="H201" s="232">
        <v>66000</v>
      </c>
      <c r="I201" s="334">
        <v>7.8E-2</v>
      </c>
      <c r="M201" s="368" t="s">
        <v>259</v>
      </c>
      <c r="Y201" s="367" t="s">
        <v>259</v>
      </c>
    </row>
    <row r="202" spans="1:25" ht="21" customHeight="1">
      <c r="A202" s="514" t="s">
        <v>260</v>
      </c>
      <c r="B202" s="232">
        <v>26000</v>
      </c>
      <c r="C202" s="335">
        <v>0.22600000000000001</v>
      </c>
      <c r="D202" s="232">
        <v>30000</v>
      </c>
      <c r="E202" s="335">
        <v>5.7000000000000002E-2</v>
      </c>
      <c r="F202" s="232">
        <v>8000</v>
      </c>
      <c r="G202" s="336">
        <v>4.1000000000000002E-2</v>
      </c>
      <c r="H202" s="232">
        <v>67000</v>
      </c>
      <c r="I202" s="334">
        <v>7.9000000000000001E-2</v>
      </c>
      <c r="M202" s="368" t="s">
        <v>260</v>
      </c>
      <c r="Y202" s="367" t="s">
        <v>260</v>
      </c>
    </row>
    <row r="203" spans="1:25" ht="21" customHeight="1">
      <c r="A203" s="514" t="s">
        <v>261</v>
      </c>
      <c r="B203" s="232">
        <v>24000</v>
      </c>
      <c r="C203" s="335">
        <v>0.217</v>
      </c>
      <c r="D203" s="232">
        <v>30000</v>
      </c>
      <c r="E203" s="335">
        <v>5.8000000000000003E-2</v>
      </c>
      <c r="F203" s="232">
        <v>8000</v>
      </c>
      <c r="G203" s="336">
        <v>4.1000000000000002E-2</v>
      </c>
      <c r="H203" s="232">
        <v>66000</v>
      </c>
      <c r="I203" s="334">
        <v>7.9000000000000001E-2</v>
      </c>
      <c r="M203" s="368" t="s">
        <v>261</v>
      </c>
      <c r="Y203" s="367" t="s">
        <v>261</v>
      </c>
    </row>
    <row r="204" spans="1:25" ht="21" customHeight="1">
      <c r="A204" s="514" t="s">
        <v>262</v>
      </c>
      <c r="B204" s="232">
        <v>23000</v>
      </c>
      <c r="C204" s="335">
        <v>0.20399999999999999</v>
      </c>
      <c r="D204" s="232">
        <v>25000</v>
      </c>
      <c r="E204" s="335">
        <v>4.8000000000000001E-2</v>
      </c>
      <c r="F204" s="232" t="s">
        <v>270</v>
      </c>
      <c r="G204" s="336" t="s">
        <v>270</v>
      </c>
      <c r="H204" s="232">
        <v>61000</v>
      </c>
      <c r="I204" s="334">
        <v>7.1999999999999995E-2</v>
      </c>
      <c r="M204" s="368" t="s">
        <v>262</v>
      </c>
      <c r="Y204" s="367" t="s">
        <v>262</v>
      </c>
    </row>
    <row r="205" spans="1:25" ht="21" customHeight="1">
      <c r="A205" s="514" t="s">
        <v>263</v>
      </c>
      <c r="B205" s="232">
        <v>21000</v>
      </c>
      <c r="C205" s="335">
        <v>0.18</v>
      </c>
      <c r="D205" s="232">
        <v>27000</v>
      </c>
      <c r="E205" s="335">
        <v>5.0999999999999997E-2</v>
      </c>
      <c r="F205" s="232">
        <v>9000</v>
      </c>
      <c r="G205" s="336">
        <v>4.5999999999999999E-2</v>
      </c>
      <c r="H205" s="232">
        <v>62000</v>
      </c>
      <c r="I205" s="334">
        <v>7.1999999999999995E-2</v>
      </c>
      <c r="M205" s="368" t="s">
        <v>263</v>
      </c>
      <c r="Y205" s="367" t="s">
        <v>263</v>
      </c>
    </row>
    <row r="206" spans="1:25" ht="21" customHeight="1">
      <c r="A206" s="514" t="s">
        <v>271</v>
      </c>
      <c r="B206" s="232">
        <v>20000</v>
      </c>
      <c r="C206" s="335">
        <v>0.16700000000000001</v>
      </c>
      <c r="D206" s="232">
        <v>28000</v>
      </c>
      <c r="E206" s="335">
        <v>5.3999999999999999E-2</v>
      </c>
      <c r="F206" s="232">
        <v>9000</v>
      </c>
      <c r="G206" s="336">
        <v>4.4999999999999998E-2</v>
      </c>
      <c r="H206" s="232">
        <v>61000</v>
      </c>
      <c r="I206" s="334">
        <v>7.0999999999999994E-2</v>
      </c>
      <c r="M206" s="368" t="s">
        <v>271</v>
      </c>
      <c r="Y206" s="367" t="s">
        <v>271</v>
      </c>
    </row>
    <row r="207" spans="1:25" ht="21" customHeight="1">
      <c r="A207" s="514" t="s">
        <v>272</v>
      </c>
      <c r="B207" s="232">
        <v>21000</v>
      </c>
      <c r="C207" s="335">
        <v>0.17100000000000001</v>
      </c>
      <c r="D207" s="232">
        <v>28000</v>
      </c>
      <c r="E207" s="335">
        <v>5.1999999999999998E-2</v>
      </c>
      <c r="F207" s="232">
        <v>10000</v>
      </c>
      <c r="G207" s="336">
        <v>4.8000000000000001E-2</v>
      </c>
      <c r="H207" s="232">
        <v>61000</v>
      </c>
      <c r="I207" s="334">
        <v>7.0999999999999994E-2</v>
      </c>
      <c r="M207" s="368" t="s">
        <v>272</v>
      </c>
      <c r="Y207" s="367" t="s">
        <v>272</v>
      </c>
    </row>
    <row r="208" spans="1:25" ht="21" customHeight="1">
      <c r="A208" s="514" t="s">
        <v>273</v>
      </c>
      <c r="B208" s="232">
        <v>20000</v>
      </c>
      <c r="C208" s="335">
        <v>0.17199999999999999</v>
      </c>
      <c r="D208" s="232">
        <v>30000</v>
      </c>
      <c r="E208" s="335">
        <v>5.7000000000000002E-2</v>
      </c>
      <c r="F208" s="232">
        <v>10000</v>
      </c>
      <c r="G208" s="336">
        <v>4.5999999999999999E-2</v>
      </c>
      <c r="H208" s="232">
        <v>63000</v>
      </c>
      <c r="I208" s="334">
        <v>7.2999999999999995E-2</v>
      </c>
      <c r="M208" s="368" t="s">
        <v>273</v>
      </c>
      <c r="Y208" s="367" t="s">
        <v>273</v>
      </c>
    </row>
    <row r="209" spans="1:141" s="444" customFormat="1" ht="21" customHeight="1">
      <c r="A209" s="516" t="s">
        <v>274</v>
      </c>
      <c r="B209" s="483">
        <v>21000</v>
      </c>
      <c r="C209" s="467">
        <v>0.185</v>
      </c>
      <c r="D209" s="483">
        <v>31000</v>
      </c>
      <c r="E209" s="467">
        <v>5.8000000000000003E-2</v>
      </c>
      <c r="F209" s="483">
        <v>9000</v>
      </c>
      <c r="G209" s="517">
        <v>4.3999999999999997E-2</v>
      </c>
      <c r="H209" s="483">
        <v>64000</v>
      </c>
      <c r="I209" s="468">
        <v>7.3999999999999996E-2</v>
      </c>
      <c r="K209" s="482"/>
      <c r="L209" s="482"/>
      <c r="M209" s="368" t="s">
        <v>274</v>
      </c>
      <c r="N209" s="367"/>
      <c r="O209" s="367"/>
      <c r="P209" s="367"/>
      <c r="Q209" s="367"/>
      <c r="R209" s="367"/>
      <c r="S209" s="367"/>
      <c r="T209" s="367"/>
      <c r="U209" s="367"/>
      <c r="V209" s="367"/>
      <c r="W209" s="367"/>
      <c r="X209" s="367"/>
      <c r="Y209" s="367" t="s">
        <v>274</v>
      </c>
      <c r="Z209" s="367"/>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row>
    <row r="210" spans="1:141" ht="21" customHeight="1">
      <c r="A210" s="514" t="s">
        <v>275</v>
      </c>
      <c r="B210" s="483">
        <v>21000</v>
      </c>
      <c r="C210" s="467">
        <v>0.184</v>
      </c>
      <c r="D210" s="483">
        <v>31000</v>
      </c>
      <c r="E210" s="467">
        <v>5.8000000000000003E-2</v>
      </c>
      <c r="F210" s="483">
        <v>10000</v>
      </c>
      <c r="G210" s="517">
        <v>4.8000000000000001E-2</v>
      </c>
      <c r="H210" s="483">
        <v>66000</v>
      </c>
      <c r="I210" s="468">
        <v>7.5999999999999998E-2</v>
      </c>
      <c r="M210" s="368" t="s">
        <v>275</v>
      </c>
      <c r="Y210" s="367" t="s">
        <v>275</v>
      </c>
    </row>
    <row r="211" spans="1:141" ht="21" customHeight="1">
      <c r="A211" s="514" t="s">
        <v>276</v>
      </c>
      <c r="B211" s="483">
        <v>22000</v>
      </c>
      <c r="C211" s="467">
        <v>0.193</v>
      </c>
      <c r="D211" s="483">
        <v>29000</v>
      </c>
      <c r="E211" s="467">
        <v>5.3999999999999999E-2</v>
      </c>
      <c r="F211" s="483">
        <v>9000</v>
      </c>
      <c r="G211" s="517">
        <v>4.2000000000000003E-2</v>
      </c>
      <c r="H211" s="483">
        <v>63000</v>
      </c>
      <c r="I211" s="468">
        <v>7.2999999999999995E-2</v>
      </c>
      <c r="M211" s="368" t="s">
        <v>276</v>
      </c>
      <c r="Y211" s="367" t="s">
        <v>276</v>
      </c>
    </row>
    <row r="212" spans="1:141" ht="21" customHeight="1">
      <c r="A212" s="514" t="s">
        <v>277</v>
      </c>
      <c r="B212" s="483">
        <v>20000</v>
      </c>
      <c r="C212" s="467">
        <v>0.184</v>
      </c>
      <c r="D212" s="483">
        <v>28000</v>
      </c>
      <c r="E212" s="467">
        <v>5.2999999999999999E-2</v>
      </c>
      <c r="F212" s="483">
        <v>9000</v>
      </c>
      <c r="G212" s="517">
        <v>3.9E-2</v>
      </c>
      <c r="H212" s="483">
        <v>60000</v>
      </c>
      <c r="I212" s="468">
        <v>6.9000000000000006E-2</v>
      </c>
      <c r="M212" s="368" t="s">
        <v>277</v>
      </c>
      <c r="Y212" s="367" t="s">
        <v>277</v>
      </c>
    </row>
    <row r="213" spans="1:141" ht="21" customHeight="1">
      <c r="A213" s="514" t="s">
        <v>278</v>
      </c>
      <c r="B213" s="483">
        <v>19000</v>
      </c>
      <c r="C213" s="467">
        <v>0.186</v>
      </c>
      <c r="D213" s="483">
        <v>28000</v>
      </c>
      <c r="E213" s="467">
        <v>5.1999999999999998E-2</v>
      </c>
      <c r="F213" s="483">
        <v>8000</v>
      </c>
      <c r="G213" s="517">
        <v>3.9E-2</v>
      </c>
      <c r="H213" s="483">
        <v>58000</v>
      </c>
      <c r="I213" s="468">
        <v>6.7000000000000004E-2</v>
      </c>
      <c r="M213" s="368" t="s">
        <v>278</v>
      </c>
      <c r="Y213" s="367" t="s">
        <v>278</v>
      </c>
    </row>
    <row r="214" spans="1:141" ht="21" customHeight="1">
      <c r="A214" s="514" t="s">
        <v>279</v>
      </c>
      <c r="B214" s="483">
        <v>19000</v>
      </c>
      <c r="C214" s="467">
        <v>0.183</v>
      </c>
      <c r="D214" s="483">
        <v>30000</v>
      </c>
      <c r="E214" s="467">
        <v>5.6000000000000001E-2</v>
      </c>
      <c r="F214" s="483">
        <v>10000</v>
      </c>
      <c r="G214" s="517">
        <v>4.8000000000000001E-2</v>
      </c>
      <c r="H214" s="483">
        <v>61000</v>
      </c>
      <c r="I214" s="468">
        <v>7.0000000000000007E-2</v>
      </c>
      <c r="M214" s="368" t="s">
        <v>279</v>
      </c>
      <c r="Y214" s="367" t="s">
        <v>279</v>
      </c>
    </row>
    <row r="215" spans="1:141" ht="21" customHeight="1">
      <c r="A215" s="514" t="s">
        <v>280</v>
      </c>
      <c r="B215" s="483">
        <v>16000</v>
      </c>
      <c r="C215" s="467">
        <v>0.161</v>
      </c>
      <c r="D215" s="483">
        <v>26000</v>
      </c>
      <c r="E215" s="467">
        <v>4.8000000000000001E-2</v>
      </c>
      <c r="F215" s="483">
        <v>10000</v>
      </c>
      <c r="G215" s="517">
        <v>4.7E-2</v>
      </c>
      <c r="H215" s="483">
        <v>55000</v>
      </c>
      <c r="I215" s="468">
        <v>6.4000000000000001E-2</v>
      </c>
      <c r="M215" s="368" t="s">
        <v>280</v>
      </c>
      <c r="Y215" s="367" t="s">
        <v>280</v>
      </c>
    </row>
    <row r="216" spans="1:141" ht="21" customHeight="1">
      <c r="A216" s="514" t="s">
        <v>281</v>
      </c>
      <c r="B216" s="483">
        <v>17000</v>
      </c>
      <c r="C216" s="467">
        <v>0.17100000000000001</v>
      </c>
      <c r="D216" s="483">
        <v>28000</v>
      </c>
      <c r="E216" s="467">
        <v>5.2999999999999999E-2</v>
      </c>
      <c r="F216" s="483">
        <v>9000</v>
      </c>
      <c r="G216" s="517">
        <v>4.2999999999999997E-2</v>
      </c>
      <c r="H216" s="483">
        <v>57000</v>
      </c>
      <c r="I216" s="468">
        <v>6.6000000000000003E-2</v>
      </c>
      <c r="M216" s="368" t="s">
        <v>281</v>
      </c>
      <c r="Y216" s="367" t="s">
        <v>281</v>
      </c>
    </row>
    <row r="217" spans="1:141" ht="21" customHeight="1">
      <c r="A217" s="514" t="s">
        <v>282</v>
      </c>
      <c r="B217" s="483">
        <v>17000</v>
      </c>
      <c r="C217" s="467">
        <v>0.17899999999999999</v>
      </c>
      <c r="D217" s="483">
        <v>30000</v>
      </c>
      <c r="E217" s="467">
        <v>5.6000000000000001E-2</v>
      </c>
      <c r="F217" s="483">
        <v>9000</v>
      </c>
      <c r="G217" s="517">
        <v>4.2000000000000003E-2</v>
      </c>
      <c r="H217" s="483">
        <v>57000</v>
      </c>
      <c r="I217" s="468">
        <v>6.7000000000000004E-2</v>
      </c>
      <c r="M217" s="368" t="s">
        <v>282</v>
      </c>
      <c r="Y217" s="367" t="s">
        <v>282</v>
      </c>
    </row>
    <row r="218" spans="1:141" ht="21" customHeight="1">
      <c r="A218" s="514" t="s">
        <v>283</v>
      </c>
      <c r="B218" s="483">
        <v>20000</v>
      </c>
      <c r="C218" s="467">
        <v>0.21</v>
      </c>
      <c r="D218" s="483">
        <v>29000</v>
      </c>
      <c r="E218" s="467">
        <v>5.3999999999999999E-2</v>
      </c>
      <c r="F218" s="483">
        <v>10000</v>
      </c>
      <c r="G218" s="517">
        <v>4.8000000000000001E-2</v>
      </c>
      <c r="H218" s="483">
        <v>60000</v>
      </c>
      <c r="I218" s="468">
        <v>7.0000000000000007E-2</v>
      </c>
      <c r="M218" s="368" t="s">
        <v>283</v>
      </c>
      <c r="Y218" s="367" t="s">
        <v>283</v>
      </c>
    </row>
    <row r="219" spans="1:141" ht="21" customHeight="1">
      <c r="A219" s="514" t="s">
        <v>318</v>
      </c>
      <c r="B219" s="483">
        <v>20000</v>
      </c>
      <c r="C219" s="467">
        <v>0.215</v>
      </c>
      <c r="D219" s="483">
        <v>27000</v>
      </c>
      <c r="E219" s="467">
        <v>5.0999999999999997E-2</v>
      </c>
      <c r="F219" s="483">
        <v>11000</v>
      </c>
      <c r="G219" s="517">
        <v>4.9000000000000002E-2</v>
      </c>
      <c r="H219" s="483">
        <v>59000</v>
      </c>
      <c r="I219" s="468">
        <v>6.9000000000000006E-2</v>
      </c>
      <c r="M219" s="368" t="s">
        <v>318</v>
      </c>
      <c r="Y219" s="367" t="s">
        <v>318</v>
      </c>
    </row>
    <row r="220" spans="1:141" ht="21" customHeight="1">
      <c r="A220" s="514" t="s">
        <v>319</v>
      </c>
      <c r="B220" s="483">
        <v>22000</v>
      </c>
      <c r="C220" s="467">
        <v>0.22500000000000001</v>
      </c>
      <c r="D220" s="483">
        <v>30000</v>
      </c>
      <c r="E220" s="467">
        <v>5.6000000000000001E-2</v>
      </c>
      <c r="F220" s="483">
        <v>13000</v>
      </c>
      <c r="G220" s="517">
        <v>0.06</v>
      </c>
      <c r="H220" s="483">
        <v>66000</v>
      </c>
      <c r="I220" s="468">
        <v>7.6999999999999999E-2</v>
      </c>
      <c r="M220" s="368" t="s">
        <v>319</v>
      </c>
      <c r="Y220" s="367" t="s">
        <v>319</v>
      </c>
    </row>
    <row r="221" spans="1:141" ht="21" customHeight="1">
      <c r="A221" s="515" t="s">
        <v>320</v>
      </c>
      <c r="B221" s="483">
        <v>24000</v>
      </c>
      <c r="C221" s="467">
        <v>0.23699999999999999</v>
      </c>
      <c r="D221" s="483">
        <v>31000</v>
      </c>
      <c r="E221" s="467">
        <v>5.8999999999999997E-2</v>
      </c>
      <c r="F221" s="483">
        <v>15000</v>
      </c>
      <c r="G221" s="517">
        <v>6.6000000000000003E-2</v>
      </c>
      <c r="H221" s="483">
        <v>72000</v>
      </c>
      <c r="I221" s="468">
        <v>8.3000000000000004E-2</v>
      </c>
      <c r="M221" s="368" t="s">
        <v>320</v>
      </c>
      <c r="Y221" s="367" t="s">
        <v>320</v>
      </c>
    </row>
    <row r="222" spans="1:141" ht="21" customHeight="1">
      <c r="A222" s="515" t="s">
        <v>321</v>
      </c>
      <c r="B222" s="483">
        <v>22000</v>
      </c>
      <c r="C222" s="467">
        <v>0.21199999999999999</v>
      </c>
      <c r="D222" s="483">
        <v>33000</v>
      </c>
      <c r="E222" s="467">
        <v>6.2E-2</v>
      </c>
      <c r="F222" s="483">
        <v>14000</v>
      </c>
      <c r="G222" s="517">
        <v>6.2E-2</v>
      </c>
      <c r="H222" s="483">
        <v>71000</v>
      </c>
      <c r="I222" s="468">
        <v>8.2000000000000003E-2</v>
      </c>
      <c r="M222" s="368" t="s">
        <v>321</v>
      </c>
      <c r="Y222" s="367" t="s">
        <v>321</v>
      </c>
    </row>
    <row r="223" spans="1:141" ht="21" customHeight="1">
      <c r="A223" s="515" t="s">
        <v>322</v>
      </c>
      <c r="B223" s="483">
        <v>20000</v>
      </c>
      <c r="C223" s="467">
        <v>0.193</v>
      </c>
      <c r="D223" s="483">
        <v>32000</v>
      </c>
      <c r="E223" s="467">
        <v>0.06</v>
      </c>
      <c r="F223" s="483">
        <v>14000</v>
      </c>
      <c r="G223" s="517">
        <v>0.06</v>
      </c>
      <c r="H223" s="483">
        <v>67000</v>
      </c>
      <c r="I223" s="468">
        <v>7.6999999999999999E-2</v>
      </c>
      <c r="M223" s="368" t="s">
        <v>322</v>
      </c>
      <c r="Y223" s="367" t="s">
        <v>322</v>
      </c>
    </row>
    <row r="224" spans="1:141" ht="21" customHeight="1">
      <c r="A224" s="515" t="s">
        <v>323</v>
      </c>
      <c r="B224" s="483">
        <v>20000</v>
      </c>
      <c r="C224" s="467">
        <v>0.19</v>
      </c>
      <c r="D224" s="483">
        <v>33000</v>
      </c>
      <c r="E224" s="467">
        <v>6.0999999999999999E-2</v>
      </c>
      <c r="F224" s="483">
        <v>14000</v>
      </c>
      <c r="G224" s="517">
        <v>6.0999999999999999E-2</v>
      </c>
      <c r="H224" s="483">
        <v>68000</v>
      </c>
      <c r="I224" s="468">
        <v>7.8E-2</v>
      </c>
      <c r="M224" s="368" t="s">
        <v>323</v>
      </c>
      <c r="Y224" s="367" t="s">
        <v>323</v>
      </c>
    </row>
    <row r="225" spans="1:25" ht="21" customHeight="1">
      <c r="A225" s="515" t="s">
        <v>324</v>
      </c>
      <c r="B225" s="483">
        <v>19000</v>
      </c>
      <c r="C225" s="467">
        <v>0.191</v>
      </c>
      <c r="D225" s="483">
        <v>35000</v>
      </c>
      <c r="E225" s="467">
        <v>6.7000000000000004E-2</v>
      </c>
      <c r="F225" s="483">
        <v>13000</v>
      </c>
      <c r="G225" s="517">
        <v>5.6000000000000001E-2</v>
      </c>
      <c r="H225" s="483">
        <v>68000</v>
      </c>
      <c r="I225" s="468">
        <v>7.8E-2</v>
      </c>
      <c r="M225" s="368" t="s">
        <v>324</v>
      </c>
      <c r="Y225" s="367" t="s">
        <v>324</v>
      </c>
    </row>
    <row r="226" spans="1:25" ht="21" customHeight="1">
      <c r="A226" s="515" t="s">
        <v>325</v>
      </c>
      <c r="B226" s="483">
        <v>20000</v>
      </c>
      <c r="C226" s="467">
        <v>0.20300000000000001</v>
      </c>
      <c r="D226" s="483">
        <v>32000</v>
      </c>
      <c r="E226" s="467">
        <v>0.06</v>
      </c>
      <c r="F226" s="483">
        <v>14000</v>
      </c>
      <c r="G226" s="517">
        <v>5.8999999999999997E-2</v>
      </c>
      <c r="H226" s="483">
        <v>66000</v>
      </c>
      <c r="I226" s="468">
        <v>7.6999999999999999E-2</v>
      </c>
      <c r="M226" s="368" t="s">
        <v>325</v>
      </c>
      <c r="Y226" s="367" t="s">
        <v>325</v>
      </c>
    </row>
    <row r="227" spans="1:25" ht="21" customHeight="1">
      <c r="A227" s="515" t="s">
        <v>326</v>
      </c>
      <c r="B227" s="483">
        <v>23000</v>
      </c>
      <c r="C227" s="467">
        <v>0.23699999999999999</v>
      </c>
      <c r="D227" s="483">
        <v>33000</v>
      </c>
      <c r="E227" s="467">
        <v>6.3E-2</v>
      </c>
      <c r="F227" s="483">
        <v>14000</v>
      </c>
      <c r="G227" s="517">
        <v>0.06</v>
      </c>
      <c r="H227" s="483">
        <v>71000</v>
      </c>
      <c r="I227" s="468">
        <v>8.3000000000000004E-2</v>
      </c>
      <c r="M227" s="368" t="s">
        <v>326</v>
      </c>
      <c r="Y227" s="367" t="s">
        <v>326</v>
      </c>
    </row>
    <row r="228" spans="1:25" ht="21" customHeight="1">
      <c r="A228" s="515" t="s">
        <v>327</v>
      </c>
      <c r="B228" s="483">
        <v>21000</v>
      </c>
      <c r="C228" s="467">
        <v>0.21199999999999999</v>
      </c>
      <c r="D228" s="483">
        <v>32000</v>
      </c>
      <c r="E228" s="467">
        <v>0.06</v>
      </c>
      <c r="F228" s="483">
        <v>15000</v>
      </c>
      <c r="G228" s="517">
        <v>6.6000000000000003E-2</v>
      </c>
      <c r="H228" s="483">
        <v>69000</v>
      </c>
      <c r="I228" s="468">
        <v>8.1000000000000003E-2</v>
      </c>
      <c r="M228" s="368" t="s">
        <v>327</v>
      </c>
      <c r="Y228" s="367" t="s">
        <v>327</v>
      </c>
    </row>
    <row r="229" spans="1:25" ht="21" customHeight="1">
      <c r="A229" s="515" t="s">
        <v>328</v>
      </c>
      <c r="B229" s="483">
        <v>22000</v>
      </c>
      <c r="C229" s="467">
        <v>0.21099999999999999</v>
      </c>
      <c r="D229" s="483">
        <v>33000</v>
      </c>
      <c r="E229" s="467">
        <v>6.3E-2</v>
      </c>
      <c r="F229" s="483">
        <v>12000</v>
      </c>
      <c r="G229" s="517">
        <v>5.3999999999999999E-2</v>
      </c>
      <c r="H229" s="483">
        <v>68000</v>
      </c>
      <c r="I229" s="468">
        <v>7.9000000000000001E-2</v>
      </c>
      <c r="M229" s="368" t="s">
        <v>328</v>
      </c>
      <c r="Y229" s="367" t="s">
        <v>328</v>
      </c>
    </row>
    <row r="230" spans="1:25" ht="21" customHeight="1">
      <c r="A230" s="515" t="s">
        <v>329</v>
      </c>
      <c r="B230" s="483">
        <v>20000</v>
      </c>
      <c r="C230" s="467">
        <v>0.191</v>
      </c>
      <c r="D230" s="483">
        <v>33000</v>
      </c>
      <c r="E230" s="467">
        <v>6.3E-2</v>
      </c>
      <c r="F230" s="483">
        <v>11000</v>
      </c>
      <c r="G230" s="517">
        <v>0.05</v>
      </c>
      <c r="H230" s="483">
        <v>65000</v>
      </c>
      <c r="I230" s="468">
        <v>7.4999999999999997E-2</v>
      </c>
      <c r="M230" s="368" t="s">
        <v>329</v>
      </c>
      <c r="Y230" s="367" t="s">
        <v>329</v>
      </c>
    </row>
    <row r="231" spans="1:25" ht="21" customHeight="1">
      <c r="A231" s="515" t="s">
        <v>330</v>
      </c>
      <c r="B231" s="483">
        <v>20000</v>
      </c>
      <c r="C231" s="467">
        <v>0.186</v>
      </c>
      <c r="D231" s="483">
        <v>33000</v>
      </c>
      <c r="E231" s="467">
        <v>6.4000000000000001E-2</v>
      </c>
      <c r="F231" s="483">
        <v>12000</v>
      </c>
      <c r="G231" s="517">
        <v>0.05</v>
      </c>
      <c r="H231" s="483">
        <v>66000</v>
      </c>
      <c r="I231" s="468">
        <v>7.5999999999999998E-2</v>
      </c>
      <c r="M231" s="368" t="s">
        <v>330</v>
      </c>
      <c r="Y231" s="367" t="s">
        <v>330</v>
      </c>
    </row>
    <row r="232" spans="1:25" ht="21" customHeight="1">
      <c r="A232" s="515" t="s">
        <v>331</v>
      </c>
      <c r="B232" s="483">
        <v>22000</v>
      </c>
      <c r="C232" s="467">
        <v>0.20399999999999999</v>
      </c>
      <c r="D232" s="483">
        <v>30000</v>
      </c>
      <c r="E232" s="467">
        <v>5.8000000000000003E-2</v>
      </c>
      <c r="F232" s="483">
        <v>10000</v>
      </c>
      <c r="G232" s="517">
        <v>4.3999999999999997E-2</v>
      </c>
      <c r="H232" s="483">
        <v>62000</v>
      </c>
      <c r="I232" s="468">
        <v>7.2999999999999995E-2</v>
      </c>
      <c r="M232" s="368" t="s">
        <v>331</v>
      </c>
      <c r="Y232" s="367" t="s">
        <v>331</v>
      </c>
    </row>
    <row r="233" spans="1:25" ht="21" customHeight="1">
      <c r="A233" s="515" t="s">
        <v>332</v>
      </c>
      <c r="B233" s="483">
        <v>21000</v>
      </c>
      <c r="C233" s="467">
        <v>0.189</v>
      </c>
      <c r="D233" s="483">
        <v>28000</v>
      </c>
      <c r="E233" s="467">
        <v>5.3999999999999999E-2</v>
      </c>
      <c r="F233" s="483">
        <v>10000</v>
      </c>
      <c r="G233" s="517">
        <v>4.2999999999999997E-2</v>
      </c>
      <c r="H233" s="483">
        <v>60000</v>
      </c>
      <c r="I233" s="468">
        <v>6.9000000000000006E-2</v>
      </c>
      <c r="M233" s="368" t="s">
        <v>332</v>
      </c>
      <c r="Y233" s="367" t="s">
        <v>332</v>
      </c>
    </row>
    <row r="234" spans="1:25" ht="21" customHeight="1">
      <c r="A234" s="515" t="s">
        <v>333</v>
      </c>
      <c r="B234" s="483">
        <v>24000</v>
      </c>
      <c r="C234" s="467">
        <v>0.22600000000000001</v>
      </c>
      <c r="D234" s="483">
        <v>28000</v>
      </c>
      <c r="E234" s="467">
        <v>5.2999999999999999E-2</v>
      </c>
      <c r="F234" s="483">
        <v>12000</v>
      </c>
      <c r="G234" s="517">
        <v>0.05</v>
      </c>
      <c r="H234" s="483">
        <v>64000</v>
      </c>
      <c r="I234" s="468">
        <v>7.4999999999999997E-2</v>
      </c>
      <c r="M234" s="368" t="s">
        <v>333</v>
      </c>
      <c r="Y234" s="367" t="s">
        <v>333</v>
      </c>
    </row>
    <row r="235" spans="1:25" ht="21" customHeight="1">
      <c r="A235" s="515" t="s">
        <v>355</v>
      </c>
      <c r="B235" s="483">
        <v>27000</v>
      </c>
      <c r="C235" s="467">
        <v>0.25</v>
      </c>
      <c r="D235" s="483">
        <v>25000</v>
      </c>
      <c r="E235" s="467">
        <v>4.8000000000000001E-2</v>
      </c>
      <c r="F235" s="483">
        <v>12000</v>
      </c>
      <c r="G235" s="517">
        <v>4.9000000000000002E-2</v>
      </c>
      <c r="H235" s="483">
        <v>65000</v>
      </c>
      <c r="I235" s="468">
        <v>7.3999999999999996E-2</v>
      </c>
      <c r="M235" s="368" t="s">
        <v>355</v>
      </c>
      <c r="Y235" s="367" t="s">
        <v>355</v>
      </c>
    </row>
    <row r="236" spans="1:25" ht="21" customHeight="1">
      <c r="A236" s="515" t="s">
        <v>356</v>
      </c>
      <c r="B236" s="483">
        <v>26000</v>
      </c>
      <c r="C236" s="467">
        <v>0.24</v>
      </c>
      <c r="D236" s="483">
        <v>28000</v>
      </c>
      <c r="E236" s="467">
        <v>5.3999999999999999E-2</v>
      </c>
      <c r="F236" s="483">
        <v>11000</v>
      </c>
      <c r="G236" s="517">
        <v>4.8000000000000001E-2</v>
      </c>
      <c r="H236" s="483">
        <v>66000</v>
      </c>
      <c r="I236" s="468">
        <v>7.5999999999999998E-2</v>
      </c>
      <c r="M236" s="368" t="s">
        <v>356</v>
      </c>
      <c r="Y236" s="367" t="s">
        <v>356</v>
      </c>
    </row>
    <row r="237" spans="1:25" ht="21" customHeight="1">
      <c r="A237" s="515" t="s">
        <v>357</v>
      </c>
      <c r="B237" s="483">
        <v>24000</v>
      </c>
      <c r="C237" s="467">
        <v>0.22600000000000001</v>
      </c>
      <c r="D237" s="483">
        <v>29000</v>
      </c>
      <c r="E237" s="467">
        <v>5.5E-2</v>
      </c>
      <c r="F237" s="483">
        <v>9000</v>
      </c>
      <c r="G237" s="517">
        <v>3.9E-2</v>
      </c>
      <c r="H237" s="483">
        <v>63000</v>
      </c>
      <c r="I237" s="468">
        <v>7.2999999999999995E-2</v>
      </c>
      <c r="M237" s="368" t="s">
        <v>357</v>
      </c>
      <c r="Y237" s="367" t="s">
        <v>357</v>
      </c>
    </row>
    <row r="238" spans="1:25" ht="21" customHeight="1">
      <c r="A238" s="515" t="s">
        <v>358</v>
      </c>
      <c r="B238" s="483">
        <v>26000</v>
      </c>
      <c r="C238" s="467">
        <v>0.23200000000000001</v>
      </c>
      <c r="D238" s="483">
        <v>28000</v>
      </c>
      <c r="E238" s="467">
        <v>5.5E-2</v>
      </c>
      <c r="F238" s="497" t="s">
        <v>270</v>
      </c>
      <c r="G238" s="497" t="s">
        <v>270</v>
      </c>
      <c r="H238" s="483">
        <v>63000</v>
      </c>
      <c r="I238" s="468">
        <v>7.2999999999999995E-2</v>
      </c>
      <c r="M238" s="368" t="s">
        <v>358</v>
      </c>
      <c r="Y238" s="367" t="s">
        <v>358</v>
      </c>
    </row>
    <row r="239" spans="1:25" ht="21" customHeight="1">
      <c r="A239" s="515" t="s">
        <v>359</v>
      </c>
      <c r="B239" s="483">
        <v>24000</v>
      </c>
      <c r="C239" s="467">
        <v>0.223</v>
      </c>
      <c r="D239" s="483">
        <v>30000</v>
      </c>
      <c r="E239" s="467">
        <v>5.7000000000000002E-2</v>
      </c>
      <c r="F239" s="483">
        <v>9000</v>
      </c>
      <c r="G239" s="517">
        <v>3.6999999999999998E-2</v>
      </c>
      <c r="H239" s="483">
        <v>64000</v>
      </c>
      <c r="I239" s="468">
        <v>7.3999999999999996E-2</v>
      </c>
      <c r="M239" s="368" t="s">
        <v>359</v>
      </c>
      <c r="Y239" s="367" t="s">
        <v>359</v>
      </c>
    </row>
    <row r="240" spans="1:25" ht="21" customHeight="1">
      <c r="A240" s="515" t="s">
        <v>360</v>
      </c>
      <c r="B240" s="483">
        <v>25000</v>
      </c>
      <c r="C240" s="467">
        <v>0.23100000000000001</v>
      </c>
      <c r="D240" s="483">
        <v>29000</v>
      </c>
      <c r="E240" s="467">
        <v>5.7000000000000002E-2</v>
      </c>
      <c r="F240" s="483">
        <v>9000</v>
      </c>
      <c r="G240" s="517">
        <v>0.04</v>
      </c>
      <c r="H240" s="483">
        <v>66000</v>
      </c>
      <c r="I240" s="468">
        <v>7.5999999999999998E-2</v>
      </c>
      <c r="M240" s="368" t="s">
        <v>360</v>
      </c>
      <c r="Y240" s="367" t="s">
        <v>360</v>
      </c>
    </row>
    <row r="241" spans="1:25" ht="21" customHeight="1">
      <c r="A241" s="515" t="s">
        <v>361</v>
      </c>
      <c r="B241" s="483">
        <v>20000</v>
      </c>
      <c r="C241" s="467">
        <v>0.185</v>
      </c>
      <c r="D241" s="483">
        <v>30000</v>
      </c>
      <c r="E241" s="467">
        <v>5.7000000000000002E-2</v>
      </c>
      <c r="F241" s="483">
        <v>9000</v>
      </c>
      <c r="G241" s="517">
        <v>3.9E-2</v>
      </c>
      <c r="H241" s="483">
        <v>61000</v>
      </c>
      <c r="I241" s="468">
        <v>7.0999999999999994E-2</v>
      </c>
      <c r="M241" s="368" t="s">
        <v>361</v>
      </c>
      <c r="Y241" s="367" t="s">
        <v>361</v>
      </c>
    </row>
    <row r="242" spans="1:25" ht="21" customHeight="1">
      <c r="A242" s="515" t="s">
        <v>362</v>
      </c>
      <c r="B242" s="483">
        <v>20000</v>
      </c>
      <c r="C242" s="467">
        <v>0.192</v>
      </c>
      <c r="D242" s="483">
        <v>27000</v>
      </c>
      <c r="E242" s="467">
        <v>5.2999999999999999E-2</v>
      </c>
      <c r="F242" s="483">
        <v>8000</v>
      </c>
      <c r="G242" s="517">
        <v>3.5000000000000003E-2</v>
      </c>
      <c r="H242" s="483">
        <v>59000</v>
      </c>
      <c r="I242" s="468">
        <v>6.7000000000000004E-2</v>
      </c>
      <c r="M242" s="368" t="s">
        <v>362</v>
      </c>
      <c r="Y242" s="367" t="s">
        <v>362</v>
      </c>
    </row>
    <row r="243" spans="1:25" ht="21" customHeight="1">
      <c r="A243" s="515" t="s">
        <v>363</v>
      </c>
      <c r="B243" s="483">
        <v>21000</v>
      </c>
      <c r="C243" s="467">
        <v>0.20499999999999999</v>
      </c>
      <c r="D243" s="483">
        <v>27000</v>
      </c>
      <c r="E243" s="467">
        <v>5.1999999999999998E-2</v>
      </c>
      <c r="F243" s="497" t="s">
        <v>270</v>
      </c>
      <c r="G243" s="497" t="s">
        <v>270</v>
      </c>
      <c r="H243" s="483">
        <v>57000</v>
      </c>
      <c r="I243" s="468">
        <v>6.5000000000000002E-2</v>
      </c>
      <c r="M243" s="368" t="s">
        <v>363</v>
      </c>
      <c r="Y243" s="367" t="s">
        <v>363</v>
      </c>
    </row>
    <row r="244" spans="1:25" ht="21" customHeight="1">
      <c r="A244" s="515" t="s">
        <v>364</v>
      </c>
      <c r="B244" s="483">
        <v>20000</v>
      </c>
      <c r="C244" s="467">
        <v>0.19400000000000001</v>
      </c>
      <c r="D244" s="483">
        <v>27000</v>
      </c>
      <c r="E244" s="467">
        <v>5.0999999999999997E-2</v>
      </c>
      <c r="F244" s="497" t="s">
        <v>270</v>
      </c>
      <c r="G244" s="497" t="s">
        <v>270</v>
      </c>
      <c r="H244" s="483">
        <v>57000</v>
      </c>
      <c r="I244" s="468">
        <v>6.5000000000000002E-2</v>
      </c>
      <c r="M244" s="368" t="s">
        <v>364</v>
      </c>
      <c r="Y244" s="367" t="s">
        <v>364</v>
      </c>
    </row>
    <row r="245" spans="1:25" ht="21" customHeight="1">
      <c r="A245" s="515" t="s">
        <v>365</v>
      </c>
      <c r="B245" s="483">
        <v>20000</v>
      </c>
      <c r="C245" s="467">
        <v>0.2</v>
      </c>
      <c r="D245" s="483">
        <v>26000</v>
      </c>
      <c r="E245" s="467">
        <v>0.05</v>
      </c>
      <c r="F245" s="483">
        <v>9000</v>
      </c>
      <c r="G245" s="517">
        <v>3.6999999999999998E-2</v>
      </c>
      <c r="H245" s="483">
        <v>58000</v>
      </c>
      <c r="I245" s="468">
        <v>6.7000000000000004E-2</v>
      </c>
      <c r="M245" s="368" t="s">
        <v>365</v>
      </c>
      <c r="Y245" s="367" t="s">
        <v>365</v>
      </c>
    </row>
    <row r="246" spans="1:25" ht="21" customHeight="1">
      <c r="A246" s="515" t="s">
        <v>366</v>
      </c>
      <c r="B246" s="483">
        <v>19000</v>
      </c>
      <c r="C246" s="467">
        <v>0.184</v>
      </c>
      <c r="D246" s="483">
        <v>25000</v>
      </c>
      <c r="E246" s="467">
        <v>4.8000000000000001E-2</v>
      </c>
      <c r="F246" s="483">
        <v>10000</v>
      </c>
      <c r="G246" s="517">
        <v>0.04</v>
      </c>
      <c r="H246" s="483">
        <v>55000</v>
      </c>
      <c r="I246" s="468">
        <v>6.3E-2</v>
      </c>
      <c r="M246" s="368" t="s">
        <v>366</v>
      </c>
      <c r="Y246" s="367" t="s">
        <v>366</v>
      </c>
    </row>
    <row r="247" spans="1:25" ht="21" customHeight="1">
      <c r="A247" s="515" t="s">
        <v>367</v>
      </c>
      <c r="B247" s="483">
        <v>21000</v>
      </c>
      <c r="C247" s="467">
        <v>0.2</v>
      </c>
      <c r="D247" s="483">
        <v>24000</v>
      </c>
      <c r="E247" s="467">
        <v>4.7E-2</v>
      </c>
      <c r="F247" s="483">
        <v>8000</v>
      </c>
      <c r="G247" s="517">
        <v>3.3000000000000002E-2</v>
      </c>
      <c r="H247" s="483">
        <v>54000</v>
      </c>
      <c r="I247" s="468">
        <v>6.2E-2</v>
      </c>
      <c r="M247" s="368" t="s">
        <v>367</v>
      </c>
      <c r="Y247" s="367" t="s">
        <v>367</v>
      </c>
    </row>
    <row r="248" spans="1:25" ht="21" customHeight="1">
      <c r="A248" s="515" t="s">
        <v>368</v>
      </c>
      <c r="B248" s="483">
        <v>22000</v>
      </c>
      <c r="C248" s="467">
        <v>0.21199999999999999</v>
      </c>
      <c r="D248" s="483">
        <v>24000</v>
      </c>
      <c r="E248" s="467">
        <v>4.5999999999999999E-2</v>
      </c>
      <c r="F248" s="483">
        <v>9000</v>
      </c>
      <c r="G248" s="517">
        <v>3.5999999999999997E-2</v>
      </c>
      <c r="H248" s="483">
        <v>56000</v>
      </c>
      <c r="I248" s="468">
        <v>6.4000000000000001E-2</v>
      </c>
      <c r="M248" s="368" t="s">
        <v>368</v>
      </c>
      <c r="Y248" s="367" t="s">
        <v>368</v>
      </c>
    </row>
    <row r="249" spans="1:25" ht="21" customHeight="1">
      <c r="A249" s="515" t="s">
        <v>369</v>
      </c>
      <c r="B249" s="483">
        <v>19000</v>
      </c>
      <c r="C249" s="467">
        <v>0.193</v>
      </c>
      <c r="D249" s="483">
        <v>22000</v>
      </c>
      <c r="E249" s="467">
        <v>4.2999999999999997E-2</v>
      </c>
      <c r="F249" s="483">
        <v>8000</v>
      </c>
      <c r="G249" s="517">
        <v>3.5999999999999997E-2</v>
      </c>
      <c r="H249" s="483">
        <v>51000</v>
      </c>
      <c r="I249" s="468">
        <v>5.8999999999999997E-2</v>
      </c>
      <c r="M249" s="368" t="s">
        <v>369</v>
      </c>
      <c r="Y249" s="367" t="s">
        <v>369</v>
      </c>
    </row>
    <row r="250" spans="1:25" ht="21" customHeight="1">
      <c r="A250" s="515" t="s">
        <v>370</v>
      </c>
      <c r="B250" s="483">
        <v>18000</v>
      </c>
      <c r="C250" s="467">
        <v>0.17799999999999999</v>
      </c>
      <c r="D250" s="483">
        <v>22000</v>
      </c>
      <c r="E250" s="467">
        <v>4.2999999999999997E-2</v>
      </c>
      <c r="F250" s="483">
        <v>8000</v>
      </c>
      <c r="G250" s="517">
        <v>3.5000000000000003E-2</v>
      </c>
      <c r="H250" s="483">
        <v>50000</v>
      </c>
      <c r="I250" s="468">
        <v>5.8000000000000003E-2</v>
      </c>
      <c r="M250" s="368" t="s">
        <v>370</v>
      </c>
      <c r="Y250" s="367" t="s">
        <v>370</v>
      </c>
    </row>
    <row r="251" spans="1:25" ht="21" customHeight="1">
      <c r="A251" s="515" t="s">
        <v>440</v>
      </c>
      <c r="B251" s="483">
        <v>20000</v>
      </c>
      <c r="C251" s="467">
        <v>0.19500000000000001</v>
      </c>
      <c r="D251" s="483">
        <v>22000</v>
      </c>
      <c r="E251" s="467">
        <v>4.2999999999999997E-2</v>
      </c>
      <c r="F251" s="483">
        <v>8000</v>
      </c>
      <c r="G251" s="517">
        <v>3.5000000000000003E-2</v>
      </c>
      <c r="H251" s="483">
        <v>52000</v>
      </c>
      <c r="I251" s="468">
        <v>0.06</v>
      </c>
      <c r="M251" s="368" t="s">
        <v>440</v>
      </c>
      <c r="Y251" s="367" t="s">
        <v>440</v>
      </c>
    </row>
    <row r="252" spans="1:25" ht="21" customHeight="1">
      <c r="A252" s="515" t="s">
        <v>441</v>
      </c>
      <c r="B252" s="483">
        <v>21000</v>
      </c>
      <c r="C252" s="467">
        <v>0.20399999999999999</v>
      </c>
      <c r="D252" s="483">
        <v>22000</v>
      </c>
      <c r="E252" s="467">
        <v>4.1000000000000002E-2</v>
      </c>
      <c r="F252" s="483">
        <v>9000</v>
      </c>
      <c r="G252" s="517">
        <v>3.5000000000000003E-2</v>
      </c>
      <c r="H252" s="483">
        <v>53000</v>
      </c>
      <c r="I252" s="468">
        <v>0.06</v>
      </c>
      <c r="M252" s="368" t="s">
        <v>441</v>
      </c>
      <c r="Y252" s="367" t="s">
        <v>441</v>
      </c>
    </row>
    <row r="253" spans="1:25" ht="21" customHeight="1">
      <c r="A253" s="515" t="s">
        <v>442</v>
      </c>
      <c r="B253" s="483">
        <v>23000</v>
      </c>
      <c r="C253" s="467">
        <v>0.218</v>
      </c>
      <c r="D253" s="483">
        <v>20000</v>
      </c>
      <c r="E253" s="467">
        <v>3.7999999999999999E-2</v>
      </c>
      <c r="F253" s="483">
        <v>11000</v>
      </c>
      <c r="G253" s="517">
        <v>4.3999999999999997E-2</v>
      </c>
      <c r="H253" s="483">
        <v>54000</v>
      </c>
      <c r="I253" s="468">
        <v>6.0999999999999999E-2</v>
      </c>
      <c r="M253" s="368" t="s">
        <v>442</v>
      </c>
      <c r="Y253" s="367" t="s">
        <v>442</v>
      </c>
    </row>
    <row r="254" spans="1:25" ht="21" customHeight="1">
      <c r="A254" s="515" t="s">
        <v>443</v>
      </c>
      <c r="B254" s="483">
        <v>20000</v>
      </c>
      <c r="C254" s="467">
        <v>0.193</v>
      </c>
      <c r="D254" s="483">
        <v>21000</v>
      </c>
      <c r="E254" s="467">
        <v>4.1000000000000002E-2</v>
      </c>
      <c r="F254" s="483">
        <v>10000</v>
      </c>
      <c r="G254" s="517">
        <v>4.2000000000000003E-2</v>
      </c>
      <c r="H254" s="483">
        <v>52000</v>
      </c>
      <c r="I254" s="468">
        <v>0.06</v>
      </c>
      <c r="M254" s="368" t="s">
        <v>443</v>
      </c>
      <c r="Y254" s="367" t="s">
        <v>443</v>
      </c>
    </row>
    <row r="255" spans="1:25" ht="21" customHeight="1">
      <c r="A255" s="515" t="s">
        <v>444</v>
      </c>
      <c r="B255" s="483">
        <v>21000</v>
      </c>
      <c r="C255" s="467">
        <v>0.19800000000000001</v>
      </c>
      <c r="D255" s="483">
        <v>21000</v>
      </c>
      <c r="E255" s="467">
        <v>0.04</v>
      </c>
      <c r="F255" s="483">
        <v>11000</v>
      </c>
      <c r="G255" s="517">
        <v>4.4999999999999998E-2</v>
      </c>
      <c r="H255" s="483">
        <v>53000</v>
      </c>
      <c r="I255" s="468">
        <v>6.0999999999999999E-2</v>
      </c>
      <c r="M255" s="368" t="s">
        <v>444</v>
      </c>
      <c r="Y255" s="367" t="s">
        <v>444</v>
      </c>
    </row>
    <row r="256" spans="1:25" ht="21" customHeight="1">
      <c r="A256" s="515" t="s">
        <v>445</v>
      </c>
      <c r="B256" s="483">
        <v>21000</v>
      </c>
      <c r="C256" s="467">
        <v>0.19600000000000001</v>
      </c>
      <c r="D256" s="483">
        <v>22000</v>
      </c>
      <c r="E256" s="467">
        <v>4.2999999999999997E-2</v>
      </c>
      <c r="F256" s="483">
        <v>11000</v>
      </c>
      <c r="G256" s="517">
        <v>4.5999999999999999E-2</v>
      </c>
      <c r="H256" s="483">
        <v>55000</v>
      </c>
      <c r="I256" s="468">
        <v>6.4000000000000001E-2</v>
      </c>
      <c r="M256" s="368" t="s">
        <v>445</v>
      </c>
      <c r="Y256" s="367" t="s">
        <v>445</v>
      </c>
    </row>
    <row r="257" spans="1:25" ht="21" customHeight="1">
      <c r="A257" s="515" t="s">
        <v>446</v>
      </c>
      <c r="B257" s="483">
        <v>22000</v>
      </c>
      <c r="C257" s="467">
        <v>0.20300000000000001</v>
      </c>
      <c r="D257" s="483">
        <v>21000</v>
      </c>
      <c r="E257" s="467">
        <v>0.04</v>
      </c>
      <c r="F257" s="483">
        <v>9000</v>
      </c>
      <c r="G257" s="517">
        <v>3.7999999999999999E-2</v>
      </c>
      <c r="H257" s="483">
        <v>54000</v>
      </c>
      <c r="I257" s="468">
        <v>6.2E-2</v>
      </c>
      <c r="M257" s="368" t="s">
        <v>446</v>
      </c>
      <c r="Y257" s="367" t="s">
        <v>446</v>
      </c>
    </row>
    <row r="258" spans="1:25" ht="21" customHeight="1">
      <c r="A258" s="515" t="s">
        <v>447</v>
      </c>
      <c r="B258" s="483">
        <v>20000</v>
      </c>
      <c r="C258" s="467">
        <v>0.188</v>
      </c>
      <c r="D258" s="483">
        <v>21000</v>
      </c>
      <c r="E258" s="467">
        <v>4.2000000000000003E-2</v>
      </c>
      <c r="F258" s="483">
        <v>8000</v>
      </c>
      <c r="G258" s="517">
        <v>3.4000000000000002E-2</v>
      </c>
      <c r="H258" s="483">
        <v>53000</v>
      </c>
      <c r="I258" s="468">
        <v>6.0999999999999999E-2</v>
      </c>
      <c r="M258" s="368" t="s">
        <v>447</v>
      </c>
      <c r="Y258" s="367" t="s">
        <v>447</v>
      </c>
    </row>
    <row r="259" spans="1:25" ht="21" customHeight="1">
      <c r="A259" s="515" t="s">
        <v>448</v>
      </c>
      <c r="B259" s="483">
        <v>19000</v>
      </c>
      <c r="C259" s="467">
        <v>0.182</v>
      </c>
      <c r="D259" s="483">
        <v>23000</v>
      </c>
      <c r="E259" s="467">
        <v>4.4999999999999998E-2</v>
      </c>
      <c r="F259" s="497" t="s">
        <v>270</v>
      </c>
      <c r="G259" s="497" t="s">
        <v>270</v>
      </c>
      <c r="H259" s="483">
        <v>52000</v>
      </c>
      <c r="I259" s="468">
        <v>0.06</v>
      </c>
      <c r="M259" s="368" t="s">
        <v>448</v>
      </c>
      <c r="Y259" s="367" t="s">
        <v>448</v>
      </c>
    </row>
    <row r="260" spans="1:25" ht="21" customHeight="1">
      <c r="A260" s="515" t="s">
        <v>449</v>
      </c>
      <c r="B260" s="483">
        <v>21000</v>
      </c>
      <c r="C260" s="467">
        <v>0.191</v>
      </c>
      <c r="D260" s="483">
        <v>23000</v>
      </c>
      <c r="E260" s="467">
        <v>4.4999999999999998E-2</v>
      </c>
      <c r="F260" s="497" t="s">
        <v>270</v>
      </c>
      <c r="G260" s="497" t="s">
        <v>270</v>
      </c>
      <c r="H260" s="483">
        <v>55000</v>
      </c>
      <c r="I260" s="468">
        <v>6.2E-2</v>
      </c>
      <c r="M260" s="368" t="s">
        <v>449</v>
      </c>
      <c r="Y260" s="367" t="s">
        <v>449</v>
      </c>
    </row>
    <row r="261" spans="1:25" ht="21" customHeight="1">
      <c r="A261" s="515" t="s">
        <v>450</v>
      </c>
      <c r="B261" s="483">
        <v>22000</v>
      </c>
      <c r="C261" s="467">
        <v>0.19600000000000001</v>
      </c>
      <c r="D261" s="483">
        <v>21000</v>
      </c>
      <c r="E261" s="467">
        <v>4.1000000000000002E-2</v>
      </c>
      <c r="F261" s="497" t="s">
        <v>270</v>
      </c>
      <c r="G261" s="497" t="s">
        <v>270</v>
      </c>
      <c r="H261" s="483">
        <v>53000</v>
      </c>
      <c r="I261" s="468">
        <v>6.0999999999999999E-2</v>
      </c>
      <c r="M261" s="368" t="s">
        <v>450</v>
      </c>
      <c r="Y261" s="367" t="s">
        <v>450</v>
      </c>
    </row>
    <row r="262" spans="1:25" ht="21" customHeight="1">
      <c r="A262" s="515" t="s">
        <v>451</v>
      </c>
      <c r="B262" s="483">
        <v>20000</v>
      </c>
      <c r="C262" s="467">
        <v>0.17499999999999999</v>
      </c>
      <c r="D262" s="483">
        <v>21000</v>
      </c>
      <c r="E262" s="467">
        <v>4.1000000000000002E-2</v>
      </c>
      <c r="F262" s="497" t="s">
        <v>270</v>
      </c>
      <c r="G262" s="497" t="s">
        <v>270</v>
      </c>
      <c r="H262" s="483">
        <v>51000</v>
      </c>
      <c r="I262" s="468">
        <v>5.8999999999999997E-2</v>
      </c>
      <c r="M262" s="368" t="s">
        <v>451</v>
      </c>
      <c r="Y262" s="367" t="s">
        <v>451</v>
      </c>
    </row>
    <row r="263" spans="1:25" ht="21" customHeight="1">
      <c r="A263" s="515" t="s">
        <v>452</v>
      </c>
      <c r="B263" s="483">
        <v>21000</v>
      </c>
      <c r="C263" s="467">
        <v>0.184</v>
      </c>
      <c r="D263" s="483">
        <v>22000</v>
      </c>
      <c r="E263" s="467">
        <v>4.3999999999999997E-2</v>
      </c>
      <c r="F263" s="483">
        <v>8000</v>
      </c>
      <c r="G263" s="517">
        <v>3.3000000000000002E-2</v>
      </c>
      <c r="H263" s="483">
        <v>53000</v>
      </c>
      <c r="I263" s="468">
        <v>0.06</v>
      </c>
      <c r="M263" s="368" t="s">
        <v>452</v>
      </c>
      <c r="Y263" s="367" t="s">
        <v>452</v>
      </c>
    </row>
    <row r="264" spans="1:25" ht="21" customHeight="1">
      <c r="A264" s="515" t="s">
        <v>453</v>
      </c>
      <c r="B264" s="483">
        <v>22000</v>
      </c>
      <c r="C264" s="467">
        <v>0.185</v>
      </c>
      <c r="D264" s="483">
        <v>25000</v>
      </c>
      <c r="E264" s="467">
        <v>4.8000000000000001E-2</v>
      </c>
      <c r="F264" s="483">
        <v>8000</v>
      </c>
      <c r="G264" s="517">
        <v>3.2000000000000001E-2</v>
      </c>
      <c r="H264" s="483">
        <v>56000</v>
      </c>
      <c r="I264" s="468">
        <v>6.3E-2</v>
      </c>
      <c r="M264" s="368" t="s">
        <v>453</v>
      </c>
      <c r="Y264" s="367" t="s">
        <v>453</v>
      </c>
    </row>
    <row r="265" spans="1:25" ht="21" customHeight="1">
      <c r="A265" s="515" t="s">
        <v>454</v>
      </c>
      <c r="B265" s="483">
        <v>20000</v>
      </c>
      <c r="C265" s="467">
        <v>0.17299999999999999</v>
      </c>
      <c r="D265" s="483">
        <v>24000</v>
      </c>
      <c r="E265" s="467">
        <v>4.5999999999999999E-2</v>
      </c>
      <c r="F265" s="483">
        <v>10000</v>
      </c>
      <c r="G265" s="517">
        <v>3.6999999999999998E-2</v>
      </c>
      <c r="H265" s="483">
        <v>54000</v>
      </c>
      <c r="I265" s="468">
        <v>6.0999999999999999E-2</v>
      </c>
      <c r="M265" s="368" t="s">
        <v>454</v>
      </c>
      <c r="Y265" s="367" t="s">
        <v>454</v>
      </c>
    </row>
    <row r="266" spans="1:25" ht="21" customHeight="1">
      <c r="A266" s="515" t="s">
        <v>455</v>
      </c>
      <c r="B266" s="483">
        <v>16000</v>
      </c>
      <c r="C266" s="467">
        <v>0.13300000000000001</v>
      </c>
      <c r="D266" s="483">
        <v>24000</v>
      </c>
      <c r="E266" s="467">
        <v>4.7E-2</v>
      </c>
      <c r="F266" s="483">
        <v>9000</v>
      </c>
      <c r="G266" s="517">
        <v>3.4000000000000002E-2</v>
      </c>
      <c r="H266" s="483">
        <v>50000</v>
      </c>
      <c r="I266" s="468">
        <v>5.5E-2</v>
      </c>
      <c r="M266" s="368" t="s">
        <v>455</v>
      </c>
      <c r="Y266" s="367" t="s">
        <v>455</v>
      </c>
    </row>
    <row r="267" spans="1:25" ht="21" customHeight="1">
      <c r="A267" s="515" t="s">
        <v>456</v>
      </c>
      <c r="B267" s="483">
        <v>15000</v>
      </c>
      <c r="C267" s="467">
        <v>0.13100000000000001</v>
      </c>
      <c r="D267" s="483">
        <v>22000</v>
      </c>
      <c r="E267" s="467">
        <v>4.2999999999999997E-2</v>
      </c>
      <c r="F267" s="483">
        <v>13000</v>
      </c>
      <c r="G267" s="517">
        <v>0.05</v>
      </c>
      <c r="H267" s="483">
        <v>50000</v>
      </c>
      <c r="I267" s="468">
        <v>5.7000000000000002E-2</v>
      </c>
      <c r="M267" s="368" t="s">
        <v>456</v>
      </c>
      <c r="Y267" s="367" t="s">
        <v>456</v>
      </c>
    </row>
    <row r="268" spans="1:25" ht="21" customHeight="1">
      <c r="A268" s="515" t="s">
        <v>457</v>
      </c>
      <c r="B268" s="483">
        <v>15000</v>
      </c>
      <c r="C268" s="467">
        <v>0.13800000000000001</v>
      </c>
      <c r="D268" s="483">
        <v>23000</v>
      </c>
      <c r="E268" s="467">
        <v>4.4999999999999998E-2</v>
      </c>
      <c r="F268" s="483">
        <v>12000</v>
      </c>
      <c r="G268" s="517">
        <v>4.5999999999999999E-2</v>
      </c>
      <c r="H268" s="483">
        <v>51000</v>
      </c>
      <c r="I268" s="468">
        <v>5.8000000000000003E-2</v>
      </c>
      <c r="M268" s="368" t="s">
        <v>457</v>
      </c>
      <c r="Y268" s="367" t="s">
        <v>457</v>
      </c>
    </row>
    <row r="269" spans="1:25" ht="21" customHeight="1">
      <c r="A269" s="515" t="s">
        <v>458</v>
      </c>
      <c r="B269" s="483">
        <v>15000</v>
      </c>
      <c r="C269" s="467">
        <v>0.129</v>
      </c>
      <c r="D269" s="483">
        <v>20000</v>
      </c>
      <c r="E269" s="467">
        <v>0.04</v>
      </c>
      <c r="F269" s="483">
        <v>12000</v>
      </c>
      <c r="G269" s="517">
        <v>4.5999999999999999E-2</v>
      </c>
      <c r="H269" s="483">
        <v>47000</v>
      </c>
      <c r="I269" s="468">
        <v>5.2999999999999999E-2</v>
      </c>
      <c r="M269" s="368" t="s">
        <v>458</v>
      </c>
      <c r="Y269" s="367" t="s">
        <v>458</v>
      </c>
    </row>
    <row r="270" spans="1:25" ht="21" customHeight="1">
      <c r="A270" s="515" t="s">
        <v>459</v>
      </c>
      <c r="B270" s="483">
        <v>15000</v>
      </c>
      <c r="C270" s="467">
        <v>0.13100000000000001</v>
      </c>
      <c r="D270" s="483">
        <v>22000</v>
      </c>
      <c r="E270" s="467">
        <v>4.2999999999999997E-2</v>
      </c>
      <c r="F270" s="483">
        <v>11000</v>
      </c>
      <c r="G270" s="517">
        <v>4.2999999999999997E-2</v>
      </c>
      <c r="H270" s="483">
        <v>48000</v>
      </c>
      <c r="I270" s="468">
        <v>5.3999999999999999E-2</v>
      </c>
      <c r="M270" s="368" t="s">
        <v>459</v>
      </c>
      <c r="Y270" s="367" t="s">
        <v>459</v>
      </c>
    </row>
    <row r="271" spans="1:25" ht="21" customHeight="1">
      <c r="A271" s="515" t="s">
        <v>460</v>
      </c>
      <c r="B271" s="483">
        <v>17000</v>
      </c>
      <c r="C271" s="467">
        <v>0.14899999999999999</v>
      </c>
      <c r="D271" s="483">
        <v>22000</v>
      </c>
      <c r="E271" s="467">
        <v>4.2000000000000003E-2</v>
      </c>
      <c r="F271" s="483">
        <v>11000</v>
      </c>
      <c r="G271" s="517">
        <v>4.2000000000000003E-2</v>
      </c>
      <c r="H271" s="483">
        <v>50000</v>
      </c>
      <c r="I271" s="468">
        <v>5.6000000000000001E-2</v>
      </c>
      <c r="M271" s="368" t="s">
        <v>460</v>
      </c>
      <c r="Y271" s="367" t="s">
        <v>460</v>
      </c>
    </row>
    <row r="272" spans="1:25" ht="21" customHeight="1">
      <c r="A272" s="515" t="s">
        <v>461</v>
      </c>
      <c r="B272" s="483">
        <v>17000</v>
      </c>
      <c r="C272" s="467">
        <v>0.152</v>
      </c>
      <c r="D272" s="483">
        <v>23000</v>
      </c>
      <c r="E272" s="467">
        <v>4.4999999999999998E-2</v>
      </c>
      <c r="F272" s="483">
        <v>10000</v>
      </c>
      <c r="G272" s="517">
        <v>0.04</v>
      </c>
      <c r="H272" s="483">
        <v>51000</v>
      </c>
      <c r="I272" s="468">
        <v>5.7000000000000002E-2</v>
      </c>
      <c r="M272" s="368" t="s">
        <v>461</v>
      </c>
      <c r="Y272" s="367" t="s">
        <v>461</v>
      </c>
    </row>
    <row r="273" spans="1:35" ht="21" customHeight="1">
      <c r="A273" s="515" t="s">
        <v>462</v>
      </c>
      <c r="B273" s="483">
        <v>15000</v>
      </c>
      <c r="C273" s="467">
        <v>0.13800000000000001</v>
      </c>
      <c r="D273" s="483">
        <v>28000</v>
      </c>
      <c r="E273" s="467">
        <v>5.3999999999999999E-2</v>
      </c>
      <c r="F273" s="497" t="s">
        <v>270</v>
      </c>
      <c r="G273" s="497" t="s">
        <v>270</v>
      </c>
      <c r="H273" s="483">
        <v>51000</v>
      </c>
      <c r="I273" s="468">
        <v>5.8000000000000003E-2</v>
      </c>
      <c r="M273" s="368" t="s">
        <v>462</v>
      </c>
      <c r="Y273" s="367" t="s">
        <v>462</v>
      </c>
    </row>
    <row r="274" spans="1:35" ht="21" customHeight="1">
      <c r="A274" s="515" t="s">
        <v>463</v>
      </c>
      <c r="B274" s="483">
        <v>14000</v>
      </c>
      <c r="C274" s="467">
        <v>0.13100000000000001</v>
      </c>
      <c r="D274" s="483">
        <v>26000</v>
      </c>
      <c r="E274" s="467">
        <v>0.05</v>
      </c>
      <c r="F274" s="497" t="s">
        <v>270</v>
      </c>
      <c r="G274" s="497" t="s">
        <v>270</v>
      </c>
      <c r="H274" s="483">
        <v>48000</v>
      </c>
      <c r="I274" s="468">
        <v>5.3999999999999999E-2</v>
      </c>
      <c r="M274" s="368" t="s">
        <v>463</v>
      </c>
      <c r="Y274" s="367" t="s">
        <v>463</v>
      </c>
    </row>
    <row r="275" spans="1:35" ht="21" customHeight="1">
      <c r="A275" s="515" t="s">
        <v>464</v>
      </c>
      <c r="B275" s="483">
        <v>15000</v>
      </c>
      <c r="C275" s="467">
        <v>0.14199999999999999</v>
      </c>
      <c r="D275" s="483">
        <v>28000</v>
      </c>
      <c r="E275" s="467">
        <v>5.5E-2</v>
      </c>
      <c r="F275" s="497" t="s">
        <v>270</v>
      </c>
      <c r="G275" s="497" t="s">
        <v>270</v>
      </c>
      <c r="H275" s="483">
        <v>52000</v>
      </c>
      <c r="I275" s="468">
        <v>5.8000000000000003E-2</v>
      </c>
      <c r="M275" s="368" t="s">
        <v>464</v>
      </c>
      <c r="Y275" s="367" t="s">
        <v>464</v>
      </c>
    </row>
    <row r="276" spans="1:35" ht="21" customHeight="1">
      <c r="A276" s="515" t="s">
        <v>465</v>
      </c>
      <c r="B276" s="483">
        <v>13000</v>
      </c>
      <c r="C276" s="467">
        <v>0.128</v>
      </c>
      <c r="D276" s="483">
        <v>25000</v>
      </c>
      <c r="E276" s="467">
        <v>4.9000000000000002E-2</v>
      </c>
      <c r="F276" s="497" t="s">
        <v>270</v>
      </c>
      <c r="G276" s="497" t="s">
        <v>270</v>
      </c>
      <c r="H276" s="483">
        <v>46000</v>
      </c>
      <c r="I276" s="468">
        <v>5.1999999999999998E-2</v>
      </c>
      <c r="M276" s="368" t="s">
        <v>465</v>
      </c>
      <c r="Y276" s="367" t="s">
        <v>465</v>
      </c>
    </row>
    <row r="277" spans="1:35" ht="21" customHeight="1">
      <c r="A277" s="515" t="s">
        <v>466</v>
      </c>
      <c r="B277" s="483">
        <v>12000</v>
      </c>
      <c r="C277" s="467">
        <v>0.12</v>
      </c>
      <c r="D277" s="483">
        <v>27000</v>
      </c>
      <c r="E277" s="467">
        <v>5.1999999999999998E-2</v>
      </c>
      <c r="F277" s="497" t="s">
        <v>270</v>
      </c>
      <c r="G277" s="497" t="s">
        <v>270</v>
      </c>
      <c r="H277" s="483">
        <v>46000</v>
      </c>
      <c r="I277" s="468">
        <v>5.2999999999999999E-2</v>
      </c>
      <c r="M277" s="368" t="s">
        <v>466</v>
      </c>
      <c r="Y277" s="367" t="s">
        <v>466</v>
      </c>
    </row>
    <row r="278" spans="1:35" ht="21" customHeight="1">
      <c r="A278" s="515" t="s">
        <v>467</v>
      </c>
      <c r="B278" s="483">
        <v>14000</v>
      </c>
      <c r="C278" s="467">
        <v>0.13200000000000001</v>
      </c>
      <c r="D278" s="483">
        <v>24000</v>
      </c>
      <c r="E278" s="467">
        <v>4.8000000000000001E-2</v>
      </c>
      <c r="F278" s="497" t="s">
        <v>270</v>
      </c>
      <c r="G278" s="497" t="s">
        <v>270</v>
      </c>
      <c r="H278" s="483">
        <v>46000</v>
      </c>
      <c r="I278" s="468">
        <v>5.2999999999999999E-2</v>
      </c>
      <c r="M278" s="368" t="s">
        <v>467</v>
      </c>
      <c r="Y278" s="367" t="s">
        <v>467</v>
      </c>
    </row>
    <row r="279" spans="1:35" ht="21" customHeight="1">
      <c r="A279" s="515" t="s">
        <v>468</v>
      </c>
      <c r="B279" s="483">
        <v>13000</v>
      </c>
      <c r="C279" s="467">
        <v>0.13100000000000001</v>
      </c>
      <c r="D279" s="483">
        <v>24000</v>
      </c>
      <c r="E279" s="467">
        <v>4.5999999999999999E-2</v>
      </c>
      <c r="F279" s="497" t="s">
        <v>270</v>
      </c>
      <c r="G279" s="497" t="s">
        <v>270</v>
      </c>
      <c r="H279" s="483">
        <v>44000</v>
      </c>
      <c r="I279" s="468">
        <v>5.0999999999999997E-2</v>
      </c>
      <c r="M279" s="368" t="s">
        <v>468</v>
      </c>
      <c r="Y279" s="367" t="s">
        <v>468</v>
      </c>
    </row>
    <row r="280" spans="1:35" ht="21" customHeight="1">
      <c r="A280" s="515" t="s">
        <v>469</v>
      </c>
      <c r="B280" s="483">
        <v>13000</v>
      </c>
      <c r="C280" s="467">
        <v>0.126</v>
      </c>
      <c r="D280" s="483">
        <v>24000</v>
      </c>
      <c r="E280" s="467">
        <v>4.5999999999999999E-2</v>
      </c>
      <c r="F280" s="497" t="s">
        <v>270</v>
      </c>
      <c r="G280" s="497" t="s">
        <v>270</v>
      </c>
      <c r="H280" s="483">
        <v>45000</v>
      </c>
      <c r="I280" s="468">
        <v>5.0999999999999997E-2</v>
      </c>
      <c r="M280" s="368" t="s">
        <v>469</v>
      </c>
      <c r="Y280" s="367" t="s">
        <v>469</v>
      </c>
    </row>
    <row r="281" spans="1:35" ht="21" customHeight="1">
      <c r="A281" s="515" t="s">
        <v>470</v>
      </c>
      <c r="B281" s="483">
        <v>12000</v>
      </c>
      <c r="C281" s="467">
        <v>0.115</v>
      </c>
      <c r="D281" s="483">
        <v>24000</v>
      </c>
      <c r="E281" s="467">
        <v>4.5999999999999999E-2</v>
      </c>
      <c r="F281" s="483">
        <v>8000</v>
      </c>
      <c r="G281" s="517">
        <v>3.2000000000000001E-2</v>
      </c>
      <c r="H281" s="483">
        <v>44000</v>
      </c>
      <c r="I281" s="468">
        <v>5.0999999999999997E-2</v>
      </c>
      <c r="M281" s="368" t="s">
        <v>470</v>
      </c>
      <c r="Y281" s="367" t="s">
        <v>470</v>
      </c>
    </row>
    <row r="282" spans="1:35" ht="21" customHeight="1">
      <c r="A282" s="515" t="s">
        <v>471</v>
      </c>
      <c r="B282" s="483">
        <v>10000</v>
      </c>
      <c r="C282" s="467">
        <v>0.1</v>
      </c>
      <c r="D282" s="483">
        <v>23000</v>
      </c>
      <c r="E282" s="467">
        <v>4.5999999999999999E-2</v>
      </c>
      <c r="F282" s="497" t="s">
        <v>270</v>
      </c>
      <c r="G282" s="497" t="s">
        <v>270</v>
      </c>
      <c r="H282" s="483">
        <v>40000</v>
      </c>
      <c r="I282" s="468">
        <v>4.5999999999999999E-2</v>
      </c>
      <c r="M282" s="368" t="s">
        <v>471</v>
      </c>
      <c r="Y282" s="367" t="s">
        <v>471</v>
      </c>
    </row>
    <row r="283" spans="1:35" ht="21" customHeight="1">
      <c r="A283" s="515" t="s">
        <v>472</v>
      </c>
      <c r="B283" s="497" t="s">
        <v>270</v>
      </c>
      <c r="C283" s="497" t="s">
        <v>270</v>
      </c>
      <c r="D283" s="483">
        <v>22000</v>
      </c>
      <c r="E283" s="467">
        <v>4.3999999999999997E-2</v>
      </c>
      <c r="F283" s="497" t="s">
        <v>270</v>
      </c>
      <c r="G283" s="497" t="s">
        <v>270</v>
      </c>
      <c r="H283" s="483">
        <v>34000</v>
      </c>
      <c r="I283" s="468">
        <v>0.04</v>
      </c>
      <c r="M283" s="368" t="s">
        <v>472</v>
      </c>
      <c r="Y283" s="367" t="s">
        <v>472</v>
      </c>
    </row>
    <row r="284" spans="1:35" ht="21" customHeight="1">
      <c r="A284" s="515" t="s">
        <v>473</v>
      </c>
      <c r="B284" s="483">
        <v>8000</v>
      </c>
      <c r="C284" s="467">
        <v>8.5000000000000006E-2</v>
      </c>
      <c r="D284" s="483">
        <v>22000</v>
      </c>
      <c r="E284" s="467">
        <v>4.2999999999999997E-2</v>
      </c>
      <c r="F284" s="497" t="s">
        <v>270</v>
      </c>
      <c r="G284" s="497" t="s">
        <v>270</v>
      </c>
      <c r="H284" s="483">
        <v>34000</v>
      </c>
      <c r="I284" s="468">
        <v>0.04</v>
      </c>
      <c r="M284" s="368" t="s">
        <v>473</v>
      </c>
      <c r="Y284" s="367" t="s">
        <v>473</v>
      </c>
    </row>
    <row r="285" spans="1:35" s="3" customFormat="1" ht="21" customHeight="1">
      <c r="A285" s="515" t="s">
        <v>480</v>
      </c>
      <c r="B285" s="483">
        <v>9000</v>
      </c>
      <c r="C285" s="467">
        <v>0.09</v>
      </c>
      <c r="D285" s="483">
        <v>20000</v>
      </c>
      <c r="E285" s="467">
        <v>3.9E-2</v>
      </c>
      <c r="F285" s="497" t="s">
        <v>270</v>
      </c>
      <c r="G285" s="497" t="s">
        <v>270</v>
      </c>
      <c r="H285" s="483">
        <v>35000</v>
      </c>
      <c r="I285" s="468">
        <v>0.04</v>
      </c>
      <c r="M285" s="368" t="s">
        <v>480</v>
      </c>
      <c r="N285" s="367"/>
      <c r="O285" s="367"/>
      <c r="P285" s="367"/>
      <c r="Q285" s="367"/>
      <c r="R285" s="367"/>
      <c r="S285" s="367"/>
      <c r="T285" s="367"/>
      <c r="U285" s="367"/>
      <c r="V285" s="367"/>
      <c r="W285" s="367"/>
      <c r="X285" s="367"/>
      <c r="Y285" s="368" t="s">
        <v>480</v>
      </c>
      <c r="Z285" s="367"/>
    </row>
    <row r="286" spans="1:35" s="3" customFormat="1" ht="21" customHeight="1">
      <c r="A286" s="515" t="s">
        <v>481</v>
      </c>
      <c r="B286" s="483">
        <v>9000</v>
      </c>
      <c r="C286" s="467">
        <v>8.8999999999999996E-2</v>
      </c>
      <c r="D286" s="483">
        <v>20000</v>
      </c>
      <c r="E286" s="467">
        <v>3.7999999999999999E-2</v>
      </c>
      <c r="F286" s="497" t="s">
        <v>270</v>
      </c>
      <c r="G286" s="497" t="s">
        <v>270</v>
      </c>
      <c r="H286" s="483">
        <v>35000</v>
      </c>
      <c r="I286" s="468">
        <v>4.1000000000000002E-2</v>
      </c>
      <c r="M286" s="367" t="s">
        <v>481</v>
      </c>
      <c r="N286" s="367"/>
      <c r="O286" s="367"/>
      <c r="P286" s="367"/>
      <c r="Q286" s="367"/>
      <c r="R286" s="367"/>
      <c r="S286" s="367"/>
      <c r="T286" s="367"/>
      <c r="U286" s="367"/>
      <c r="V286" s="367"/>
      <c r="W286" s="367"/>
      <c r="X286" s="367"/>
      <c r="Y286" s="367" t="s">
        <v>481</v>
      </c>
    </row>
    <row r="287" spans="1:35" s="19" customFormat="1" ht="21" customHeight="1">
      <c r="A287" s="515" t="s">
        <v>482</v>
      </c>
      <c r="B287" s="497" t="s">
        <v>270</v>
      </c>
      <c r="C287" s="497" t="s">
        <v>270</v>
      </c>
      <c r="D287" s="483">
        <v>16000</v>
      </c>
      <c r="E287" s="467">
        <v>3.1E-2</v>
      </c>
      <c r="F287" s="497" t="s">
        <v>270</v>
      </c>
      <c r="G287" s="497" t="s">
        <v>270</v>
      </c>
      <c r="H287" s="483">
        <v>28000</v>
      </c>
      <c r="I287" s="468">
        <v>3.2000000000000001E-2</v>
      </c>
      <c r="K287" s="3"/>
      <c r="L287" s="3"/>
      <c r="M287" s="367" t="s">
        <v>482</v>
      </c>
      <c r="N287" s="367"/>
      <c r="O287" s="367"/>
      <c r="P287" s="367"/>
      <c r="Q287" s="367"/>
      <c r="R287" s="367"/>
      <c r="S287" s="367"/>
      <c r="T287" s="367"/>
      <c r="U287" s="367"/>
      <c r="V287" s="367"/>
      <c r="W287" s="367"/>
      <c r="X287" s="367"/>
      <c r="Y287" s="367" t="s">
        <v>482</v>
      </c>
      <c r="Z287" s="3"/>
      <c r="AA287" s="3"/>
      <c r="AB287" s="3"/>
      <c r="AC287" s="3"/>
      <c r="AD287" s="3"/>
      <c r="AE287" s="3"/>
      <c r="AF287" s="3"/>
      <c r="AG287" s="3"/>
      <c r="AH287" s="3"/>
      <c r="AI287" s="3"/>
    </row>
    <row r="288" spans="1:35" s="19" customFormat="1" ht="21" customHeight="1">
      <c r="A288" s="515" t="s">
        <v>488</v>
      </c>
      <c r="B288" s="497" t="s">
        <v>270</v>
      </c>
      <c r="C288" s="497" t="s">
        <v>270</v>
      </c>
      <c r="D288" s="483">
        <v>15000</v>
      </c>
      <c r="E288" s="467">
        <v>0.03</v>
      </c>
      <c r="F288" s="497" t="s">
        <v>270</v>
      </c>
      <c r="G288" s="497" t="s">
        <v>270</v>
      </c>
      <c r="H288" s="483">
        <v>29000</v>
      </c>
      <c r="I288" s="468">
        <v>3.3000000000000002E-2</v>
      </c>
      <c r="K288" s="3"/>
      <c r="L288" s="3"/>
      <c r="M288" s="367" t="s">
        <v>488</v>
      </c>
      <c r="N288" s="367"/>
      <c r="O288" s="367"/>
      <c r="P288" s="367"/>
      <c r="Q288" s="367"/>
      <c r="R288" s="367"/>
      <c r="S288" s="367"/>
      <c r="T288" s="367"/>
      <c r="U288" s="367"/>
      <c r="V288" s="367"/>
      <c r="W288" s="367"/>
      <c r="X288" s="367"/>
      <c r="Y288" s="367" t="s">
        <v>488</v>
      </c>
      <c r="Z288" s="3"/>
      <c r="AA288" s="3"/>
      <c r="AB288" s="3"/>
      <c r="AC288" s="3"/>
      <c r="AD288" s="3"/>
      <c r="AE288" s="3"/>
      <c r="AF288" s="3"/>
      <c r="AG288" s="3"/>
      <c r="AH288" s="3"/>
      <c r="AI288" s="3"/>
    </row>
    <row r="289" spans="1:35" ht="21" customHeight="1">
      <c r="A289" s="515" t="s">
        <v>490</v>
      </c>
      <c r="B289" s="497" t="s">
        <v>270</v>
      </c>
      <c r="C289" s="497" t="s">
        <v>270</v>
      </c>
      <c r="D289" s="483">
        <v>13000</v>
      </c>
      <c r="E289" s="467">
        <v>2.5000000000000001E-2</v>
      </c>
      <c r="F289" s="497" t="s">
        <v>270</v>
      </c>
      <c r="G289" s="497" t="s">
        <v>270</v>
      </c>
      <c r="H289" s="483">
        <v>26000</v>
      </c>
      <c r="I289" s="468">
        <v>0.03</v>
      </c>
      <c r="M289" s="367" t="s">
        <v>490</v>
      </c>
      <c r="Y289" s="367" t="s">
        <v>490</v>
      </c>
      <c r="Z289" s="3"/>
      <c r="AA289" s="3"/>
      <c r="AB289" s="3"/>
      <c r="AC289" s="3"/>
      <c r="AD289" s="3"/>
      <c r="AE289" s="3"/>
      <c r="AF289" s="3"/>
      <c r="AG289" s="3"/>
      <c r="AH289" s="3"/>
      <c r="AI289" s="3"/>
    </row>
    <row r="290" spans="1:35" ht="21" customHeight="1">
      <c r="A290" s="515" t="s">
        <v>491</v>
      </c>
      <c r="B290" s="497" t="s">
        <v>270</v>
      </c>
      <c r="C290" s="497" t="s">
        <v>270</v>
      </c>
      <c r="D290" s="483">
        <v>15000</v>
      </c>
      <c r="E290" s="467">
        <v>0.03</v>
      </c>
      <c r="F290" s="497" t="s">
        <v>270</v>
      </c>
      <c r="G290" s="497" t="s">
        <v>270</v>
      </c>
      <c r="H290" s="483">
        <v>29000</v>
      </c>
      <c r="I290" s="468">
        <v>3.3000000000000002E-2</v>
      </c>
      <c r="M290" s="367" t="s">
        <v>491</v>
      </c>
      <c r="Y290" s="367" t="s">
        <v>491</v>
      </c>
    </row>
    <row r="291" spans="1:35" ht="21" customHeight="1">
      <c r="A291" s="515" t="s">
        <v>492</v>
      </c>
      <c r="B291" s="497" t="s">
        <v>270</v>
      </c>
      <c r="C291" s="497" t="s">
        <v>270</v>
      </c>
      <c r="D291" s="483">
        <v>16000</v>
      </c>
      <c r="E291" s="467">
        <v>3.1E-2</v>
      </c>
      <c r="F291" s="497" t="s">
        <v>270</v>
      </c>
      <c r="G291" s="497" t="s">
        <v>270</v>
      </c>
      <c r="H291" s="483">
        <v>30000</v>
      </c>
      <c r="I291" s="468">
        <v>3.4000000000000002E-2</v>
      </c>
      <c r="J291" s="15"/>
      <c r="K291" s="15"/>
      <c r="M291" s="367" t="s">
        <v>492</v>
      </c>
      <c r="Y291" s="367" t="s">
        <v>492</v>
      </c>
    </row>
    <row r="292" spans="1:35" s="3" customFormat="1" ht="21" customHeight="1">
      <c r="A292" s="515" t="s">
        <v>493</v>
      </c>
      <c r="B292" s="497" t="s">
        <v>270</v>
      </c>
      <c r="C292" s="497" t="s">
        <v>270</v>
      </c>
      <c r="D292" s="483">
        <v>16000</v>
      </c>
      <c r="E292" s="467">
        <v>3.1E-2</v>
      </c>
      <c r="F292" s="483">
        <v>9000</v>
      </c>
      <c r="G292" s="517">
        <v>3.3000000000000002E-2</v>
      </c>
      <c r="H292" s="483">
        <v>32000</v>
      </c>
      <c r="I292" s="468">
        <v>3.6999999999999998E-2</v>
      </c>
      <c r="M292" s="367" t="s">
        <v>493</v>
      </c>
      <c r="N292" s="367"/>
      <c r="O292" s="367"/>
      <c r="P292" s="367"/>
      <c r="Q292" s="367"/>
      <c r="R292" s="367"/>
      <c r="S292" s="367"/>
      <c r="T292" s="367"/>
      <c r="U292" s="367"/>
      <c r="V292" s="367"/>
      <c r="W292" s="367"/>
      <c r="X292" s="367"/>
      <c r="Y292" s="367" t="s">
        <v>493</v>
      </c>
    </row>
    <row r="293" spans="1:35" ht="21" customHeight="1">
      <c r="A293" s="515" t="s">
        <v>494</v>
      </c>
      <c r="B293" s="497" t="s">
        <v>270</v>
      </c>
      <c r="C293" s="497" t="s">
        <v>270</v>
      </c>
      <c r="D293" s="483">
        <v>19000</v>
      </c>
      <c r="E293" s="467">
        <v>3.6999999999999998E-2</v>
      </c>
      <c r="F293" s="497" t="s">
        <v>270</v>
      </c>
      <c r="G293" s="497" t="s">
        <v>270</v>
      </c>
      <c r="H293" s="483">
        <v>33000</v>
      </c>
      <c r="I293" s="468">
        <v>3.7999999999999999E-2</v>
      </c>
      <c r="M293" s="367" t="s">
        <v>494</v>
      </c>
      <c r="Y293" s="367" t="s">
        <v>494</v>
      </c>
    </row>
    <row r="294" spans="1:35" ht="21" customHeight="1">
      <c r="A294" s="515" t="s">
        <v>495</v>
      </c>
      <c r="B294" s="497" t="s">
        <v>270</v>
      </c>
      <c r="C294" s="497" t="s">
        <v>270</v>
      </c>
      <c r="D294" s="483">
        <v>20000</v>
      </c>
      <c r="E294" s="467">
        <v>3.9E-2</v>
      </c>
      <c r="F294" s="497" t="s">
        <v>270</v>
      </c>
      <c r="G294" s="497" t="s">
        <v>270</v>
      </c>
      <c r="H294" s="483">
        <v>35000</v>
      </c>
      <c r="I294" s="468">
        <v>0.04</v>
      </c>
      <c r="M294" s="367" t="s">
        <v>495</v>
      </c>
      <c r="Y294" s="367" t="s">
        <v>495</v>
      </c>
    </row>
    <row r="295" spans="1:35" ht="21" customHeight="1">
      <c r="A295" s="515" t="s">
        <v>496</v>
      </c>
      <c r="B295" s="497" t="s">
        <v>270</v>
      </c>
      <c r="C295" s="497" t="s">
        <v>270</v>
      </c>
      <c r="D295" s="483">
        <v>20000</v>
      </c>
      <c r="E295" s="467">
        <v>0.04</v>
      </c>
      <c r="F295" s="497" t="s">
        <v>270</v>
      </c>
      <c r="G295" s="497" t="s">
        <v>270</v>
      </c>
      <c r="H295" s="483">
        <v>33000</v>
      </c>
      <c r="I295" s="468">
        <v>3.7999999999999999E-2</v>
      </c>
      <c r="M295" s="367" t="s">
        <v>496</v>
      </c>
      <c r="Y295" s="367" t="s">
        <v>496</v>
      </c>
    </row>
    <row r="296" spans="1:35" ht="21" customHeight="1">
      <c r="A296" s="515" t="s">
        <v>497</v>
      </c>
      <c r="B296" s="497" t="s">
        <v>270</v>
      </c>
      <c r="C296" s="497" t="s">
        <v>270</v>
      </c>
      <c r="D296" s="483">
        <v>17000</v>
      </c>
      <c r="E296" s="467">
        <v>3.4000000000000002E-2</v>
      </c>
      <c r="F296" s="497" t="s">
        <v>270</v>
      </c>
      <c r="G296" s="497" t="s">
        <v>270</v>
      </c>
      <c r="H296" s="483">
        <v>31000</v>
      </c>
      <c r="I296" s="468">
        <v>3.5999999999999997E-2</v>
      </c>
      <c r="M296" s="367" t="s">
        <v>497</v>
      </c>
      <c r="Y296" s="367" t="s">
        <v>497</v>
      </c>
    </row>
    <row r="297" spans="1:35" ht="21" customHeight="1">
      <c r="A297" s="515" t="s">
        <v>498</v>
      </c>
      <c r="B297" s="483">
        <v>8000</v>
      </c>
      <c r="C297" s="467">
        <v>8.2000000000000003E-2</v>
      </c>
      <c r="D297" s="483">
        <v>15000</v>
      </c>
      <c r="E297" s="467">
        <v>2.9000000000000001E-2</v>
      </c>
      <c r="F297" s="497" t="s">
        <v>270</v>
      </c>
      <c r="G297" s="497" t="s">
        <v>270</v>
      </c>
      <c r="H297" s="483">
        <v>31000</v>
      </c>
      <c r="I297" s="468">
        <v>3.5000000000000003E-2</v>
      </c>
      <c r="M297" s="367" t="s">
        <v>498</v>
      </c>
      <c r="Y297" s="367" t="s">
        <v>498</v>
      </c>
    </row>
    <row r="298" spans="1:35" ht="21" customHeight="1">
      <c r="A298" s="515" t="s">
        <v>499</v>
      </c>
      <c r="B298" s="483">
        <v>8000</v>
      </c>
      <c r="C298" s="467">
        <v>8.2000000000000003E-2</v>
      </c>
      <c r="D298" s="483">
        <v>17000</v>
      </c>
      <c r="E298" s="467">
        <v>3.3000000000000002E-2</v>
      </c>
      <c r="F298" s="497" t="s">
        <v>270</v>
      </c>
      <c r="G298" s="497" t="s">
        <v>270</v>
      </c>
      <c r="H298" s="483">
        <v>33000</v>
      </c>
      <c r="I298" s="468">
        <v>3.7999999999999999E-2</v>
      </c>
      <c r="M298" s="367" t="s">
        <v>499</v>
      </c>
      <c r="Y298" s="367" t="s">
        <v>499</v>
      </c>
    </row>
    <row r="299" spans="1:35" ht="21" customHeight="1">
      <c r="A299" s="515" t="s">
        <v>500</v>
      </c>
      <c r="B299" s="430" t="s">
        <v>560</v>
      </c>
      <c r="C299" s="335"/>
      <c r="D299" s="232"/>
      <c r="E299" s="335"/>
      <c r="F299" s="232"/>
      <c r="G299" s="336"/>
      <c r="H299" s="232"/>
      <c r="I299" s="334"/>
      <c r="M299" s="367" t="s">
        <v>500</v>
      </c>
      <c r="Y299" s="367" t="s">
        <v>500</v>
      </c>
    </row>
    <row r="300" spans="1:35" ht="21" customHeight="1">
      <c r="A300" s="515" t="s">
        <v>501</v>
      </c>
      <c r="B300" s="430" t="s">
        <v>489</v>
      </c>
      <c r="C300" s="335"/>
      <c r="D300" s="232"/>
      <c r="E300" s="335"/>
      <c r="F300" s="232"/>
      <c r="G300" s="336"/>
      <c r="H300" s="232"/>
      <c r="I300" s="334"/>
      <c r="M300" s="367" t="s">
        <v>501</v>
      </c>
      <c r="Y300" s="367" t="s">
        <v>501</v>
      </c>
    </row>
    <row r="301" spans="1:35" ht="21" customHeight="1">
      <c r="A301" s="515" t="s">
        <v>502</v>
      </c>
      <c r="B301" s="430" t="s">
        <v>561</v>
      </c>
      <c r="C301" s="335"/>
      <c r="D301" s="232"/>
      <c r="E301" s="335"/>
      <c r="F301" s="232"/>
      <c r="G301" s="336"/>
      <c r="H301" s="232"/>
      <c r="I301" s="334"/>
      <c r="M301" s="367" t="s">
        <v>502</v>
      </c>
      <c r="Y301" s="367" t="s">
        <v>502</v>
      </c>
    </row>
    <row r="302" spans="1:35" ht="21" customHeight="1">
      <c r="A302" s="515" t="s">
        <v>503</v>
      </c>
      <c r="B302" s="430" t="s">
        <v>562</v>
      </c>
      <c r="C302" s="335"/>
      <c r="D302" s="232"/>
      <c r="E302" s="335"/>
      <c r="F302" s="232"/>
      <c r="G302" s="336"/>
      <c r="H302" s="232"/>
      <c r="I302" s="334"/>
      <c r="M302" s="367" t="s">
        <v>503</v>
      </c>
      <c r="Y302" s="367" t="s">
        <v>503</v>
      </c>
    </row>
    <row r="303" spans="1:35" ht="21" customHeight="1">
      <c r="A303" s="515" t="s">
        <v>504</v>
      </c>
      <c r="B303" s="430" t="s">
        <v>563</v>
      </c>
      <c r="C303" s="335"/>
      <c r="D303" s="232"/>
      <c r="E303" s="335"/>
      <c r="F303" s="232"/>
      <c r="G303" s="336"/>
      <c r="H303" s="232"/>
      <c r="I303" s="334"/>
      <c r="M303" s="367" t="s">
        <v>504</v>
      </c>
      <c r="Y303" s="367" t="s">
        <v>504</v>
      </c>
    </row>
    <row r="304" spans="1:35" ht="21" customHeight="1">
      <c r="A304" s="515" t="s">
        <v>505</v>
      </c>
      <c r="B304" s="430" t="s">
        <v>564</v>
      </c>
      <c r="C304" s="335"/>
      <c r="D304" s="232"/>
      <c r="E304" s="335"/>
      <c r="F304" s="232"/>
      <c r="G304" s="336"/>
      <c r="H304" s="232"/>
      <c r="I304" s="334"/>
      <c r="M304" s="367" t="s">
        <v>505</v>
      </c>
      <c r="Y304" s="367" t="s">
        <v>505</v>
      </c>
    </row>
    <row r="305" spans="1:25" ht="21" customHeight="1">
      <c r="A305" s="515" t="s">
        <v>506</v>
      </c>
      <c r="B305" s="430" t="s">
        <v>565</v>
      </c>
      <c r="C305" s="335"/>
      <c r="D305" s="232"/>
      <c r="E305" s="335"/>
      <c r="F305" s="232"/>
      <c r="G305" s="336"/>
      <c r="H305" s="232"/>
      <c r="I305" s="334"/>
      <c r="M305" s="367" t="s">
        <v>506</v>
      </c>
      <c r="Y305" s="367" t="s">
        <v>506</v>
      </c>
    </row>
    <row r="306" spans="1:25" ht="21" customHeight="1">
      <c r="A306" s="515" t="s">
        <v>507</v>
      </c>
      <c r="B306" s="430" t="s">
        <v>566</v>
      </c>
      <c r="C306" s="335"/>
      <c r="D306" s="232"/>
      <c r="E306" s="335"/>
      <c r="F306" s="232"/>
      <c r="G306" s="336"/>
      <c r="H306" s="232"/>
      <c r="I306" s="334"/>
      <c r="M306" s="367" t="s">
        <v>507</v>
      </c>
      <c r="Y306" s="367" t="s">
        <v>507</v>
      </c>
    </row>
    <row r="307" spans="1:25" ht="21" customHeight="1">
      <c r="A307" s="515" t="s">
        <v>508</v>
      </c>
      <c r="B307" s="430" t="s">
        <v>567</v>
      </c>
      <c r="C307" s="335"/>
      <c r="D307" s="232"/>
      <c r="E307" s="335"/>
      <c r="F307" s="232"/>
      <c r="G307" s="336"/>
      <c r="H307" s="232"/>
      <c r="I307" s="334"/>
      <c r="M307" s="367" t="s">
        <v>508</v>
      </c>
      <c r="Y307" s="367" t="s">
        <v>508</v>
      </c>
    </row>
    <row r="308" spans="1:25" ht="21" customHeight="1">
      <c r="A308" s="515" t="s">
        <v>509</v>
      </c>
      <c r="B308" s="430" t="s">
        <v>568</v>
      </c>
      <c r="C308" s="335"/>
      <c r="D308" s="232"/>
      <c r="E308" s="335"/>
      <c r="F308" s="232"/>
      <c r="G308" s="336"/>
      <c r="H308" s="232"/>
      <c r="I308" s="334"/>
      <c r="M308" s="367" t="s">
        <v>509</v>
      </c>
      <c r="Y308" s="367" t="s">
        <v>509</v>
      </c>
    </row>
    <row r="309" spans="1:25" ht="21" hidden="1" customHeight="1">
      <c r="A309" s="515" t="s">
        <v>510</v>
      </c>
      <c r="B309" s="430" t="s">
        <v>569</v>
      </c>
      <c r="C309" s="335"/>
      <c r="D309" s="232"/>
      <c r="E309" s="335"/>
      <c r="F309" s="232"/>
      <c r="G309" s="336"/>
      <c r="H309" s="232"/>
      <c r="I309" s="334"/>
      <c r="M309" s="367" t="s">
        <v>510</v>
      </c>
      <c r="Y309" s="367" t="s">
        <v>510</v>
      </c>
    </row>
    <row r="310" spans="1:25" ht="21" hidden="1" customHeight="1">
      <c r="A310" s="515" t="s">
        <v>511</v>
      </c>
      <c r="B310" s="430" t="s">
        <v>570</v>
      </c>
      <c r="C310" s="335"/>
      <c r="D310" s="232"/>
      <c r="E310" s="335"/>
      <c r="F310" s="232"/>
      <c r="G310" s="336"/>
      <c r="H310" s="232"/>
      <c r="I310" s="334"/>
      <c r="M310" s="367" t="s">
        <v>511</v>
      </c>
      <c r="Y310" s="367" t="s">
        <v>511</v>
      </c>
    </row>
    <row r="311" spans="1:25" ht="21" hidden="1" customHeight="1">
      <c r="A311" s="515" t="s">
        <v>512</v>
      </c>
      <c r="B311" s="430" t="s">
        <v>571</v>
      </c>
      <c r="C311" s="335"/>
      <c r="D311" s="232"/>
      <c r="E311" s="335"/>
      <c r="F311" s="232"/>
      <c r="G311" s="336"/>
      <c r="H311" s="232"/>
      <c r="I311" s="334"/>
      <c r="M311" s="367" t="s">
        <v>512</v>
      </c>
      <c r="Y311" s="367" t="s">
        <v>512</v>
      </c>
    </row>
    <row r="312" spans="1:25" ht="21" hidden="1" customHeight="1">
      <c r="A312" s="515" t="s">
        <v>513</v>
      </c>
      <c r="B312" s="430" t="s">
        <v>572</v>
      </c>
      <c r="C312" s="335"/>
      <c r="D312" s="232"/>
      <c r="E312" s="335"/>
      <c r="F312" s="232"/>
      <c r="G312" s="336"/>
      <c r="H312" s="232"/>
      <c r="I312" s="334"/>
      <c r="M312" s="367" t="s">
        <v>513</v>
      </c>
      <c r="Y312" s="367" t="s">
        <v>513</v>
      </c>
    </row>
    <row r="313" spans="1:25" ht="21" hidden="1" customHeight="1">
      <c r="A313" s="515" t="s">
        <v>526</v>
      </c>
      <c r="B313" s="430" t="s">
        <v>573</v>
      </c>
      <c r="C313" s="335"/>
      <c r="D313" s="232"/>
      <c r="E313" s="335"/>
      <c r="F313" s="232"/>
      <c r="G313" s="336"/>
      <c r="H313" s="232"/>
      <c r="I313" s="334"/>
      <c r="M313" s="367" t="s">
        <v>526</v>
      </c>
      <c r="Y313" s="367" t="s">
        <v>526</v>
      </c>
    </row>
    <row r="314" spans="1:25" ht="21" hidden="1" customHeight="1">
      <c r="A314" s="515" t="s">
        <v>527</v>
      </c>
      <c r="B314" s="430" t="s">
        <v>574</v>
      </c>
      <c r="C314" s="335"/>
      <c r="D314" s="232"/>
      <c r="E314" s="335"/>
      <c r="F314" s="232"/>
      <c r="G314" s="336"/>
      <c r="H314" s="232"/>
      <c r="I314" s="334"/>
      <c r="M314" s="367" t="s">
        <v>527</v>
      </c>
      <c r="Y314" s="367" t="s">
        <v>527</v>
      </c>
    </row>
    <row r="315" spans="1:25" ht="21" hidden="1" customHeight="1">
      <c r="A315" s="515" t="s">
        <v>528</v>
      </c>
      <c r="B315" s="430" t="s">
        <v>575</v>
      </c>
      <c r="C315" s="335"/>
      <c r="D315" s="232"/>
      <c r="E315" s="335"/>
      <c r="F315" s="232"/>
      <c r="G315" s="336"/>
      <c r="H315" s="232"/>
      <c r="I315" s="334"/>
      <c r="M315" s="367" t="s">
        <v>528</v>
      </c>
      <c r="Y315" s="367" t="s">
        <v>528</v>
      </c>
    </row>
    <row r="316" spans="1:25" ht="21" hidden="1" customHeight="1">
      <c r="A316" s="515" t="s">
        <v>529</v>
      </c>
      <c r="B316" s="430" t="s">
        <v>576</v>
      </c>
      <c r="C316" s="335"/>
      <c r="D316" s="232"/>
      <c r="E316" s="335"/>
      <c r="F316" s="232"/>
      <c r="G316" s="336"/>
      <c r="H316" s="232"/>
      <c r="I316" s="334"/>
      <c r="M316" s="367" t="s">
        <v>529</v>
      </c>
      <c r="Y316" s="367" t="s">
        <v>529</v>
      </c>
    </row>
    <row r="317" spans="1:25" ht="21" hidden="1" customHeight="1">
      <c r="A317" s="515" t="s">
        <v>530</v>
      </c>
      <c r="B317" s="430" t="s">
        <v>577</v>
      </c>
      <c r="C317" s="335"/>
      <c r="D317" s="232"/>
      <c r="E317" s="335"/>
      <c r="F317" s="232"/>
      <c r="G317" s="336"/>
      <c r="H317" s="232"/>
      <c r="I317" s="334"/>
      <c r="M317" s="367" t="s">
        <v>530</v>
      </c>
      <c r="Y317" s="367" t="s">
        <v>530</v>
      </c>
    </row>
    <row r="318" spans="1:25" ht="21" hidden="1" customHeight="1">
      <c r="A318" s="515" t="s">
        <v>531</v>
      </c>
      <c r="B318" s="430" t="s">
        <v>578</v>
      </c>
      <c r="C318" s="335"/>
      <c r="D318" s="232"/>
      <c r="E318" s="335"/>
      <c r="F318" s="232"/>
      <c r="G318" s="336"/>
      <c r="H318" s="232"/>
      <c r="I318" s="334"/>
      <c r="M318" s="367" t="s">
        <v>531</v>
      </c>
      <c r="Y318" s="367" t="s">
        <v>531</v>
      </c>
    </row>
    <row r="319" spans="1:25" ht="21" hidden="1" customHeight="1">
      <c r="A319" s="515" t="s">
        <v>532</v>
      </c>
      <c r="B319" s="430" t="s">
        <v>579</v>
      </c>
      <c r="C319" s="335"/>
      <c r="D319" s="232"/>
      <c r="E319" s="335"/>
      <c r="F319" s="232"/>
      <c r="G319" s="336"/>
      <c r="H319" s="232"/>
      <c r="I319" s="334"/>
      <c r="M319" s="367" t="s">
        <v>532</v>
      </c>
      <c r="Y319" s="367" t="s">
        <v>532</v>
      </c>
    </row>
    <row r="320" spans="1:25" ht="21" hidden="1" customHeight="1">
      <c r="A320" s="515" t="s">
        <v>533</v>
      </c>
      <c r="B320" s="430" t="s">
        <v>580</v>
      </c>
      <c r="C320" s="335"/>
      <c r="D320" s="232"/>
      <c r="E320" s="335"/>
      <c r="F320" s="232"/>
      <c r="G320" s="336"/>
      <c r="H320" s="232"/>
      <c r="I320" s="334"/>
      <c r="M320" s="367" t="s">
        <v>533</v>
      </c>
      <c r="Y320" s="367" t="s">
        <v>533</v>
      </c>
    </row>
    <row r="321" spans="1:25" ht="21" hidden="1" customHeight="1">
      <c r="A321" s="515" t="s">
        <v>534</v>
      </c>
      <c r="B321" s="430" t="s">
        <v>581</v>
      </c>
      <c r="C321" s="335"/>
      <c r="D321" s="232"/>
      <c r="E321" s="335"/>
      <c r="F321" s="232"/>
      <c r="G321" s="336"/>
      <c r="H321" s="232"/>
      <c r="I321" s="334"/>
      <c r="M321" s="367" t="s">
        <v>534</v>
      </c>
      <c r="Y321" s="367" t="s">
        <v>534</v>
      </c>
    </row>
    <row r="322" spans="1:25" ht="21" hidden="1" customHeight="1">
      <c r="A322" s="515" t="s">
        <v>535</v>
      </c>
      <c r="B322" s="430" t="s">
        <v>582</v>
      </c>
      <c r="C322" s="335"/>
      <c r="D322" s="232"/>
      <c r="E322" s="335"/>
      <c r="F322" s="232"/>
      <c r="G322" s="336"/>
      <c r="H322" s="232"/>
      <c r="I322" s="334"/>
      <c r="M322" s="367" t="s">
        <v>535</v>
      </c>
      <c r="Y322" s="367" t="s">
        <v>535</v>
      </c>
    </row>
    <row r="323" spans="1:25" ht="21" hidden="1" customHeight="1">
      <c r="A323" s="515" t="s">
        <v>524</v>
      </c>
      <c r="B323" s="430" t="s">
        <v>583</v>
      </c>
      <c r="C323" s="335"/>
      <c r="D323" s="232"/>
      <c r="E323" s="335"/>
      <c r="F323" s="232"/>
      <c r="G323" s="336"/>
      <c r="H323" s="232"/>
      <c r="I323" s="334"/>
      <c r="M323" s="367" t="s">
        <v>524</v>
      </c>
      <c r="Y323" s="367" t="s">
        <v>524</v>
      </c>
    </row>
    <row r="324" spans="1:25" ht="21" hidden="1" customHeight="1">
      <c r="A324" s="515" t="s">
        <v>536</v>
      </c>
      <c r="B324" s="430" t="s">
        <v>584</v>
      </c>
      <c r="C324" s="335"/>
      <c r="D324" s="232"/>
      <c r="E324" s="335"/>
      <c r="F324" s="232"/>
      <c r="G324" s="336"/>
      <c r="H324" s="232"/>
      <c r="I324" s="334"/>
      <c r="M324" s="367" t="s">
        <v>536</v>
      </c>
      <c r="Y324" s="367" t="s">
        <v>536</v>
      </c>
    </row>
    <row r="325" spans="1:25" ht="21" hidden="1" customHeight="1">
      <c r="A325" s="515" t="s">
        <v>514</v>
      </c>
      <c r="B325" s="430" t="s">
        <v>585</v>
      </c>
      <c r="C325" s="335"/>
      <c r="D325" s="232"/>
      <c r="E325" s="335"/>
      <c r="F325" s="232"/>
      <c r="G325" s="336"/>
      <c r="H325" s="232"/>
      <c r="I325" s="334"/>
      <c r="M325" s="367" t="s">
        <v>514</v>
      </c>
      <c r="Y325" s="367" t="s">
        <v>514</v>
      </c>
    </row>
    <row r="326" spans="1:25" ht="21" hidden="1" customHeight="1">
      <c r="A326" s="515" t="s">
        <v>515</v>
      </c>
      <c r="B326" s="430" t="s">
        <v>586</v>
      </c>
      <c r="C326" s="335"/>
      <c r="D326" s="232"/>
      <c r="E326" s="335"/>
      <c r="F326" s="232"/>
      <c r="G326" s="336"/>
      <c r="H326" s="232"/>
      <c r="I326" s="334"/>
      <c r="M326" s="367" t="s">
        <v>515</v>
      </c>
      <c r="Y326" s="367" t="s">
        <v>515</v>
      </c>
    </row>
    <row r="327" spans="1:25" ht="21" hidden="1" customHeight="1">
      <c r="A327" s="515" t="s">
        <v>516</v>
      </c>
      <c r="B327" s="430" t="s">
        <v>587</v>
      </c>
      <c r="C327" s="335"/>
      <c r="D327" s="232"/>
      <c r="E327" s="335"/>
      <c r="F327" s="232"/>
      <c r="G327" s="336"/>
      <c r="H327" s="232"/>
      <c r="I327" s="334"/>
      <c r="M327" s="367" t="s">
        <v>516</v>
      </c>
      <c r="Y327" s="367" t="s">
        <v>516</v>
      </c>
    </row>
    <row r="328" spans="1:25" ht="21" hidden="1" customHeight="1">
      <c r="A328" s="515" t="s">
        <v>517</v>
      </c>
      <c r="B328" s="430" t="s">
        <v>588</v>
      </c>
      <c r="C328" s="335"/>
      <c r="D328" s="232"/>
      <c r="E328" s="335"/>
      <c r="F328" s="232"/>
      <c r="G328" s="336"/>
      <c r="H328" s="232"/>
      <c r="I328" s="334"/>
      <c r="M328" s="367" t="s">
        <v>517</v>
      </c>
      <c r="Y328" s="367" t="s">
        <v>517</v>
      </c>
    </row>
    <row r="329" spans="1:25" ht="21" hidden="1" customHeight="1">
      <c r="A329" s="515" t="s">
        <v>518</v>
      </c>
      <c r="B329" s="430" t="s">
        <v>589</v>
      </c>
      <c r="C329" s="335"/>
      <c r="D329" s="232"/>
      <c r="E329" s="335"/>
      <c r="F329" s="232"/>
      <c r="G329" s="336"/>
      <c r="H329" s="232"/>
      <c r="I329" s="334"/>
      <c r="M329" s="367" t="s">
        <v>518</v>
      </c>
      <c r="Y329" s="367" t="s">
        <v>518</v>
      </c>
    </row>
    <row r="330" spans="1:25" ht="21" hidden="1" customHeight="1">
      <c r="A330" s="515" t="s">
        <v>519</v>
      </c>
      <c r="B330" s="430" t="s">
        <v>590</v>
      </c>
      <c r="C330" s="335"/>
      <c r="D330" s="232"/>
      <c r="E330" s="335"/>
      <c r="F330" s="232"/>
      <c r="G330" s="336"/>
      <c r="H330" s="232"/>
      <c r="I330" s="334"/>
      <c r="M330" s="367" t="s">
        <v>519</v>
      </c>
      <c r="Y330" s="367" t="s">
        <v>519</v>
      </c>
    </row>
    <row r="331" spans="1:25" ht="21" hidden="1" customHeight="1">
      <c r="A331" s="515" t="s">
        <v>520</v>
      </c>
      <c r="B331" s="430" t="s">
        <v>591</v>
      </c>
      <c r="C331" s="335"/>
      <c r="D331" s="232"/>
      <c r="E331" s="335"/>
      <c r="F331" s="232"/>
      <c r="G331" s="336"/>
      <c r="H331" s="232"/>
      <c r="I331" s="334"/>
      <c r="M331" s="367" t="s">
        <v>520</v>
      </c>
      <c r="Y331" s="367" t="s">
        <v>520</v>
      </c>
    </row>
    <row r="332" spans="1:25" ht="21" hidden="1" customHeight="1">
      <c r="A332" s="515" t="s">
        <v>521</v>
      </c>
      <c r="B332" s="430" t="s">
        <v>592</v>
      </c>
      <c r="C332" s="335"/>
      <c r="D332" s="232"/>
      <c r="E332" s="335"/>
      <c r="F332" s="232"/>
      <c r="G332" s="336"/>
      <c r="H332" s="232"/>
      <c r="I332" s="334"/>
      <c r="M332" s="367" t="s">
        <v>521</v>
      </c>
      <c r="Y332" s="367" t="s">
        <v>521</v>
      </c>
    </row>
    <row r="333" spans="1:25" ht="21" hidden="1" customHeight="1">
      <c r="A333" s="515" t="s">
        <v>522</v>
      </c>
      <c r="B333" s="430" t="s">
        <v>593</v>
      </c>
      <c r="C333" s="335"/>
      <c r="D333" s="232"/>
      <c r="E333" s="335"/>
      <c r="F333" s="232"/>
      <c r="G333" s="336"/>
      <c r="H333" s="232"/>
      <c r="I333" s="334"/>
      <c r="M333" s="367" t="s">
        <v>522</v>
      </c>
      <c r="Y333" s="367" t="s">
        <v>522</v>
      </c>
    </row>
    <row r="334" spans="1:25" ht="21" hidden="1" customHeight="1">
      <c r="A334" s="515" t="s">
        <v>523</v>
      </c>
      <c r="B334" s="430" t="s">
        <v>594</v>
      </c>
      <c r="C334" s="335"/>
      <c r="D334" s="232"/>
      <c r="E334" s="335"/>
      <c r="F334" s="232"/>
      <c r="G334" s="336"/>
      <c r="H334" s="232"/>
      <c r="I334" s="334"/>
      <c r="M334" s="367" t="s">
        <v>523</v>
      </c>
      <c r="Y334" s="367" t="s">
        <v>523</v>
      </c>
    </row>
    <row r="335" spans="1:25" ht="21" hidden="1" customHeight="1">
      <c r="A335" s="515" t="s">
        <v>525</v>
      </c>
      <c r="B335" s="430" t="s">
        <v>595</v>
      </c>
      <c r="C335" s="335"/>
      <c r="D335" s="232"/>
      <c r="E335" s="335"/>
      <c r="F335" s="232"/>
      <c r="G335" s="336"/>
      <c r="H335" s="232"/>
      <c r="I335" s="334"/>
      <c r="M335" s="367" t="s">
        <v>525</v>
      </c>
      <c r="Y335" s="367" t="s">
        <v>525</v>
      </c>
    </row>
    <row r="336" spans="1:25" ht="21" hidden="1" customHeight="1">
      <c r="A336" s="515" t="s">
        <v>537</v>
      </c>
      <c r="B336" s="430" t="s">
        <v>596</v>
      </c>
      <c r="C336" s="335"/>
      <c r="D336" s="232"/>
      <c r="E336" s="335"/>
      <c r="F336" s="232"/>
      <c r="G336" s="336"/>
      <c r="H336" s="232"/>
      <c r="I336" s="334"/>
      <c r="M336" s="367" t="s">
        <v>537</v>
      </c>
      <c r="Y336" s="367" t="s">
        <v>537</v>
      </c>
    </row>
    <row r="337" spans="1:25" ht="21" hidden="1" customHeight="1">
      <c r="A337" s="515" t="s">
        <v>538</v>
      </c>
      <c r="B337" s="430" t="s">
        <v>597</v>
      </c>
      <c r="C337" s="335"/>
      <c r="D337" s="232"/>
      <c r="E337" s="335"/>
      <c r="F337" s="232"/>
      <c r="G337" s="336"/>
      <c r="H337" s="232"/>
      <c r="I337" s="334"/>
      <c r="M337" s="367" t="s">
        <v>538</v>
      </c>
      <c r="Y337" s="367" t="s">
        <v>538</v>
      </c>
    </row>
    <row r="338" spans="1:25" ht="21" hidden="1" customHeight="1">
      <c r="A338" s="515" t="s">
        <v>539</v>
      </c>
      <c r="B338" s="430" t="s">
        <v>598</v>
      </c>
      <c r="C338" s="335"/>
      <c r="D338" s="232"/>
      <c r="E338" s="335"/>
      <c r="F338" s="232"/>
      <c r="G338" s="336"/>
      <c r="H338" s="232"/>
      <c r="I338" s="334"/>
      <c r="M338" s="367" t="s">
        <v>539</v>
      </c>
      <c r="Y338" s="367" t="s">
        <v>539</v>
      </c>
    </row>
    <row r="339" spans="1:25" ht="21" hidden="1" customHeight="1">
      <c r="A339" s="515" t="s">
        <v>540</v>
      </c>
      <c r="B339" s="430" t="s">
        <v>599</v>
      </c>
      <c r="C339" s="335"/>
      <c r="D339" s="232"/>
      <c r="E339" s="335"/>
      <c r="F339" s="232"/>
      <c r="G339" s="336"/>
      <c r="H339" s="232"/>
      <c r="I339" s="334"/>
      <c r="M339" s="367" t="s">
        <v>540</v>
      </c>
      <c r="Y339" s="367" t="s">
        <v>540</v>
      </c>
    </row>
    <row r="340" spans="1:25" ht="21" hidden="1" customHeight="1">
      <c r="A340" s="515" t="s">
        <v>541</v>
      </c>
      <c r="B340" s="430" t="s">
        <v>600</v>
      </c>
      <c r="C340" s="335"/>
      <c r="D340" s="232"/>
      <c r="E340" s="335"/>
      <c r="F340" s="232"/>
      <c r="G340" s="336"/>
      <c r="H340" s="232"/>
      <c r="I340" s="334"/>
      <c r="M340" s="367" t="s">
        <v>541</v>
      </c>
      <c r="Y340" s="367" t="s">
        <v>541</v>
      </c>
    </row>
    <row r="341" spans="1:25" ht="21" hidden="1" customHeight="1">
      <c r="A341" s="515" t="s">
        <v>542</v>
      </c>
      <c r="B341" s="430" t="s">
        <v>601</v>
      </c>
      <c r="C341" s="335"/>
      <c r="D341" s="232"/>
      <c r="E341" s="335"/>
      <c r="F341" s="232"/>
      <c r="G341" s="336"/>
      <c r="H341" s="232"/>
      <c r="I341" s="334"/>
      <c r="M341" s="367" t="s">
        <v>542</v>
      </c>
      <c r="Y341" s="367" t="s">
        <v>542</v>
      </c>
    </row>
    <row r="342" spans="1:25" ht="21" hidden="1" customHeight="1">
      <c r="A342" s="515" t="s">
        <v>543</v>
      </c>
      <c r="B342" s="430" t="s">
        <v>602</v>
      </c>
      <c r="C342" s="335"/>
      <c r="D342" s="232"/>
      <c r="E342" s="335"/>
      <c r="F342" s="232"/>
      <c r="G342" s="336"/>
      <c r="H342" s="232"/>
      <c r="I342" s="334"/>
      <c r="M342" s="367" t="s">
        <v>543</v>
      </c>
      <c r="Y342" s="367" t="s">
        <v>543</v>
      </c>
    </row>
    <row r="343" spans="1:25" ht="21" hidden="1" customHeight="1">
      <c r="A343" s="515" t="s">
        <v>544</v>
      </c>
      <c r="B343" s="430" t="s">
        <v>603</v>
      </c>
      <c r="C343" s="335"/>
      <c r="D343" s="232"/>
      <c r="E343" s="335"/>
      <c r="F343" s="232"/>
      <c r="G343" s="336"/>
      <c r="H343" s="232"/>
      <c r="I343" s="334"/>
      <c r="M343" s="367" t="s">
        <v>544</v>
      </c>
      <c r="Y343" s="367" t="s">
        <v>544</v>
      </c>
    </row>
    <row r="344" spans="1:25" ht="21" hidden="1" customHeight="1">
      <c r="A344" s="515" t="s">
        <v>545</v>
      </c>
      <c r="B344" s="430" t="s">
        <v>604</v>
      </c>
      <c r="C344" s="335"/>
      <c r="D344" s="232"/>
      <c r="E344" s="335"/>
      <c r="F344" s="232"/>
      <c r="G344" s="336"/>
      <c r="H344" s="232"/>
      <c r="I344" s="334"/>
      <c r="M344" s="367" t="s">
        <v>545</v>
      </c>
      <c r="Y344" s="367" t="s">
        <v>545</v>
      </c>
    </row>
    <row r="345" spans="1:25" ht="21" hidden="1" customHeight="1">
      <c r="A345" s="515" t="s">
        <v>546</v>
      </c>
      <c r="B345" s="430" t="s">
        <v>605</v>
      </c>
      <c r="C345" s="335"/>
      <c r="D345" s="232"/>
      <c r="E345" s="335"/>
      <c r="F345" s="232"/>
      <c r="G345" s="336"/>
      <c r="H345" s="232"/>
      <c r="I345" s="334"/>
      <c r="M345" s="367" t="s">
        <v>546</v>
      </c>
      <c r="Y345" s="367" t="s">
        <v>546</v>
      </c>
    </row>
    <row r="346" spans="1:25" ht="21" hidden="1" customHeight="1">
      <c r="A346" s="515" t="s">
        <v>547</v>
      </c>
      <c r="B346" s="430" t="s">
        <v>606</v>
      </c>
      <c r="C346" s="335"/>
      <c r="D346" s="232"/>
      <c r="E346" s="335"/>
      <c r="F346" s="232"/>
      <c r="G346" s="336"/>
      <c r="H346" s="232"/>
      <c r="I346" s="334"/>
      <c r="M346" s="367" t="s">
        <v>547</v>
      </c>
      <c r="Y346" s="367" t="s">
        <v>547</v>
      </c>
    </row>
    <row r="347" spans="1:25" ht="21" hidden="1" customHeight="1">
      <c r="A347" s="515" t="s">
        <v>548</v>
      </c>
      <c r="B347" s="430" t="s">
        <v>607</v>
      </c>
      <c r="C347" s="335"/>
      <c r="D347" s="232"/>
      <c r="E347" s="335"/>
      <c r="F347" s="232"/>
      <c r="G347" s="336"/>
      <c r="H347" s="232"/>
      <c r="I347" s="334"/>
      <c r="M347" s="367" t="s">
        <v>548</v>
      </c>
      <c r="Y347" s="367" t="s">
        <v>548</v>
      </c>
    </row>
    <row r="348" spans="1:25" ht="21" hidden="1" customHeight="1">
      <c r="A348" s="515" t="s">
        <v>549</v>
      </c>
      <c r="B348" s="430" t="s">
        <v>608</v>
      </c>
      <c r="C348" s="335"/>
      <c r="D348" s="232"/>
      <c r="E348" s="335"/>
      <c r="F348" s="232"/>
      <c r="G348" s="336"/>
      <c r="H348" s="232"/>
      <c r="I348" s="334"/>
      <c r="M348" s="367" t="s">
        <v>549</v>
      </c>
      <c r="Y348" s="367" t="s">
        <v>549</v>
      </c>
    </row>
    <row r="349" spans="1:25" ht="21" hidden="1" customHeight="1">
      <c r="A349" s="515" t="s">
        <v>550</v>
      </c>
      <c r="B349" s="430" t="s">
        <v>609</v>
      </c>
      <c r="C349" s="335"/>
      <c r="D349" s="232"/>
      <c r="E349" s="335"/>
      <c r="F349" s="232"/>
      <c r="G349" s="336"/>
      <c r="H349" s="232"/>
      <c r="I349" s="334"/>
      <c r="M349" s="367" t="s">
        <v>550</v>
      </c>
      <c r="Y349" s="367" t="s">
        <v>550</v>
      </c>
    </row>
    <row r="350" spans="1:25" ht="21" hidden="1" customHeight="1">
      <c r="A350" s="515" t="s">
        <v>551</v>
      </c>
      <c r="B350" s="430" t="s">
        <v>610</v>
      </c>
      <c r="C350" s="335"/>
      <c r="D350" s="232"/>
      <c r="E350" s="335"/>
      <c r="F350" s="232"/>
      <c r="G350" s="336"/>
      <c r="H350" s="232"/>
      <c r="I350" s="334"/>
      <c r="M350" s="367" t="s">
        <v>551</v>
      </c>
      <c r="Y350" s="367" t="s">
        <v>551</v>
      </c>
    </row>
    <row r="351" spans="1:25" ht="21" hidden="1" customHeight="1">
      <c r="A351" s="515" t="s">
        <v>552</v>
      </c>
      <c r="B351" s="430" t="s">
        <v>611</v>
      </c>
      <c r="C351" s="335"/>
      <c r="D351" s="232"/>
      <c r="E351" s="335"/>
      <c r="F351" s="232"/>
      <c r="G351" s="336"/>
      <c r="H351" s="232"/>
      <c r="I351" s="334"/>
      <c r="M351" s="367" t="s">
        <v>552</v>
      </c>
      <c r="Y351" s="367" t="s">
        <v>552</v>
      </c>
    </row>
    <row r="352" spans="1:25" ht="21" hidden="1" customHeight="1">
      <c r="A352" s="515" t="s">
        <v>553</v>
      </c>
      <c r="B352" s="430" t="s">
        <v>612</v>
      </c>
      <c r="C352" s="335"/>
      <c r="D352" s="232"/>
      <c r="E352" s="335"/>
      <c r="F352" s="232"/>
      <c r="G352" s="336"/>
      <c r="H352" s="232"/>
      <c r="I352" s="334"/>
      <c r="M352" s="367" t="s">
        <v>553</v>
      </c>
      <c r="Y352" s="367" t="s">
        <v>553</v>
      </c>
    </row>
    <row r="353" spans="1:25" ht="21" hidden="1" customHeight="1">
      <c r="A353" s="515" t="s">
        <v>554</v>
      </c>
      <c r="B353" s="430" t="s">
        <v>613</v>
      </c>
      <c r="C353" s="335"/>
      <c r="D353" s="232"/>
      <c r="E353" s="335"/>
      <c r="F353" s="232"/>
      <c r="G353" s="336"/>
      <c r="H353" s="232"/>
      <c r="I353" s="334"/>
      <c r="M353" s="367" t="s">
        <v>554</v>
      </c>
      <c r="Y353" s="367" t="s">
        <v>554</v>
      </c>
    </row>
    <row r="354" spans="1:25" ht="21" hidden="1" customHeight="1">
      <c r="A354" s="515" t="s">
        <v>555</v>
      </c>
      <c r="B354" s="430" t="s">
        <v>614</v>
      </c>
      <c r="C354" s="335"/>
      <c r="D354" s="232"/>
      <c r="E354" s="335"/>
      <c r="F354" s="232"/>
      <c r="G354" s="336"/>
      <c r="H354" s="232"/>
      <c r="I354" s="334"/>
      <c r="M354" s="367" t="s">
        <v>555</v>
      </c>
      <c r="Y354" s="367" t="s">
        <v>555</v>
      </c>
    </row>
    <row r="355" spans="1:25" ht="21" hidden="1" customHeight="1">
      <c r="A355" s="515" t="s">
        <v>556</v>
      </c>
      <c r="B355" s="430" t="s">
        <v>615</v>
      </c>
      <c r="C355" s="335"/>
      <c r="D355" s="232"/>
      <c r="E355" s="335"/>
      <c r="F355" s="232"/>
      <c r="G355" s="336"/>
      <c r="H355" s="232"/>
      <c r="I355" s="334"/>
      <c r="M355" s="367" t="s">
        <v>556</v>
      </c>
      <c r="Y355" s="367" t="s">
        <v>556</v>
      </c>
    </row>
    <row r="356" spans="1:25" ht="21" hidden="1" customHeight="1">
      <c r="A356" s="515" t="s">
        <v>557</v>
      </c>
      <c r="B356" s="430" t="s">
        <v>616</v>
      </c>
      <c r="C356" s="335"/>
      <c r="D356" s="232"/>
      <c r="E356" s="335"/>
      <c r="F356" s="232"/>
      <c r="G356" s="336"/>
      <c r="H356" s="232"/>
      <c r="I356" s="334"/>
      <c r="M356" s="367" t="s">
        <v>557</v>
      </c>
      <c r="Y356" s="367" t="s">
        <v>557</v>
      </c>
    </row>
    <row r="357" spans="1:25" ht="21" hidden="1" customHeight="1">
      <c r="A357" s="515" t="s">
        <v>558</v>
      </c>
      <c r="B357" s="430" t="s">
        <v>617</v>
      </c>
      <c r="C357" s="335"/>
      <c r="D357" s="232"/>
      <c r="E357" s="335"/>
      <c r="F357" s="232"/>
      <c r="G357" s="336"/>
      <c r="H357" s="232"/>
      <c r="I357" s="334"/>
      <c r="M357" s="367" t="s">
        <v>558</v>
      </c>
      <c r="Y357" s="367" t="s">
        <v>558</v>
      </c>
    </row>
    <row r="358" spans="1:25" ht="21" hidden="1" customHeight="1">
      <c r="A358" s="515" t="s">
        <v>559</v>
      </c>
      <c r="B358" s="430" t="s">
        <v>618</v>
      </c>
      <c r="C358" s="335"/>
      <c r="D358" s="232"/>
      <c r="E358" s="335"/>
      <c r="F358" s="232"/>
      <c r="G358" s="336"/>
      <c r="H358" s="232"/>
      <c r="I358" s="334"/>
      <c r="M358" s="367" t="s">
        <v>559</v>
      </c>
      <c r="Y358" s="367" t="s">
        <v>559</v>
      </c>
    </row>
    <row r="359" spans="1:25" ht="21" customHeight="1"/>
    <row r="360" spans="1:25" ht="21" customHeight="1">
      <c r="A360" s="376" t="s">
        <v>438</v>
      </c>
      <c r="B360" s="40" t="s">
        <v>428</v>
      </c>
      <c r="C360" s="40"/>
      <c r="D360" s="40"/>
      <c r="E360" s="3"/>
      <c r="F360" s="3"/>
      <c r="G360" s="3"/>
    </row>
    <row r="361" spans="1:25" ht="21" customHeight="1">
      <c r="A361" s="19"/>
      <c r="B361" s="19" t="s">
        <v>429</v>
      </c>
      <c r="C361" s="32"/>
      <c r="D361" s="32"/>
    </row>
    <row r="362" spans="1:25" ht="21" customHeight="1">
      <c r="B362" s="1" t="s">
        <v>189</v>
      </c>
    </row>
    <row r="363" spans="1:25" ht="21" customHeight="1">
      <c r="B363" s="3" t="s">
        <v>287</v>
      </c>
      <c r="C363" s="14"/>
      <c r="D363" s="14"/>
      <c r="E363" s="14"/>
      <c r="F363" s="14"/>
      <c r="G363" s="14"/>
    </row>
    <row r="364" spans="1:25" ht="21" customHeight="1">
      <c r="B364" s="3" t="s">
        <v>290</v>
      </c>
      <c r="C364" s="15"/>
      <c r="D364" s="15"/>
      <c r="E364" s="15"/>
      <c r="F364" s="15"/>
      <c r="G364" s="15"/>
    </row>
    <row r="365" spans="1:25" ht="21" customHeight="1">
      <c r="B365" s="3" t="s">
        <v>291</v>
      </c>
    </row>
    <row r="366" spans="1:25" ht="21" customHeight="1">
      <c r="B366" s="3" t="s">
        <v>292</v>
      </c>
    </row>
    <row r="367" spans="1:25" ht="21" customHeight="1"/>
    <row r="368" spans="1:25"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379" hidden="1"/>
    <row r="380" hidden="1"/>
    <row r="382" hidden="1"/>
    <row r="383" hidden="1"/>
    <row r="385" hidden="1"/>
    <row r="386" hidden="1"/>
    <row r="388" hidden="1"/>
    <row r="389" hidden="1"/>
    <row r="391" hidden="1"/>
    <row r="392" hidden="1"/>
    <row r="394" hidden="1"/>
    <row r="395" hidden="1"/>
    <row r="397" hidden="1"/>
    <row r="398" hidden="1"/>
    <row r="400" hidden="1"/>
    <row r="401" hidden="1"/>
    <row r="403" hidden="1"/>
    <row r="404" hidden="1"/>
    <row r="406" hidden="1"/>
    <row r="407" hidden="1"/>
    <row r="409" hidden="1"/>
    <row r="410" hidden="1"/>
    <row r="412" hidden="1"/>
    <row r="413" hidden="1"/>
    <row r="415" hidden="1"/>
    <row r="416" hidden="1"/>
    <row r="418" hidden="1"/>
    <row r="419" hidden="1"/>
    <row r="421" hidden="1"/>
    <row r="422" hidden="1"/>
    <row r="424" hidden="1"/>
    <row r="425" hidden="1"/>
    <row r="427" hidden="1"/>
    <row r="428" hidden="1"/>
    <row r="430" hidden="1"/>
    <row r="431" hidden="1"/>
    <row r="433" hidden="1"/>
    <row r="434" hidden="1"/>
    <row r="436" hidden="1"/>
    <row r="437" hidden="1"/>
    <row r="439" hidden="1"/>
    <row r="440" hidden="1"/>
    <row r="442" hidden="1"/>
    <row r="443" hidden="1"/>
    <row r="445" hidden="1"/>
    <row r="446" hidden="1"/>
    <row r="448" hidden="1"/>
    <row r="449" hidden="1"/>
    <row r="451" hidden="1"/>
    <row r="452" hidden="1"/>
    <row r="454" hidden="1"/>
    <row r="455" hidden="1"/>
    <row r="457" hidden="1"/>
    <row r="458" hidden="1"/>
    <row r="460" hidden="1"/>
    <row r="461" hidden="1"/>
    <row r="463" hidden="1"/>
    <row r="464" hidden="1"/>
    <row r="466" hidden="1"/>
    <row r="467" hidden="1"/>
    <row r="469" hidden="1"/>
    <row r="470" hidden="1"/>
    <row r="472" hidden="1"/>
    <row r="486" hidden="1"/>
    <row r="487" hidden="1"/>
    <row r="488" hidden="1"/>
    <row r="489" hidden="1"/>
    <row r="491" hidden="1"/>
    <row r="492" hidden="1"/>
    <row r="494" hidden="1"/>
    <row r="495" hidden="1"/>
    <row r="497" hidden="1"/>
    <row r="498" hidden="1"/>
    <row r="500" hidden="1"/>
    <row r="501" hidden="1"/>
    <row r="503" hidden="1"/>
    <row r="504" hidden="1"/>
    <row r="506" hidden="1"/>
    <row r="507" hidden="1"/>
    <row r="509" ht="12" hidden="1" customHeight="1"/>
    <row r="510" ht="12" hidden="1" customHeight="1"/>
    <row r="511" ht="12" customHeight="1"/>
    <row r="512" hidden="1"/>
    <row r="513" hidden="1"/>
    <row r="515" hidden="1"/>
    <row r="516" hidden="1"/>
    <row r="518" hidden="1"/>
    <row r="519" hidden="1"/>
    <row r="521" hidden="1"/>
    <row r="522" hidden="1"/>
    <row r="524" hidden="1"/>
    <row r="525" hidden="1"/>
    <row r="527" hidden="1"/>
    <row r="528" hidden="1"/>
    <row r="530" hidden="1"/>
    <row r="531" hidden="1"/>
    <row r="533" hidden="1"/>
    <row r="534" hidden="1"/>
    <row r="536" hidden="1"/>
    <row r="537" hidden="1"/>
    <row r="539" hidden="1"/>
    <row r="540" hidden="1"/>
    <row r="542" hidden="1"/>
    <row r="543" hidden="1"/>
    <row r="545" hidden="1"/>
    <row r="546" hidden="1"/>
    <row r="548" hidden="1"/>
    <row r="549" hidden="1"/>
    <row r="551" hidden="1"/>
    <row r="552" hidden="1"/>
    <row r="554" hidden="1"/>
    <row r="555" hidden="1"/>
    <row r="557" hidden="1"/>
    <row r="558" hidden="1"/>
    <row r="560" hidden="1"/>
    <row r="561" hidden="1"/>
    <row r="563" hidden="1"/>
    <row r="564" hidden="1"/>
    <row r="566" hidden="1"/>
    <row r="567" hidden="1"/>
    <row r="569" hidden="1"/>
    <row r="570" hidden="1"/>
    <row r="572" hidden="1"/>
    <row r="573" hidden="1"/>
    <row r="575" hidden="1"/>
    <row r="576" hidden="1"/>
    <row r="578" hidden="1"/>
    <row r="579" hidden="1"/>
    <row r="581" hidden="1"/>
    <row r="582" hidden="1"/>
    <row r="584" hidden="1"/>
    <row r="585" hidden="1"/>
    <row r="587" hidden="1"/>
    <row r="588" hidden="1"/>
    <row r="590" hidden="1"/>
    <row r="591" hidden="1"/>
    <row r="593" hidden="1"/>
    <row r="594" hidden="1"/>
    <row r="596" hidden="1"/>
    <row r="597" hidden="1"/>
    <row r="599" hidden="1"/>
    <row r="600" hidden="1"/>
    <row r="602" hidden="1"/>
    <row r="603" hidden="1"/>
    <row r="605" hidden="1"/>
    <row r="606" hidden="1"/>
    <row r="608" hidden="1"/>
    <row r="609" hidden="1"/>
    <row r="611" hidden="1"/>
    <row r="612" hidden="1"/>
    <row r="614" hidden="1"/>
    <row r="615" hidden="1"/>
    <row r="617" hidden="1"/>
    <row r="618" hidden="1"/>
    <row r="620" hidden="1"/>
    <row r="621" hidden="1"/>
    <row r="623" hidden="1"/>
    <row r="624" hidden="1"/>
    <row r="626" hidden="1"/>
    <row r="627" hidden="1"/>
    <row r="629" hidden="1"/>
    <row r="630" hidden="1"/>
    <row r="632" hidden="1"/>
    <row r="633" hidden="1"/>
    <row r="635" hidden="1"/>
    <row r="636" hidden="1"/>
    <row r="638" hidden="1"/>
    <row r="639" hidden="1"/>
    <row r="641" hidden="1"/>
    <row r="642" hidden="1"/>
    <row r="644" hidden="1"/>
    <row r="645" hidden="1"/>
    <row r="647" hidden="1"/>
    <row r="648" hidden="1"/>
    <row r="650" hidden="1"/>
    <row r="651" hidden="1"/>
    <row r="653" hidden="1"/>
    <row r="654" hidden="1"/>
    <row r="656" hidden="1"/>
    <row r="657" hidden="1"/>
    <row r="659" hidden="1"/>
    <row r="660" hidden="1"/>
    <row r="662" hidden="1"/>
    <row r="663" hidden="1"/>
    <row r="665" hidden="1"/>
    <row r="666" hidden="1"/>
    <row r="668" hidden="1"/>
    <row r="669" hidden="1"/>
    <row r="671" hidden="1"/>
    <row r="672" hidden="1"/>
    <row r="674" hidden="1"/>
    <row r="675" hidden="1"/>
    <row r="677" hidden="1"/>
    <row r="678" hidden="1"/>
    <row r="680" hidden="1"/>
    <row r="681" hidden="1"/>
    <row r="683" hidden="1"/>
    <row r="684" hidden="1"/>
    <row r="686" hidden="1"/>
    <row r="687" hidden="1"/>
    <row r="689" hidden="1"/>
    <row r="690" hidden="1"/>
    <row r="692" hidden="1"/>
    <row r="693" hidden="1"/>
    <row r="695" hidden="1"/>
  </sheetData>
  <phoneticPr fontId="5" type="noConversion"/>
  <pageMargins left="0.75" right="0.75" top="1" bottom="1" header="0.5" footer="0.5"/>
  <pageSetup paperSize="9" scale="53"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pageSetUpPr fitToPage="1"/>
  </sheetPr>
  <dimension ref="A1:Y513"/>
  <sheetViews>
    <sheetView showGridLines="0" topLeftCell="A359" zoomScale="60" zoomScaleNormal="60" workbookViewId="0"/>
  </sheetViews>
  <sheetFormatPr defaultColWidth="8.85546875" defaultRowHeight="18.75"/>
  <cols>
    <col min="1" max="1" width="20" style="1" customWidth="1"/>
    <col min="2" max="2" width="21" style="1" customWidth="1"/>
    <col min="3" max="7" width="17.28515625" style="1" customWidth="1"/>
    <col min="8" max="8" width="18.5703125" style="1" customWidth="1"/>
    <col min="9" max="9" width="17.28515625" style="3" customWidth="1"/>
    <col min="10" max="10" width="21.28515625" style="3" customWidth="1"/>
    <col min="11" max="11" width="15.28515625" style="3" customWidth="1"/>
    <col min="12" max="12" width="9.140625" style="3" customWidth="1"/>
    <col min="13" max="13" width="22.7109375" style="367" customWidth="1"/>
    <col min="14" max="24" width="8.85546875" style="365"/>
    <col min="25" max="25" width="23.28515625" style="365" customWidth="1"/>
    <col min="26" max="16384" width="8.85546875" style="1"/>
  </cols>
  <sheetData>
    <row r="1" spans="1:25" ht="15" customHeight="1"/>
    <row r="2" spans="1:25" ht="15" customHeight="1">
      <c r="A2" s="4" t="s">
        <v>194</v>
      </c>
      <c r="N2" s="367"/>
      <c r="O2" s="367"/>
      <c r="P2" s="367"/>
      <c r="Q2" s="367"/>
      <c r="R2" s="367"/>
      <c r="S2" s="367"/>
      <c r="T2" s="367"/>
      <c r="U2" s="367"/>
      <c r="V2" s="367"/>
      <c r="W2" s="367"/>
      <c r="X2" s="367"/>
      <c r="Y2" s="367"/>
    </row>
    <row r="3" spans="1:25" ht="15" customHeight="1" thickBot="1">
      <c r="A3" s="5" t="s">
        <v>43</v>
      </c>
      <c r="G3" s="2" t="s">
        <v>13</v>
      </c>
      <c r="N3" s="367"/>
      <c r="O3" s="367"/>
      <c r="P3" s="367"/>
      <c r="Q3" s="367"/>
      <c r="R3" s="367"/>
      <c r="S3" s="367"/>
      <c r="T3" s="367"/>
      <c r="U3" s="367"/>
      <c r="V3" s="367"/>
      <c r="W3" s="367"/>
      <c r="X3" s="367"/>
      <c r="Y3" s="367"/>
    </row>
    <row r="4" spans="1:25" ht="12.6" customHeight="1" thickTop="1">
      <c r="A4" s="369">
        <v>1</v>
      </c>
      <c r="B4" s="16"/>
      <c r="C4" s="17"/>
      <c r="D4" s="17"/>
      <c r="E4" s="17"/>
      <c r="F4" s="17"/>
      <c r="G4" s="18"/>
      <c r="N4" s="367"/>
      <c r="O4" s="367"/>
      <c r="P4" s="367"/>
      <c r="Q4" s="367"/>
      <c r="R4" s="367"/>
      <c r="S4" s="367"/>
      <c r="T4" s="367"/>
      <c r="U4" s="367"/>
      <c r="V4" s="367"/>
      <c r="W4" s="367"/>
      <c r="X4" s="367"/>
      <c r="Y4" s="367"/>
    </row>
    <row r="5" spans="1:25" ht="63" customHeight="1">
      <c r="A5" s="366">
        <v>2</v>
      </c>
      <c r="B5" s="153" t="s">
        <v>195</v>
      </c>
      <c r="C5" s="147" t="s">
        <v>44</v>
      </c>
      <c r="D5" s="147" t="s">
        <v>196</v>
      </c>
      <c r="E5" s="154" t="s">
        <v>389</v>
      </c>
      <c r="F5" s="147" t="s">
        <v>197</v>
      </c>
      <c r="G5" s="148" t="s">
        <v>45</v>
      </c>
      <c r="N5" s="367"/>
      <c r="O5" s="367"/>
      <c r="P5" s="367"/>
      <c r="Q5" s="367"/>
      <c r="R5" s="367"/>
      <c r="S5" s="367"/>
      <c r="T5" s="367"/>
      <c r="U5" s="367"/>
      <c r="V5" s="367"/>
      <c r="W5" s="367"/>
      <c r="X5" s="367"/>
      <c r="Y5" s="367"/>
    </row>
    <row r="6" spans="1:25" ht="10.9" customHeight="1">
      <c r="A6" s="370">
        <v>3</v>
      </c>
      <c r="B6" s="149"/>
      <c r="C6" s="150"/>
      <c r="D6" s="150"/>
      <c r="E6" s="6"/>
      <c r="F6" s="151"/>
      <c r="G6" s="152"/>
      <c r="N6" s="367"/>
      <c r="O6" s="367"/>
      <c r="P6" s="367"/>
      <c r="Q6" s="367"/>
      <c r="R6" s="367"/>
      <c r="S6" s="367"/>
      <c r="T6" s="367"/>
      <c r="U6" s="367"/>
      <c r="V6" s="367"/>
      <c r="W6" s="367"/>
      <c r="X6" s="367"/>
      <c r="Y6" s="367"/>
    </row>
    <row r="7" spans="1:25" ht="21" customHeight="1">
      <c r="A7" s="7" t="s">
        <v>21</v>
      </c>
      <c r="B7" s="8"/>
      <c r="C7" s="9"/>
      <c r="D7" s="9"/>
      <c r="E7" s="9"/>
      <c r="F7" s="9"/>
      <c r="G7" s="10"/>
      <c r="N7" s="367"/>
      <c r="O7" s="367"/>
      <c r="P7" s="367"/>
      <c r="Q7" s="367"/>
      <c r="R7" s="367"/>
      <c r="S7" s="367"/>
      <c r="T7" s="367"/>
      <c r="U7" s="367"/>
      <c r="V7" s="367"/>
      <c r="W7" s="367"/>
      <c r="X7" s="367"/>
      <c r="Y7" s="367"/>
    </row>
    <row r="8" spans="1:25" ht="21" hidden="1" customHeight="1">
      <c r="A8" s="11" t="s">
        <v>47</v>
      </c>
      <c r="B8" s="337">
        <v>24000</v>
      </c>
      <c r="C8" s="338">
        <v>12000</v>
      </c>
      <c r="D8" s="338">
        <v>49000</v>
      </c>
      <c r="E8" s="338">
        <v>34000</v>
      </c>
      <c r="F8" s="338">
        <v>85000</v>
      </c>
      <c r="G8" s="339">
        <v>0.57599999999999996</v>
      </c>
      <c r="M8" s="368" t="s">
        <v>47</v>
      </c>
      <c r="N8" s="367"/>
      <c r="O8" s="367"/>
      <c r="P8" s="367"/>
      <c r="Q8" s="367"/>
      <c r="R8" s="367"/>
      <c r="S8" s="367"/>
      <c r="T8" s="367"/>
      <c r="U8" s="367"/>
      <c r="V8" s="367"/>
      <c r="W8" s="367"/>
      <c r="X8" s="367"/>
      <c r="Y8" s="367" t="s">
        <v>47</v>
      </c>
    </row>
    <row r="9" spans="1:25" ht="21" hidden="1" customHeight="1">
      <c r="A9" s="11" t="s">
        <v>48</v>
      </c>
      <c r="B9" s="337">
        <v>22000</v>
      </c>
      <c r="C9" s="338">
        <v>14000</v>
      </c>
      <c r="D9" s="338">
        <v>51000</v>
      </c>
      <c r="E9" s="338">
        <v>33000</v>
      </c>
      <c r="F9" s="338">
        <v>88000</v>
      </c>
      <c r="G9" s="339">
        <v>0.57799999999999996</v>
      </c>
      <c r="M9" s="368" t="s">
        <v>48</v>
      </c>
      <c r="N9" s="367"/>
      <c r="O9" s="367"/>
      <c r="P9" s="367"/>
      <c r="Q9" s="367"/>
      <c r="R9" s="367"/>
      <c r="S9" s="367"/>
      <c r="T9" s="367"/>
      <c r="U9" s="367"/>
      <c r="V9" s="367"/>
      <c r="W9" s="367"/>
      <c r="X9" s="367"/>
      <c r="Y9" s="367" t="s">
        <v>48</v>
      </c>
    </row>
    <row r="10" spans="1:25" ht="21" hidden="1" customHeight="1">
      <c r="A10" s="11" t="s">
        <v>49</v>
      </c>
      <c r="B10" s="337">
        <v>20000</v>
      </c>
      <c r="C10" s="338">
        <v>12000</v>
      </c>
      <c r="D10" s="338">
        <v>47000</v>
      </c>
      <c r="E10" s="338">
        <v>35000</v>
      </c>
      <c r="F10" s="338">
        <v>79000</v>
      </c>
      <c r="G10" s="339">
        <v>0.59099999999999997</v>
      </c>
      <c r="M10" s="368" t="s">
        <v>49</v>
      </c>
      <c r="N10" s="367"/>
      <c r="O10" s="367"/>
      <c r="P10" s="367"/>
      <c r="Q10" s="367"/>
      <c r="R10" s="367"/>
      <c r="S10" s="367"/>
      <c r="T10" s="367"/>
      <c r="U10" s="367"/>
      <c r="V10" s="367"/>
      <c r="W10" s="367"/>
      <c r="X10" s="367"/>
      <c r="Y10" s="367" t="s">
        <v>49</v>
      </c>
    </row>
    <row r="11" spans="1:25" ht="21" hidden="1" customHeight="1">
      <c r="A11" s="11" t="s">
        <v>265</v>
      </c>
      <c r="B11" s="337" t="s">
        <v>46</v>
      </c>
      <c r="C11" s="338" t="s">
        <v>46</v>
      </c>
      <c r="D11" s="338" t="s">
        <v>46</v>
      </c>
      <c r="E11" s="338" t="s">
        <v>46</v>
      </c>
      <c r="F11" s="338" t="s">
        <v>46</v>
      </c>
      <c r="G11" s="339" t="s">
        <v>46</v>
      </c>
      <c r="M11" s="368" t="s">
        <v>265</v>
      </c>
      <c r="N11" s="367"/>
      <c r="O11" s="367"/>
      <c r="P11" s="367"/>
      <c r="Q11" s="367"/>
      <c r="R11" s="367"/>
      <c r="S11" s="367"/>
      <c r="T11" s="367"/>
      <c r="U11" s="367"/>
      <c r="V11" s="367"/>
      <c r="W11" s="367"/>
      <c r="X11" s="367"/>
      <c r="Y11" s="367" t="s">
        <v>265</v>
      </c>
    </row>
    <row r="12" spans="1:25" ht="21" hidden="1" customHeight="1">
      <c r="A12" s="11" t="s">
        <v>198</v>
      </c>
      <c r="B12" s="337">
        <v>21000</v>
      </c>
      <c r="C12" s="338">
        <v>10000</v>
      </c>
      <c r="D12" s="338">
        <v>47000</v>
      </c>
      <c r="E12" s="338">
        <v>35000</v>
      </c>
      <c r="F12" s="338">
        <v>78000</v>
      </c>
      <c r="G12" s="339">
        <v>0.60599999999999998</v>
      </c>
      <c r="M12" s="368" t="s">
        <v>198</v>
      </c>
      <c r="N12" s="367"/>
      <c r="O12" s="367"/>
      <c r="P12" s="367"/>
      <c r="Q12" s="367"/>
      <c r="R12" s="367"/>
      <c r="S12" s="367"/>
      <c r="T12" s="367"/>
      <c r="U12" s="367"/>
      <c r="V12" s="367"/>
      <c r="W12" s="367"/>
      <c r="X12" s="367"/>
      <c r="Y12" s="367" t="s">
        <v>198</v>
      </c>
    </row>
    <row r="13" spans="1:25" ht="21" hidden="1" customHeight="1">
      <c r="A13" s="11" t="s">
        <v>50</v>
      </c>
      <c r="B13" s="337">
        <v>23000</v>
      </c>
      <c r="C13" s="338">
        <v>8000</v>
      </c>
      <c r="D13" s="338">
        <v>46000</v>
      </c>
      <c r="E13" s="338">
        <v>32000</v>
      </c>
      <c r="F13" s="338">
        <v>77000</v>
      </c>
      <c r="G13" s="339">
        <v>0.59599999999999997</v>
      </c>
      <c r="M13" s="368" t="s">
        <v>50</v>
      </c>
      <c r="N13" s="367"/>
      <c r="O13" s="367"/>
      <c r="P13" s="367"/>
      <c r="Q13" s="367"/>
      <c r="R13" s="367"/>
      <c r="S13" s="367"/>
      <c r="T13" s="367"/>
      <c r="U13" s="367"/>
      <c r="V13" s="367"/>
      <c r="W13" s="367"/>
      <c r="X13" s="367"/>
      <c r="Y13" s="367" t="s">
        <v>50</v>
      </c>
    </row>
    <row r="14" spans="1:25" ht="21" hidden="1" customHeight="1">
      <c r="A14" s="11" t="s">
        <v>51</v>
      </c>
      <c r="B14" s="337">
        <v>23000</v>
      </c>
      <c r="C14" s="338" t="s">
        <v>270</v>
      </c>
      <c r="D14" s="338">
        <v>49000</v>
      </c>
      <c r="E14" s="338">
        <v>35000</v>
      </c>
      <c r="F14" s="338">
        <v>79000</v>
      </c>
      <c r="G14" s="339">
        <v>0.62</v>
      </c>
      <c r="M14" s="368" t="s">
        <v>51</v>
      </c>
      <c r="N14" s="367"/>
      <c r="O14" s="367"/>
      <c r="P14" s="367"/>
      <c r="Q14" s="367"/>
      <c r="R14" s="367"/>
      <c r="S14" s="367"/>
      <c r="T14" s="367"/>
      <c r="U14" s="367"/>
      <c r="V14" s="367"/>
      <c r="W14" s="367"/>
      <c r="X14" s="367"/>
      <c r="Y14" s="367" t="s">
        <v>51</v>
      </c>
    </row>
    <row r="15" spans="1:25" ht="21" hidden="1" customHeight="1">
      <c r="A15" s="11" t="s">
        <v>52</v>
      </c>
      <c r="B15" s="337">
        <v>21000</v>
      </c>
      <c r="C15" s="338">
        <v>8000</v>
      </c>
      <c r="D15" s="338">
        <v>47000</v>
      </c>
      <c r="E15" s="338">
        <v>35000</v>
      </c>
      <c r="F15" s="338">
        <v>77000</v>
      </c>
      <c r="G15" s="339">
        <v>0.61399999999999999</v>
      </c>
      <c r="M15" s="368" t="s">
        <v>52</v>
      </c>
      <c r="N15" s="367"/>
      <c r="O15" s="367"/>
      <c r="P15" s="367"/>
      <c r="Q15" s="367"/>
      <c r="R15" s="367"/>
      <c r="S15" s="367"/>
      <c r="T15" s="367"/>
      <c r="U15" s="367"/>
      <c r="V15" s="367"/>
      <c r="W15" s="367"/>
      <c r="X15" s="367"/>
      <c r="Y15" s="367" t="s">
        <v>52</v>
      </c>
    </row>
    <row r="16" spans="1:25" ht="21" hidden="1" customHeight="1">
      <c r="A16" s="11" t="s">
        <v>53</v>
      </c>
      <c r="B16" s="337">
        <v>20000</v>
      </c>
      <c r="C16" s="338">
        <v>9000</v>
      </c>
      <c r="D16" s="338">
        <v>47000</v>
      </c>
      <c r="E16" s="338">
        <v>34000</v>
      </c>
      <c r="F16" s="338">
        <v>76000</v>
      </c>
      <c r="G16" s="339">
        <v>0.61599999999999999</v>
      </c>
      <c r="M16" s="368" t="s">
        <v>53</v>
      </c>
      <c r="N16" s="367"/>
      <c r="O16" s="367"/>
      <c r="P16" s="367"/>
      <c r="Q16" s="367"/>
      <c r="R16" s="367"/>
      <c r="S16" s="367"/>
      <c r="T16" s="367"/>
      <c r="U16" s="367"/>
      <c r="V16" s="367"/>
      <c r="W16" s="367"/>
      <c r="X16" s="367"/>
      <c r="Y16" s="367" t="s">
        <v>53</v>
      </c>
    </row>
    <row r="17" spans="1:25" ht="21" hidden="1" customHeight="1">
      <c r="A17" s="11" t="s">
        <v>54</v>
      </c>
      <c r="B17" s="337">
        <v>20000</v>
      </c>
      <c r="C17" s="338">
        <v>11000</v>
      </c>
      <c r="D17" s="338">
        <v>42000</v>
      </c>
      <c r="E17" s="338">
        <v>30000</v>
      </c>
      <c r="F17" s="338">
        <v>73000</v>
      </c>
      <c r="G17" s="339">
        <v>0.57299999999999995</v>
      </c>
      <c r="M17" s="368" t="s">
        <v>54</v>
      </c>
      <c r="N17" s="367"/>
      <c r="O17" s="367"/>
      <c r="P17" s="367"/>
      <c r="Q17" s="367"/>
      <c r="R17" s="367"/>
      <c r="S17" s="367"/>
      <c r="T17" s="367"/>
      <c r="U17" s="367"/>
      <c r="V17" s="367"/>
      <c r="W17" s="367"/>
      <c r="X17" s="367"/>
      <c r="Y17" s="367" t="s">
        <v>54</v>
      </c>
    </row>
    <row r="18" spans="1:25" ht="21" hidden="1" customHeight="1">
      <c r="A18" s="11" t="s">
        <v>55</v>
      </c>
      <c r="B18" s="337">
        <v>24000</v>
      </c>
      <c r="C18" s="338">
        <v>11000</v>
      </c>
      <c r="D18" s="338">
        <v>44000</v>
      </c>
      <c r="E18" s="338">
        <v>31000</v>
      </c>
      <c r="F18" s="338">
        <v>79000</v>
      </c>
      <c r="G18" s="339">
        <v>0.55400000000000005</v>
      </c>
      <c r="M18" s="368" t="s">
        <v>55</v>
      </c>
      <c r="N18" s="367"/>
      <c r="O18" s="367"/>
      <c r="P18" s="367"/>
      <c r="Q18" s="367"/>
      <c r="R18" s="367"/>
      <c r="S18" s="367"/>
      <c r="T18" s="367"/>
      <c r="U18" s="367"/>
      <c r="V18" s="367"/>
      <c r="W18" s="367"/>
      <c r="X18" s="367"/>
      <c r="Y18" s="367" t="s">
        <v>55</v>
      </c>
    </row>
    <row r="19" spans="1:25" ht="21" hidden="1" customHeight="1">
      <c r="A19" s="11" t="s">
        <v>56</v>
      </c>
      <c r="B19" s="337">
        <v>23000</v>
      </c>
      <c r="C19" s="338">
        <v>11000</v>
      </c>
      <c r="D19" s="338">
        <v>41000</v>
      </c>
      <c r="E19" s="338">
        <v>31000</v>
      </c>
      <c r="F19" s="338">
        <v>75000</v>
      </c>
      <c r="G19" s="339">
        <v>0.54900000000000004</v>
      </c>
      <c r="M19" s="368" t="s">
        <v>56</v>
      </c>
      <c r="N19" s="367"/>
      <c r="O19" s="367"/>
      <c r="P19" s="367"/>
      <c r="Q19" s="367"/>
      <c r="R19" s="367"/>
      <c r="S19" s="367"/>
      <c r="T19" s="367"/>
      <c r="U19" s="367"/>
      <c r="V19" s="367"/>
      <c r="W19" s="367"/>
      <c r="X19" s="367"/>
      <c r="Y19" s="367" t="s">
        <v>56</v>
      </c>
    </row>
    <row r="20" spans="1:25" ht="21" hidden="1" customHeight="1">
      <c r="A20" s="11" t="s">
        <v>57</v>
      </c>
      <c r="B20" s="337">
        <v>29000</v>
      </c>
      <c r="C20" s="338">
        <v>10000</v>
      </c>
      <c r="D20" s="338">
        <v>40000</v>
      </c>
      <c r="E20" s="338">
        <v>28000</v>
      </c>
      <c r="F20" s="338">
        <v>80000</v>
      </c>
      <c r="G20" s="339">
        <v>0.503</v>
      </c>
      <c r="M20" s="368" t="s">
        <v>57</v>
      </c>
      <c r="N20" s="367"/>
      <c r="O20" s="367"/>
      <c r="P20" s="367"/>
      <c r="Q20" s="367"/>
      <c r="R20" s="367"/>
      <c r="S20" s="367"/>
      <c r="T20" s="367"/>
      <c r="U20" s="367"/>
      <c r="V20" s="367"/>
      <c r="W20" s="367"/>
      <c r="X20" s="367"/>
      <c r="Y20" s="367" t="s">
        <v>57</v>
      </c>
    </row>
    <row r="21" spans="1:25" ht="21" hidden="1" customHeight="1">
      <c r="A21" s="11" t="s">
        <v>58</v>
      </c>
      <c r="B21" s="337">
        <v>28000</v>
      </c>
      <c r="C21" s="338">
        <v>11000</v>
      </c>
      <c r="D21" s="338">
        <v>36000</v>
      </c>
      <c r="E21" s="338">
        <v>25000</v>
      </c>
      <c r="F21" s="338">
        <v>76000</v>
      </c>
      <c r="G21" s="339">
        <v>0.47699999999999998</v>
      </c>
      <c r="M21" s="368" t="s">
        <v>58</v>
      </c>
      <c r="N21" s="367"/>
      <c r="O21" s="367"/>
      <c r="P21" s="367"/>
      <c r="Q21" s="367"/>
      <c r="R21" s="367"/>
      <c r="S21" s="367"/>
      <c r="T21" s="367"/>
      <c r="U21" s="367"/>
      <c r="V21" s="367"/>
      <c r="W21" s="367"/>
      <c r="X21" s="367"/>
      <c r="Y21" s="367" t="s">
        <v>58</v>
      </c>
    </row>
    <row r="22" spans="1:25" ht="21" hidden="1" customHeight="1">
      <c r="A22" s="11" t="s">
        <v>59</v>
      </c>
      <c r="B22" s="337">
        <v>25000</v>
      </c>
      <c r="C22" s="338">
        <v>12000</v>
      </c>
      <c r="D22" s="338">
        <v>36000</v>
      </c>
      <c r="E22" s="338">
        <v>25000</v>
      </c>
      <c r="F22" s="338">
        <v>73000</v>
      </c>
      <c r="G22" s="339">
        <v>0.49099999999999999</v>
      </c>
      <c r="M22" s="368" t="s">
        <v>59</v>
      </c>
      <c r="N22" s="367"/>
      <c r="O22" s="367"/>
      <c r="P22" s="367"/>
      <c r="Q22" s="367"/>
      <c r="R22" s="367"/>
      <c r="S22" s="367"/>
      <c r="T22" s="367"/>
      <c r="U22" s="367"/>
      <c r="V22" s="367"/>
      <c r="W22" s="367"/>
      <c r="X22" s="367"/>
      <c r="Y22" s="367" t="s">
        <v>59</v>
      </c>
    </row>
    <row r="23" spans="1:25" ht="21" hidden="1" customHeight="1">
      <c r="A23" s="11" t="s">
        <v>199</v>
      </c>
      <c r="B23" s="337">
        <v>21000</v>
      </c>
      <c r="C23" s="338">
        <v>13000</v>
      </c>
      <c r="D23" s="338">
        <v>35000</v>
      </c>
      <c r="E23" s="338">
        <v>24000</v>
      </c>
      <c r="F23" s="338">
        <v>69000</v>
      </c>
      <c r="G23" s="339">
        <v>0.50800000000000001</v>
      </c>
      <c r="M23" s="368" t="s">
        <v>199</v>
      </c>
      <c r="N23" s="367"/>
      <c r="O23" s="367"/>
      <c r="P23" s="367"/>
      <c r="Q23" s="367"/>
      <c r="R23" s="367"/>
      <c r="S23" s="367"/>
      <c r="T23" s="367"/>
      <c r="U23" s="367"/>
      <c r="V23" s="367"/>
      <c r="W23" s="367"/>
      <c r="X23" s="367"/>
      <c r="Y23" s="367" t="s">
        <v>199</v>
      </c>
    </row>
    <row r="24" spans="1:25" ht="21" hidden="1" customHeight="1">
      <c r="A24" s="11" t="s">
        <v>200</v>
      </c>
      <c r="B24" s="337">
        <v>18000</v>
      </c>
      <c r="C24" s="338">
        <v>14000</v>
      </c>
      <c r="D24" s="338">
        <v>36000</v>
      </c>
      <c r="E24" s="338">
        <v>25000</v>
      </c>
      <c r="F24" s="338">
        <v>68000</v>
      </c>
      <c r="G24" s="339">
        <v>0.52900000000000003</v>
      </c>
      <c r="M24" s="368" t="s">
        <v>200</v>
      </c>
      <c r="N24" s="367"/>
      <c r="O24" s="367"/>
      <c r="P24" s="367"/>
      <c r="Q24" s="367"/>
      <c r="R24" s="367"/>
      <c r="S24" s="367"/>
      <c r="T24" s="367"/>
      <c r="U24" s="367"/>
      <c r="V24" s="367"/>
      <c r="W24" s="367"/>
      <c r="X24" s="367"/>
      <c r="Y24" s="367" t="s">
        <v>200</v>
      </c>
    </row>
    <row r="25" spans="1:25" ht="21" hidden="1" customHeight="1">
      <c r="A25" s="11" t="s">
        <v>60</v>
      </c>
      <c r="B25" s="337">
        <v>19000</v>
      </c>
      <c r="C25" s="338">
        <v>12000</v>
      </c>
      <c r="D25" s="338">
        <v>35000</v>
      </c>
      <c r="E25" s="338">
        <v>25000</v>
      </c>
      <c r="F25" s="338">
        <v>66000</v>
      </c>
      <c r="G25" s="339">
        <v>0.53400000000000003</v>
      </c>
      <c r="M25" s="368" t="s">
        <v>60</v>
      </c>
      <c r="N25" s="367"/>
      <c r="O25" s="367"/>
      <c r="P25" s="367"/>
      <c r="Q25" s="367"/>
      <c r="R25" s="367"/>
      <c r="S25" s="367"/>
      <c r="T25" s="367"/>
      <c r="U25" s="367"/>
      <c r="V25" s="367"/>
      <c r="W25" s="367"/>
      <c r="X25" s="367"/>
      <c r="Y25" s="367" t="s">
        <v>60</v>
      </c>
    </row>
    <row r="26" spans="1:25" ht="21" hidden="1" customHeight="1">
      <c r="A26" s="11" t="s">
        <v>61</v>
      </c>
      <c r="B26" s="337">
        <v>19000</v>
      </c>
      <c r="C26" s="338">
        <v>11000</v>
      </c>
      <c r="D26" s="338">
        <v>38000</v>
      </c>
      <c r="E26" s="338">
        <v>29000</v>
      </c>
      <c r="F26" s="338">
        <v>68000</v>
      </c>
      <c r="G26" s="339">
        <v>0.55200000000000005</v>
      </c>
      <c r="M26" s="368" t="s">
        <v>61</v>
      </c>
      <c r="N26" s="367"/>
      <c r="O26" s="367"/>
      <c r="P26" s="367"/>
      <c r="Q26" s="367"/>
      <c r="R26" s="367"/>
      <c r="S26" s="367"/>
      <c r="T26" s="367"/>
      <c r="U26" s="367"/>
      <c r="V26" s="367"/>
      <c r="W26" s="367"/>
      <c r="X26" s="367"/>
      <c r="Y26" s="367" t="s">
        <v>61</v>
      </c>
    </row>
    <row r="27" spans="1:25" ht="21" hidden="1" customHeight="1">
      <c r="A27" s="11" t="s">
        <v>62</v>
      </c>
      <c r="B27" s="337">
        <v>20000</v>
      </c>
      <c r="C27" s="338">
        <v>9000</v>
      </c>
      <c r="D27" s="338">
        <v>38000</v>
      </c>
      <c r="E27" s="338">
        <v>28000</v>
      </c>
      <c r="F27" s="338">
        <v>68000</v>
      </c>
      <c r="G27" s="339">
        <v>0.56000000000000005</v>
      </c>
      <c r="M27" s="368" t="s">
        <v>62</v>
      </c>
      <c r="N27" s="367"/>
      <c r="O27" s="367"/>
      <c r="P27" s="367"/>
      <c r="Q27" s="367"/>
      <c r="R27" s="367"/>
      <c r="S27" s="367"/>
      <c r="T27" s="367"/>
      <c r="U27" s="367"/>
      <c r="V27" s="367"/>
      <c r="W27" s="367"/>
      <c r="X27" s="367"/>
      <c r="Y27" s="367" t="s">
        <v>62</v>
      </c>
    </row>
    <row r="28" spans="1:25" ht="21" hidden="1" customHeight="1">
      <c r="A28" s="11" t="s">
        <v>63</v>
      </c>
      <c r="B28" s="337">
        <v>25000</v>
      </c>
      <c r="C28" s="338">
        <v>11000</v>
      </c>
      <c r="D28" s="338">
        <v>39000</v>
      </c>
      <c r="E28" s="338">
        <v>29000</v>
      </c>
      <c r="F28" s="338">
        <v>76000</v>
      </c>
      <c r="G28" s="339">
        <v>0.52</v>
      </c>
      <c r="M28" s="368" t="s">
        <v>63</v>
      </c>
      <c r="N28" s="367"/>
      <c r="O28" s="367"/>
      <c r="P28" s="367"/>
      <c r="Q28" s="367"/>
      <c r="R28" s="367"/>
      <c r="S28" s="367"/>
      <c r="T28" s="367"/>
      <c r="U28" s="367"/>
      <c r="V28" s="367"/>
      <c r="W28" s="367"/>
      <c r="X28" s="367"/>
      <c r="Y28" s="367" t="s">
        <v>63</v>
      </c>
    </row>
    <row r="29" spans="1:25" ht="21" hidden="1" customHeight="1">
      <c r="A29" s="11" t="s">
        <v>64</v>
      </c>
      <c r="B29" s="337">
        <v>25000</v>
      </c>
      <c r="C29" s="338">
        <v>10000</v>
      </c>
      <c r="D29" s="338">
        <v>37000</v>
      </c>
      <c r="E29" s="338">
        <v>27000</v>
      </c>
      <c r="F29" s="338">
        <v>73000</v>
      </c>
      <c r="G29" s="339">
        <v>0.51200000000000001</v>
      </c>
      <c r="M29" s="368" t="s">
        <v>64</v>
      </c>
      <c r="N29" s="367"/>
      <c r="O29" s="367"/>
      <c r="P29" s="367"/>
      <c r="Q29" s="367"/>
      <c r="R29" s="367"/>
      <c r="S29" s="367"/>
      <c r="T29" s="367"/>
      <c r="U29" s="367"/>
      <c r="V29" s="367"/>
      <c r="W29" s="367"/>
      <c r="X29" s="367"/>
      <c r="Y29" s="367" t="s">
        <v>64</v>
      </c>
    </row>
    <row r="30" spans="1:25" ht="21" hidden="1" customHeight="1">
      <c r="A30" s="11" t="s">
        <v>65</v>
      </c>
      <c r="B30" s="337">
        <v>27000</v>
      </c>
      <c r="C30" s="338">
        <v>10000</v>
      </c>
      <c r="D30" s="338">
        <v>38000</v>
      </c>
      <c r="E30" s="338">
        <v>27000</v>
      </c>
      <c r="F30" s="338">
        <v>75000</v>
      </c>
      <c r="G30" s="339">
        <v>0.502</v>
      </c>
      <c r="M30" s="368" t="s">
        <v>65</v>
      </c>
      <c r="N30" s="367"/>
      <c r="O30" s="367"/>
      <c r="P30" s="367"/>
      <c r="Q30" s="367"/>
      <c r="R30" s="367"/>
      <c r="S30" s="367"/>
      <c r="T30" s="367"/>
      <c r="U30" s="367"/>
      <c r="V30" s="367"/>
      <c r="W30" s="367"/>
      <c r="X30" s="367"/>
      <c r="Y30" s="367" t="s">
        <v>65</v>
      </c>
    </row>
    <row r="31" spans="1:25" ht="21" hidden="1" customHeight="1">
      <c r="A31" s="11" t="s">
        <v>66</v>
      </c>
      <c r="B31" s="337">
        <v>27000</v>
      </c>
      <c r="C31" s="338">
        <v>10000</v>
      </c>
      <c r="D31" s="338">
        <v>38000</v>
      </c>
      <c r="E31" s="338">
        <v>27000</v>
      </c>
      <c r="F31" s="338">
        <v>75000</v>
      </c>
      <c r="G31" s="339">
        <v>0.501</v>
      </c>
      <c r="M31" s="368" t="s">
        <v>66</v>
      </c>
      <c r="N31" s="367"/>
      <c r="O31" s="367"/>
      <c r="P31" s="367"/>
      <c r="Q31" s="367"/>
      <c r="R31" s="367"/>
      <c r="S31" s="367"/>
      <c r="T31" s="367"/>
      <c r="U31" s="367"/>
      <c r="V31" s="367"/>
      <c r="W31" s="367"/>
      <c r="X31" s="367"/>
      <c r="Y31" s="367" t="s">
        <v>66</v>
      </c>
    </row>
    <row r="32" spans="1:25" ht="21" hidden="1" customHeight="1">
      <c r="A32" s="11" t="s">
        <v>67</v>
      </c>
      <c r="B32" s="337">
        <v>26000</v>
      </c>
      <c r="C32" s="338">
        <v>11000</v>
      </c>
      <c r="D32" s="338">
        <v>35000</v>
      </c>
      <c r="E32" s="338">
        <v>25000</v>
      </c>
      <c r="F32" s="338">
        <v>73000</v>
      </c>
      <c r="G32" s="339">
        <v>0.48299999999999998</v>
      </c>
      <c r="M32" s="368" t="s">
        <v>67</v>
      </c>
      <c r="N32" s="367"/>
      <c r="O32" s="367"/>
      <c r="P32" s="367"/>
      <c r="Q32" s="367"/>
      <c r="R32" s="367"/>
      <c r="S32" s="367"/>
      <c r="T32" s="367"/>
      <c r="U32" s="367"/>
      <c r="V32" s="367"/>
      <c r="W32" s="367"/>
      <c r="X32" s="367"/>
      <c r="Y32" s="367" t="s">
        <v>67</v>
      </c>
    </row>
    <row r="33" spans="1:25" ht="21" hidden="1" customHeight="1">
      <c r="A33" s="11" t="s">
        <v>68</v>
      </c>
      <c r="B33" s="337">
        <v>26000</v>
      </c>
      <c r="C33" s="338">
        <v>10000</v>
      </c>
      <c r="D33" s="338">
        <v>36000</v>
      </c>
      <c r="E33" s="338">
        <v>28000</v>
      </c>
      <c r="F33" s="338">
        <v>72000</v>
      </c>
      <c r="G33" s="339">
        <v>0.499</v>
      </c>
      <c r="M33" s="368" t="s">
        <v>68</v>
      </c>
      <c r="N33" s="367"/>
      <c r="O33" s="367"/>
      <c r="P33" s="367"/>
      <c r="Q33" s="367"/>
      <c r="R33" s="367"/>
      <c r="S33" s="367"/>
      <c r="T33" s="367"/>
      <c r="U33" s="367"/>
      <c r="V33" s="367"/>
      <c r="W33" s="367"/>
      <c r="X33" s="367"/>
      <c r="Y33" s="367" t="s">
        <v>68</v>
      </c>
    </row>
    <row r="34" spans="1:25" ht="21" hidden="1" customHeight="1">
      <c r="A34" s="11" t="s">
        <v>69</v>
      </c>
      <c r="B34" s="337">
        <v>24000</v>
      </c>
      <c r="C34" s="338">
        <v>9000</v>
      </c>
      <c r="D34" s="338">
        <v>35000</v>
      </c>
      <c r="E34" s="338">
        <v>27000</v>
      </c>
      <c r="F34" s="338">
        <v>67000</v>
      </c>
      <c r="G34" s="339">
        <v>0.52100000000000002</v>
      </c>
      <c r="M34" s="368" t="s">
        <v>69</v>
      </c>
      <c r="N34" s="367"/>
      <c r="O34" s="367"/>
      <c r="P34" s="367"/>
      <c r="Q34" s="367"/>
      <c r="R34" s="367"/>
      <c r="S34" s="367"/>
      <c r="T34" s="367"/>
      <c r="U34" s="367"/>
      <c r="V34" s="367"/>
      <c r="W34" s="367"/>
      <c r="X34" s="367"/>
      <c r="Y34" s="367" t="s">
        <v>69</v>
      </c>
    </row>
    <row r="35" spans="1:25" ht="21" hidden="1" customHeight="1">
      <c r="A35" s="11" t="s">
        <v>201</v>
      </c>
      <c r="B35" s="337">
        <v>23000</v>
      </c>
      <c r="C35" s="338">
        <v>8000</v>
      </c>
      <c r="D35" s="338">
        <v>34000</v>
      </c>
      <c r="E35" s="338">
        <v>28000</v>
      </c>
      <c r="F35" s="338">
        <v>66000</v>
      </c>
      <c r="G35" s="339">
        <v>0.51900000000000002</v>
      </c>
      <c r="M35" s="368" t="s">
        <v>201</v>
      </c>
      <c r="N35" s="367"/>
      <c r="O35" s="367"/>
      <c r="P35" s="367"/>
      <c r="Q35" s="367"/>
      <c r="R35" s="367"/>
      <c r="S35" s="367"/>
      <c r="T35" s="367"/>
      <c r="U35" s="367"/>
      <c r="V35" s="367"/>
      <c r="W35" s="367"/>
      <c r="X35" s="367"/>
      <c r="Y35" s="367" t="s">
        <v>201</v>
      </c>
    </row>
    <row r="36" spans="1:25" ht="21" hidden="1" customHeight="1">
      <c r="A36" s="11" t="s">
        <v>202</v>
      </c>
      <c r="B36" s="337">
        <v>22000</v>
      </c>
      <c r="C36" s="338">
        <v>10000</v>
      </c>
      <c r="D36" s="338">
        <v>36000</v>
      </c>
      <c r="E36" s="338">
        <v>29000</v>
      </c>
      <c r="F36" s="338">
        <v>68000</v>
      </c>
      <c r="G36" s="339">
        <v>0.52</v>
      </c>
      <c r="M36" s="368" t="s">
        <v>202</v>
      </c>
      <c r="N36" s="367"/>
      <c r="O36" s="367"/>
      <c r="P36" s="367"/>
      <c r="Q36" s="367"/>
      <c r="R36" s="367"/>
      <c r="S36" s="367"/>
      <c r="T36" s="367"/>
      <c r="U36" s="367"/>
      <c r="V36" s="367"/>
      <c r="W36" s="367"/>
      <c r="X36" s="367"/>
      <c r="Y36" s="367" t="s">
        <v>202</v>
      </c>
    </row>
    <row r="37" spans="1:25" ht="21" hidden="1" customHeight="1">
      <c r="A37" s="11" t="s">
        <v>70</v>
      </c>
      <c r="B37" s="337">
        <v>21000</v>
      </c>
      <c r="C37" s="338">
        <v>9000</v>
      </c>
      <c r="D37" s="338">
        <v>34000</v>
      </c>
      <c r="E37" s="338">
        <v>28000</v>
      </c>
      <c r="F37" s="338">
        <v>64000</v>
      </c>
      <c r="G37" s="339">
        <v>0.53</v>
      </c>
      <c r="M37" s="368" t="s">
        <v>70</v>
      </c>
      <c r="N37" s="367"/>
      <c r="O37" s="367"/>
      <c r="P37" s="367"/>
      <c r="Q37" s="367"/>
      <c r="R37" s="367"/>
      <c r="S37" s="367"/>
      <c r="T37" s="367"/>
      <c r="U37" s="367"/>
      <c r="V37" s="367"/>
      <c r="W37" s="367"/>
      <c r="X37" s="367"/>
      <c r="Y37" s="367" t="s">
        <v>70</v>
      </c>
    </row>
    <row r="38" spans="1:25" ht="21" hidden="1" customHeight="1">
      <c r="A38" s="11" t="s">
        <v>71</v>
      </c>
      <c r="B38" s="337">
        <v>19000</v>
      </c>
      <c r="C38" s="338" t="s">
        <v>270</v>
      </c>
      <c r="D38" s="338">
        <v>33000</v>
      </c>
      <c r="E38" s="338">
        <v>25000</v>
      </c>
      <c r="F38" s="338">
        <v>60000</v>
      </c>
      <c r="G38" s="339">
        <v>0.55400000000000005</v>
      </c>
      <c r="M38" s="368" t="s">
        <v>71</v>
      </c>
      <c r="N38" s="367"/>
      <c r="O38" s="367"/>
      <c r="P38" s="367"/>
      <c r="Q38" s="367"/>
      <c r="R38" s="367"/>
      <c r="S38" s="367"/>
      <c r="T38" s="367"/>
      <c r="U38" s="367"/>
      <c r="V38" s="367"/>
      <c r="W38" s="367"/>
      <c r="X38" s="367"/>
      <c r="Y38" s="367" t="s">
        <v>71</v>
      </c>
    </row>
    <row r="39" spans="1:25" ht="21" hidden="1" customHeight="1">
      <c r="A39" s="11" t="s">
        <v>72</v>
      </c>
      <c r="B39" s="337">
        <v>16000</v>
      </c>
      <c r="C39" s="338" t="s">
        <v>270</v>
      </c>
      <c r="D39" s="338">
        <v>31000</v>
      </c>
      <c r="E39" s="338">
        <v>24000</v>
      </c>
      <c r="F39" s="338">
        <v>54000</v>
      </c>
      <c r="G39" s="339">
        <v>0.56399999999999995</v>
      </c>
      <c r="M39" s="368" t="s">
        <v>72</v>
      </c>
      <c r="N39" s="367"/>
      <c r="O39" s="367"/>
      <c r="P39" s="367"/>
      <c r="Q39" s="367"/>
      <c r="R39" s="367"/>
      <c r="S39" s="367"/>
      <c r="T39" s="367"/>
      <c r="U39" s="367"/>
      <c r="V39" s="367"/>
      <c r="W39" s="367"/>
      <c r="X39" s="367"/>
      <c r="Y39" s="367" t="s">
        <v>72</v>
      </c>
    </row>
    <row r="40" spans="1:25" ht="21" hidden="1" customHeight="1">
      <c r="A40" s="11" t="s">
        <v>73</v>
      </c>
      <c r="B40" s="337">
        <v>19000</v>
      </c>
      <c r="C40" s="338" t="s">
        <v>270</v>
      </c>
      <c r="D40" s="338">
        <v>33000</v>
      </c>
      <c r="E40" s="338">
        <v>24000</v>
      </c>
      <c r="F40" s="338">
        <v>59000</v>
      </c>
      <c r="G40" s="339">
        <v>0.55900000000000005</v>
      </c>
      <c r="M40" s="368" t="s">
        <v>73</v>
      </c>
      <c r="N40" s="367"/>
      <c r="O40" s="367"/>
      <c r="P40" s="367"/>
      <c r="Q40" s="367"/>
      <c r="R40" s="367"/>
      <c r="S40" s="367"/>
      <c r="T40" s="367"/>
      <c r="U40" s="367"/>
      <c r="V40" s="367"/>
      <c r="W40" s="367"/>
      <c r="X40" s="367"/>
      <c r="Y40" s="367" t="s">
        <v>73</v>
      </c>
    </row>
    <row r="41" spans="1:25" ht="21" hidden="1" customHeight="1">
      <c r="A41" s="11" t="s">
        <v>74</v>
      </c>
      <c r="B41" s="337">
        <v>19000</v>
      </c>
      <c r="C41" s="338">
        <v>9000</v>
      </c>
      <c r="D41" s="338">
        <v>33000</v>
      </c>
      <c r="E41" s="338">
        <v>24000</v>
      </c>
      <c r="F41" s="338">
        <v>61000</v>
      </c>
      <c r="G41" s="339">
        <v>0.54100000000000004</v>
      </c>
      <c r="M41" s="368" t="s">
        <v>74</v>
      </c>
      <c r="N41" s="367"/>
      <c r="O41" s="367"/>
      <c r="P41" s="367"/>
      <c r="Q41" s="367"/>
      <c r="R41" s="367"/>
      <c r="S41" s="367"/>
      <c r="T41" s="367"/>
      <c r="U41" s="367"/>
      <c r="V41" s="367"/>
      <c r="W41" s="367"/>
      <c r="X41" s="367"/>
      <c r="Y41" s="367" t="s">
        <v>74</v>
      </c>
    </row>
    <row r="42" spans="1:25" ht="21" hidden="1" customHeight="1">
      <c r="A42" s="11" t="s">
        <v>75</v>
      </c>
      <c r="B42" s="337">
        <v>24000</v>
      </c>
      <c r="C42" s="338" t="s">
        <v>270</v>
      </c>
      <c r="D42" s="338">
        <v>32000</v>
      </c>
      <c r="E42" s="338">
        <v>23000</v>
      </c>
      <c r="F42" s="338">
        <v>63000</v>
      </c>
      <c r="G42" s="339">
        <v>0.504</v>
      </c>
      <c r="M42" s="368" t="s">
        <v>75</v>
      </c>
      <c r="N42" s="367"/>
      <c r="O42" s="367"/>
      <c r="P42" s="367"/>
      <c r="Q42" s="367"/>
      <c r="R42" s="367"/>
      <c r="S42" s="367"/>
      <c r="T42" s="367"/>
      <c r="U42" s="367"/>
      <c r="V42" s="367"/>
      <c r="W42" s="367"/>
      <c r="X42" s="367"/>
      <c r="Y42" s="367" t="s">
        <v>75</v>
      </c>
    </row>
    <row r="43" spans="1:25" ht="21" hidden="1" customHeight="1">
      <c r="A43" s="11" t="s">
        <v>76</v>
      </c>
      <c r="B43" s="337">
        <v>28000</v>
      </c>
      <c r="C43" s="338">
        <v>9000</v>
      </c>
      <c r="D43" s="338">
        <v>30000</v>
      </c>
      <c r="E43" s="338">
        <v>21000</v>
      </c>
      <c r="F43" s="338">
        <v>67000</v>
      </c>
      <c r="G43" s="339">
        <v>0.45700000000000002</v>
      </c>
      <c r="M43" s="368" t="s">
        <v>76</v>
      </c>
      <c r="N43" s="367"/>
      <c r="O43" s="367"/>
      <c r="P43" s="367"/>
      <c r="Q43" s="367"/>
      <c r="R43" s="367"/>
      <c r="S43" s="367"/>
      <c r="T43" s="367"/>
      <c r="U43" s="367"/>
      <c r="V43" s="367"/>
      <c r="W43" s="367"/>
      <c r="X43" s="367"/>
      <c r="Y43" s="367" t="s">
        <v>76</v>
      </c>
    </row>
    <row r="44" spans="1:25" ht="21" hidden="1" customHeight="1">
      <c r="A44" s="11" t="s">
        <v>77</v>
      </c>
      <c r="B44" s="337">
        <v>30000</v>
      </c>
      <c r="C44" s="338">
        <v>8000</v>
      </c>
      <c r="D44" s="338">
        <v>31000</v>
      </c>
      <c r="E44" s="338">
        <v>22000</v>
      </c>
      <c r="F44" s="338">
        <v>69000</v>
      </c>
      <c r="G44" s="339">
        <v>0.44800000000000001</v>
      </c>
      <c r="M44" s="368" t="s">
        <v>77</v>
      </c>
      <c r="N44" s="367"/>
      <c r="O44" s="367"/>
      <c r="P44" s="367"/>
      <c r="Q44" s="367"/>
      <c r="R44" s="367"/>
      <c r="S44" s="367"/>
      <c r="T44" s="367"/>
      <c r="U44" s="367"/>
      <c r="V44" s="367"/>
      <c r="W44" s="367"/>
      <c r="X44" s="367"/>
      <c r="Y44" s="367" t="s">
        <v>77</v>
      </c>
    </row>
    <row r="45" spans="1:25" ht="21" hidden="1" customHeight="1">
      <c r="A45" s="11" t="s">
        <v>78</v>
      </c>
      <c r="B45" s="337">
        <v>27000</v>
      </c>
      <c r="C45" s="338">
        <v>9000</v>
      </c>
      <c r="D45" s="338">
        <v>30000</v>
      </c>
      <c r="E45" s="338">
        <v>22000</v>
      </c>
      <c r="F45" s="338">
        <v>67000</v>
      </c>
      <c r="G45" s="339">
        <v>0.45500000000000002</v>
      </c>
      <c r="M45" s="368" t="s">
        <v>78</v>
      </c>
      <c r="N45" s="367"/>
      <c r="O45" s="367"/>
      <c r="P45" s="367"/>
      <c r="Q45" s="367"/>
      <c r="R45" s="367"/>
      <c r="S45" s="367"/>
      <c r="T45" s="367"/>
      <c r="U45" s="367"/>
      <c r="V45" s="367"/>
      <c r="W45" s="367"/>
      <c r="X45" s="367"/>
      <c r="Y45" s="367" t="s">
        <v>78</v>
      </c>
    </row>
    <row r="46" spans="1:25" ht="21" hidden="1" customHeight="1">
      <c r="A46" s="11" t="s">
        <v>79</v>
      </c>
      <c r="B46" s="337">
        <v>26000</v>
      </c>
      <c r="C46" s="338">
        <v>10000</v>
      </c>
      <c r="D46" s="338">
        <v>30000</v>
      </c>
      <c r="E46" s="338">
        <v>22000</v>
      </c>
      <c r="F46" s="338">
        <v>66000</v>
      </c>
      <c r="G46" s="339">
        <v>0.45600000000000002</v>
      </c>
      <c r="M46" s="368" t="s">
        <v>79</v>
      </c>
      <c r="N46" s="367"/>
      <c r="O46" s="367"/>
      <c r="P46" s="367"/>
      <c r="Q46" s="367"/>
      <c r="R46" s="367"/>
      <c r="S46" s="367"/>
      <c r="T46" s="367"/>
      <c r="U46" s="367"/>
      <c r="V46" s="367"/>
      <c r="W46" s="367"/>
      <c r="X46" s="367"/>
      <c r="Y46" s="367" t="s">
        <v>79</v>
      </c>
    </row>
    <row r="47" spans="1:25" ht="21" hidden="1" customHeight="1">
      <c r="A47" s="11" t="s">
        <v>203</v>
      </c>
      <c r="B47" s="337">
        <v>25000</v>
      </c>
      <c r="C47" s="338">
        <v>10000</v>
      </c>
      <c r="D47" s="338">
        <v>28000</v>
      </c>
      <c r="E47" s="338">
        <v>20000</v>
      </c>
      <c r="F47" s="338">
        <v>64000</v>
      </c>
      <c r="G47" s="339">
        <v>0.44600000000000001</v>
      </c>
      <c r="M47" s="368" t="s">
        <v>203</v>
      </c>
      <c r="N47" s="367"/>
      <c r="O47" s="367"/>
      <c r="P47" s="367"/>
      <c r="Q47" s="367"/>
      <c r="R47" s="367"/>
      <c r="S47" s="367"/>
      <c r="T47" s="367"/>
      <c r="U47" s="367"/>
      <c r="V47" s="367"/>
      <c r="W47" s="367"/>
      <c r="X47" s="367"/>
      <c r="Y47" s="367" t="s">
        <v>203</v>
      </c>
    </row>
    <row r="48" spans="1:25" ht="21" hidden="1" customHeight="1">
      <c r="A48" s="11" t="s">
        <v>204</v>
      </c>
      <c r="B48" s="337">
        <v>24000</v>
      </c>
      <c r="C48" s="338">
        <v>10000</v>
      </c>
      <c r="D48" s="338">
        <v>28000</v>
      </c>
      <c r="E48" s="338">
        <v>20000</v>
      </c>
      <c r="F48" s="338">
        <v>61000</v>
      </c>
      <c r="G48" s="339">
        <v>0.44800000000000001</v>
      </c>
      <c r="M48" s="368" t="s">
        <v>204</v>
      </c>
      <c r="N48" s="367"/>
      <c r="O48" s="367"/>
      <c r="P48" s="367"/>
      <c r="Q48" s="367"/>
      <c r="R48" s="367"/>
      <c r="S48" s="367"/>
      <c r="T48" s="367"/>
      <c r="U48" s="367"/>
      <c r="V48" s="367"/>
      <c r="W48" s="367"/>
      <c r="X48" s="367"/>
      <c r="Y48" s="367" t="s">
        <v>204</v>
      </c>
    </row>
    <row r="49" spans="1:25" ht="21" hidden="1" customHeight="1">
      <c r="A49" s="11" t="s">
        <v>80</v>
      </c>
      <c r="B49" s="337">
        <v>24000</v>
      </c>
      <c r="C49" s="338">
        <v>11000</v>
      </c>
      <c r="D49" s="338">
        <v>28000</v>
      </c>
      <c r="E49" s="338">
        <v>20000</v>
      </c>
      <c r="F49" s="338">
        <v>63000</v>
      </c>
      <c r="G49" s="339">
        <v>0.45100000000000001</v>
      </c>
      <c r="M49" s="368" t="s">
        <v>80</v>
      </c>
      <c r="N49" s="367"/>
      <c r="O49" s="367"/>
      <c r="P49" s="367"/>
      <c r="Q49" s="367"/>
      <c r="R49" s="367"/>
      <c r="S49" s="367"/>
      <c r="T49" s="367"/>
      <c r="U49" s="367"/>
      <c r="V49" s="367"/>
      <c r="W49" s="367"/>
      <c r="X49" s="367"/>
      <c r="Y49" s="367" t="s">
        <v>80</v>
      </c>
    </row>
    <row r="50" spans="1:25" ht="21" hidden="1" customHeight="1">
      <c r="A50" s="11" t="s">
        <v>81</v>
      </c>
      <c r="B50" s="337">
        <v>21000</v>
      </c>
      <c r="C50" s="338">
        <v>10000</v>
      </c>
      <c r="D50" s="338">
        <v>29000</v>
      </c>
      <c r="E50" s="338">
        <v>20000</v>
      </c>
      <c r="F50" s="338">
        <v>61000</v>
      </c>
      <c r="G50" s="339">
        <v>0.47099999999999997</v>
      </c>
      <c r="M50" s="368" t="s">
        <v>81</v>
      </c>
      <c r="N50" s="367"/>
      <c r="O50" s="367"/>
      <c r="P50" s="367"/>
      <c r="Q50" s="367"/>
      <c r="R50" s="367"/>
      <c r="S50" s="367"/>
      <c r="T50" s="367"/>
      <c r="U50" s="367"/>
      <c r="V50" s="367"/>
      <c r="W50" s="367"/>
      <c r="X50" s="367"/>
      <c r="Y50" s="367" t="s">
        <v>81</v>
      </c>
    </row>
    <row r="51" spans="1:25" ht="21" hidden="1" customHeight="1">
      <c r="A51" s="11" t="s">
        <v>82</v>
      </c>
      <c r="B51" s="337">
        <v>18000</v>
      </c>
      <c r="C51" s="338">
        <v>11000</v>
      </c>
      <c r="D51" s="338">
        <v>24000</v>
      </c>
      <c r="E51" s="338">
        <v>17000</v>
      </c>
      <c r="F51" s="338">
        <v>53000</v>
      </c>
      <c r="G51" s="339">
        <v>0.45700000000000002</v>
      </c>
      <c r="M51" s="368" t="s">
        <v>82</v>
      </c>
      <c r="N51" s="367"/>
      <c r="O51" s="367"/>
      <c r="P51" s="367"/>
      <c r="Q51" s="367"/>
      <c r="R51" s="367"/>
      <c r="S51" s="367"/>
      <c r="T51" s="367"/>
      <c r="U51" s="367"/>
      <c r="V51" s="367"/>
      <c r="W51" s="367"/>
      <c r="X51" s="367"/>
      <c r="Y51" s="367" t="s">
        <v>82</v>
      </c>
    </row>
    <row r="52" spans="1:25" ht="21" hidden="1" customHeight="1">
      <c r="A52" s="11" t="s">
        <v>83</v>
      </c>
      <c r="B52" s="337">
        <v>15000</v>
      </c>
      <c r="C52" s="338">
        <v>9000</v>
      </c>
      <c r="D52" s="338">
        <v>26000</v>
      </c>
      <c r="E52" s="338">
        <v>18000</v>
      </c>
      <c r="F52" s="338">
        <v>50000</v>
      </c>
      <c r="G52" s="339">
        <v>0.51600000000000001</v>
      </c>
      <c r="M52" s="368" t="s">
        <v>83</v>
      </c>
      <c r="N52" s="367"/>
      <c r="O52" s="367"/>
      <c r="P52" s="367"/>
      <c r="Q52" s="367"/>
      <c r="R52" s="367"/>
      <c r="S52" s="367"/>
      <c r="T52" s="367"/>
      <c r="U52" s="367"/>
      <c r="V52" s="367"/>
      <c r="W52" s="367"/>
      <c r="X52" s="367"/>
      <c r="Y52" s="367" t="s">
        <v>83</v>
      </c>
    </row>
    <row r="53" spans="1:25" ht="21" hidden="1" customHeight="1">
      <c r="A53" s="11" t="s">
        <v>84</v>
      </c>
      <c r="B53" s="337">
        <v>20000</v>
      </c>
      <c r="C53" s="338">
        <v>8000</v>
      </c>
      <c r="D53" s="338">
        <v>25000</v>
      </c>
      <c r="E53" s="338">
        <v>17000</v>
      </c>
      <c r="F53" s="338">
        <v>54000</v>
      </c>
      <c r="G53" s="339">
        <v>0.46899999999999997</v>
      </c>
      <c r="M53" s="368" t="s">
        <v>84</v>
      </c>
      <c r="N53" s="367"/>
      <c r="O53" s="367"/>
      <c r="P53" s="367"/>
      <c r="Q53" s="367"/>
      <c r="R53" s="367"/>
      <c r="S53" s="367"/>
      <c r="T53" s="367"/>
      <c r="U53" s="367"/>
      <c r="V53" s="367"/>
      <c r="W53" s="367"/>
      <c r="X53" s="367"/>
      <c r="Y53" s="367" t="s">
        <v>84</v>
      </c>
    </row>
    <row r="54" spans="1:25" ht="21" hidden="1" customHeight="1">
      <c r="A54" s="11" t="s">
        <v>85</v>
      </c>
      <c r="B54" s="337">
        <v>25000</v>
      </c>
      <c r="C54" s="338">
        <v>9000</v>
      </c>
      <c r="D54" s="338">
        <v>27000</v>
      </c>
      <c r="E54" s="338">
        <v>18000</v>
      </c>
      <c r="F54" s="338">
        <v>60000</v>
      </c>
      <c r="G54" s="339">
        <v>0.439</v>
      </c>
      <c r="M54" s="368" t="s">
        <v>85</v>
      </c>
      <c r="N54" s="367"/>
      <c r="O54" s="367"/>
      <c r="P54" s="367"/>
      <c r="Q54" s="367"/>
      <c r="R54" s="367"/>
      <c r="S54" s="367"/>
      <c r="T54" s="367"/>
      <c r="U54" s="367"/>
      <c r="V54" s="367"/>
      <c r="W54" s="367"/>
      <c r="X54" s="367"/>
      <c r="Y54" s="367" t="s">
        <v>85</v>
      </c>
    </row>
    <row r="55" spans="1:25" ht="21" hidden="1" customHeight="1">
      <c r="A55" s="11" t="s">
        <v>86</v>
      </c>
      <c r="B55" s="337">
        <v>25000</v>
      </c>
      <c r="C55" s="338">
        <v>8000</v>
      </c>
      <c r="D55" s="338">
        <v>27000</v>
      </c>
      <c r="E55" s="338">
        <v>18000</v>
      </c>
      <c r="F55" s="338">
        <v>60000</v>
      </c>
      <c r="G55" s="339">
        <v>0.44500000000000001</v>
      </c>
      <c r="M55" s="368" t="s">
        <v>86</v>
      </c>
      <c r="N55" s="367"/>
      <c r="O55" s="367"/>
      <c r="P55" s="367"/>
      <c r="Q55" s="367"/>
      <c r="R55" s="367"/>
      <c r="S55" s="367"/>
      <c r="T55" s="367"/>
      <c r="U55" s="367"/>
      <c r="V55" s="367"/>
      <c r="W55" s="367"/>
      <c r="X55" s="367"/>
      <c r="Y55" s="367" t="s">
        <v>86</v>
      </c>
    </row>
    <row r="56" spans="1:25" ht="21" hidden="1" customHeight="1">
      <c r="A56" s="11" t="s">
        <v>87</v>
      </c>
      <c r="B56" s="337">
        <v>23000</v>
      </c>
      <c r="C56" s="338" t="s">
        <v>270</v>
      </c>
      <c r="D56" s="338">
        <v>26000</v>
      </c>
      <c r="E56" s="338">
        <v>19000</v>
      </c>
      <c r="F56" s="338">
        <v>57000</v>
      </c>
      <c r="G56" s="339">
        <v>0.46600000000000003</v>
      </c>
      <c r="M56" s="368" t="s">
        <v>87</v>
      </c>
      <c r="N56" s="367"/>
      <c r="O56" s="367"/>
      <c r="P56" s="367"/>
      <c r="Q56" s="367"/>
      <c r="R56" s="367"/>
      <c r="S56" s="367"/>
      <c r="T56" s="367"/>
      <c r="U56" s="367"/>
      <c r="V56" s="367"/>
      <c r="W56" s="367"/>
      <c r="X56" s="367"/>
      <c r="Y56" s="367" t="s">
        <v>87</v>
      </c>
    </row>
    <row r="57" spans="1:25" ht="21" hidden="1" customHeight="1">
      <c r="A57" s="11" t="s">
        <v>88</v>
      </c>
      <c r="B57" s="337">
        <v>22000</v>
      </c>
      <c r="C57" s="338" t="s">
        <v>270</v>
      </c>
      <c r="D57" s="338">
        <v>27000</v>
      </c>
      <c r="E57" s="338">
        <v>18000</v>
      </c>
      <c r="F57" s="338">
        <v>55000</v>
      </c>
      <c r="G57" s="339">
        <v>0.48199999999999998</v>
      </c>
      <c r="M57" s="368" t="s">
        <v>88</v>
      </c>
      <c r="N57" s="367"/>
      <c r="O57" s="367"/>
      <c r="P57" s="367"/>
      <c r="Q57" s="367"/>
      <c r="R57" s="367"/>
      <c r="S57" s="367"/>
      <c r="T57" s="367"/>
      <c r="U57" s="367"/>
      <c r="V57" s="367"/>
      <c r="W57" s="367"/>
      <c r="X57" s="367"/>
      <c r="Y57" s="367" t="s">
        <v>88</v>
      </c>
    </row>
    <row r="58" spans="1:25" ht="21" hidden="1" customHeight="1">
      <c r="A58" s="11" t="s">
        <v>89</v>
      </c>
      <c r="B58" s="337">
        <v>21000</v>
      </c>
      <c r="C58" s="338" t="s">
        <v>270</v>
      </c>
      <c r="D58" s="338">
        <v>24000</v>
      </c>
      <c r="E58" s="338">
        <v>17000</v>
      </c>
      <c r="F58" s="338">
        <v>50000</v>
      </c>
      <c r="G58" s="339">
        <v>0.47599999999999998</v>
      </c>
      <c r="M58" s="368" t="s">
        <v>89</v>
      </c>
      <c r="N58" s="367"/>
      <c r="O58" s="367"/>
      <c r="P58" s="367"/>
      <c r="Q58" s="367"/>
      <c r="R58" s="367"/>
      <c r="S58" s="367"/>
      <c r="T58" s="367"/>
      <c r="U58" s="367"/>
      <c r="V58" s="367"/>
      <c r="W58" s="367"/>
      <c r="X58" s="367"/>
      <c r="Y58" s="367" t="s">
        <v>89</v>
      </c>
    </row>
    <row r="59" spans="1:25" ht="21" hidden="1" customHeight="1">
      <c r="A59" s="11" t="s">
        <v>205</v>
      </c>
      <c r="B59" s="337">
        <v>19000</v>
      </c>
      <c r="C59" s="338" t="s">
        <v>270</v>
      </c>
      <c r="D59" s="338">
        <v>24000</v>
      </c>
      <c r="E59" s="338">
        <v>17000</v>
      </c>
      <c r="F59" s="338">
        <v>50000</v>
      </c>
      <c r="G59" s="339">
        <v>0.48799999999999999</v>
      </c>
      <c r="M59" s="368" t="s">
        <v>205</v>
      </c>
      <c r="N59" s="367"/>
      <c r="O59" s="367"/>
      <c r="P59" s="367"/>
      <c r="Q59" s="367"/>
      <c r="R59" s="367"/>
      <c r="S59" s="367"/>
      <c r="T59" s="367"/>
      <c r="U59" s="367"/>
      <c r="V59" s="367"/>
      <c r="W59" s="367"/>
      <c r="X59" s="367"/>
      <c r="Y59" s="367" t="s">
        <v>205</v>
      </c>
    </row>
    <row r="60" spans="1:25" ht="21" hidden="1" customHeight="1">
      <c r="A60" s="11" t="s">
        <v>206</v>
      </c>
      <c r="B60" s="337">
        <v>19000</v>
      </c>
      <c r="C60" s="338" t="s">
        <v>270</v>
      </c>
      <c r="D60" s="338">
        <v>26000</v>
      </c>
      <c r="E60" s="338">
        <v>17000</v>
      </c>
      <c r="F60" s="338">
        <v>50000</v>
      </c>
      <c r="G60" s="339">
        <v>0.51500000000000001</v>
      </c>
      <c r="M60" s="368" t="s">
        <v>206</v>
      </c>
      <c r="N60" s="367"/>
      <c r="O60" s="367"/>
      <c r="P60" s="367"/>
      <c r="Q60" s="367"/>
      <c r="R60" s="367"/>
      <c r="S60" s="367"/>
      <c r="T60" s="367"/>
      <c r="U60" s="367"/>
      <c r="V60" s="367"/>
      <c r="W60" s="367"/>
      <c r="X60" s="367"/>
      <c r="Y60" s="367" t="s">
        <v>206</v>
      </c>
    </row>
    <row r="61" spans="1:25" ht="21" hidden="1" customHeight="1">
      <c r="A61" s="11" t="s">
        <v>90</v>
      </c>
      <c r="B61" s="337">
        <v>21000</v>
      </c>
      <c r="C61" s="338" t="s">
        <v>270</v>
      </c>
      <c r="D61" s="338">
        <v>26000</v>
      </c>
      <c r="E61" s="338">
        <v>17000</v>
      </c>
      <c r="F61" s="338">
        <v>53000</v>
      </c>
      <c r="G61" s="339">
        <v>0.48099999999999998</v>
      </c>
      <c r="M61" s="368" t="s">
        <v>90</v>
      </c>
      <c r="N61" s="367"/>
      <c r="O61" s="367"/>
      <c r="P61" s="367"/>
      <c r="Q61" s="367"/>
      <c r="R61" s="367"/>
      <c r="S61" s="367"/>
      <c r="T61" s="367"/>
      <c r="U61" s="367"/>
      <c r="V61" s="367"/>
      <c r="W61" s="367"/>
      <c r="X61" s="367"/>
      <c r="Y61" s="367" t="s">
        <v>90</v>
      </c>
    </row>
    <row r="62" spans="1:25" ht="21" hidden="1" customHeight="1">
      <c r="A62" s="11" t="s">
        <v>91</v>
      </c>
      <c r="B62" s="337">
        <v>19000</v>
      </c>
      <c r="C62" s="338" t="s">
        <v>270</v>
      </c>
      <c r="D62" s="338">
        <v>29000</v>
      </c>
      <c r="E62" s="338">
        <v>18000</v>
      </c>
      <c r="F62" s="338">
        <v>54000</v>
      </c>
      <c r="G62" s="339">
        <v>0.53800000000000003</v>
      </c>
      <c r="M62" s="368" t="s">
        <v>91</v>
      </c>
      <c r="N62" s="367"/>
      <c r="O62" s="367"/>
      <c r="P62" s="367"/>
      <c r="Q62" s="367"/>
      <c r="R62" s="367"/>
      <c r="S62" s="367"/>
      <c r="T62" s="367"/>
      <c r="U62" s="367"/>
      <c r="V62" s="367"/>
      <c r="W62" s="367"/>
      <c r="X62" s="367"/>
      <c r="Y62" s="367" t="s">
        <v>91</v>
      </c>
    </row>
    <row r="63" spans="1:25" ht="21" hidden="1" customHeight="1">
      <c r="A63" s="11" t="s">
        <v>92</v>
      </c>
      <c r="B63" s="337">
        <v>20000</v>
      </c>
      <c r="C63" s="338" t="s">
        <v>270</v>
      </c>
      <c r="D63" s="338">
        <v>29000</v>
      </c>
      <c r="E63" s="338">
        <v>18000</v>
      </c>
      <c r="F63" s="338">
        <v>53000</v>
      </c>
      <c r="G63" s="339">
        <v>0.54</v>
      </c>
      <c r="M63" s="368" t="s">
        <v>92</v>
      </c>
      <c r="N63" s="367"/>
      <c r="O63" s="367"/>
      <c r="P63" s="367"/>
      <c r="Q63" s="367"/>
      <c r="R63" s="367"/>
      <c r="S63" s="367"/>
      <c r="T63" s="367"/>
      <c r="U63" s="367"/>
      <c r="V63" s="367"/>
      <c r="W63" s="367"/>
      <c r="X63" s="367"/>
      <c r="Y63" s="367" t="s">
        <v>92</v>
      </c>
    </row>
    <row r="64" spans="1:25" ht="21" hidden="1" customHeight="1">
      <c r="A64" s="11" t="s">
        <v>93</v>
      </c>
      <c r="B64" s="337">
        <v>20000</v>
      </c>
      <c r="C64" s="338" t="s">
        <v>270</v>
      </c>
      <c r="D64" s="338">
        <v>30000</v>
      </c>
      <c r="E64" s="338">
        <v>20000</v>
      </c>
      <c r="F64" s="338">
        <v>56000</v>
      </c>
      <c r="G64" s="339">
        <v>0.53</v>
      </c>
      <c r="M64" s="368" t="s">
        <v>93</v>
      </c>
      <c r="N64" s="367"/>
      <c r="O64" s="367"/>
      <c r="P64" s="367"/>
      <c r="Q64" s="367"/>
      <c r="R64" s="367"/>
      <c r="S64" s="367"/>
      <c r="T64" s="367"/>
      <c r="U64" s="367"/>
      <c r="V64" s="367"/>
      <c r="W64" s="367"/>
      <c r="X64" s="367"/>
      <c r="Y64" s="367" t="s">
        <v>93</v>
      </c>
    </row>
    <row r="65" spans="1:25" ht="21" hidden="1" customHeight="1">
      <c r="A65" s="11" t="s">
        <v>94</v>
      </c>
      <c r="B65" s="337">
        <v>23000</v>
      </c>
      <c r="C65" s="338" t="s">
        <v>270</v>
      </c>
      <c r="D65" s="338">
        <v>27000</v>
      </c>
      <c r="E65" s="338">
        <v>18000</v>
      </c>
      <c r="F65" s="338">
        <v>56000</v>
      </c>
      <c r="G65" s="339">
        <v>0.47199999999999998</v>
      </c>
      <c r="M65" s="368" t="s">
        <v>94</v>
      </c>
      <c r="N65" s="367"/>
      <c r="O65" s="367"/>
      <c r="P65" s="367"/>
      <c r="Q65" s="367"/>
      <c r="R65" s="367"/>
      <c r="S65" s="367"/>
      <c r="T65" s="367"/>
      <c r="U65" s="367"/>
      <c r="V65" s="367"/>
      <c r="W65" s="367"/>
      <c r="X65" s="367"/>
      <c r="Y65" s="367" t="s">
        <v>94</v>
      </c>
    </row>
    <row r="66" spans="1:25" ht="21" hidden="1" customHeight="1">
      <c r="A66" s="11" t="s">
        <v>95</v>
      </c>
      <c r="B66" s="337">
        <v>27000</v>
      </c>
      <c r="C66" s="338" t="s">
        <v>270</v>
      </c>
      <c r="D66" s="338">
        <v>24000</v>
      </c>
      <c r="E66" s="338">
        <v>17000</v>
      </c>
      <c r="F66" s="338">
        <v>58000</v>
      </c>
      <c r="G66" s="339">
        <v>0.42099999999999999</v>
      </c>
      <c r="M66" s="368" t="s">
        <v>95</v>
      </c>
      <c r="N66" s="367"/>
      <c r="O66" s="367"/>
      <c r="P66" s="367"/>
      <c r="Q66" s="367"/>
      <c r="R66" s="367"/>
      <c r="S66" s="367"/>
      <c r="T66" s="367"/>
      <c r="U66" s="367"/>
      <c r="V66" s="367"/>
      <c r="W66" s="367"/>
      <c r="X66" s="367"/>
      <c r="Y66" s="367" t="s">
        <v>95</v>
      </c>
    </row>
    <row r="67" spans="1:25" ht="21" hidden="1" customHeight="1">
      <c r="A67" s="11" t="s">
        <v>96</v>
      </c>
      <c r="B67" s="337">
        <v>24000</v>
      </c>
      <c r="C67" s="338" t="s">
        <v>270</v>
      </c>
      <c r="D67" s="338">
        <v>25000</v>
      </c>
      <c r="E67" s="338">
        <v>16000</v>
      </c>
      <c r="F67" s="338">
        <v>54000</v>
      </c>
      <c r="G67" s="339">
        <v>0.46</v>
      </c>
      <c r="M67" s="368" t="s">
        <v>96</v>
      </c>
      <c r="N67" s="367"/>
      <c r="O67" s="367"/>
      <c r="P67" s="367"/>
      <c r="Q67" s="367"/>
      <c r="R67" s="367"/>
      <c r="S67" s="367"/>
      <c r="T67" s="367"/>
      <c r="U67" s="367"/>
      <c r="V67" s="367"/>
      <c r="W67" s="367"/>
      <c r="X67" s="367"/>
      <c r="Y67" s="367" t="s">
        <v>96</v>
      </c>
    </row>
    <row r="68" spans="1:25" ht="21" hidden="1" customHeight="1">
      <c r="A68" s="11" t="s">
        <v>97</v>
      </c>
      <c r="B68" s="337">
        <v>23000</v>
      </c>
      <c r="C68" s="338" t="s">
        <v>270</v>
      </c>
      <c r="D68" s="338">
        <v>25000</v>
      </c>
      <c r="E68" s="338">
        <v>15000</v>
      </c>
      <c r="F68" s="338">
        <v>54000</v>
      </c>
      <c r="G68" s="339">
        <v>0.46500000000000002</v>
      </c>
      <c r="M68" s="368" t="s">
        <v>97</v>
      </c>
      <c r="N68" s="367"/>
      <c r="O68" s="367"/>
      <c r="P68" s="367"/>
      <c r="Q68" s="367"/>
      <c r="R68" s="367"/>
      <c r="S68" s="367"/>
      <c r="T68" s="367"/>
      <c r="U68" s="367"/>
      <c r="V68" s="367"/>
      <c r="W68" s="367"/>
      <c r="X68" s="367"/>
      <c r="Y68" s="367" t="s">
        <v>97</v>
      </c>
    </row>
    <row r="69" spans="1:25" ht="21" hidden="1" customHeight="1">
      <c r="A69" s="11" t="s">
        <v>98</v>
      </c>
      <c r="B69" s="337">
        <v>19000</v>
      </c>
      <c r="C69" s="338" t="s">
        <v>270</v>
      </c>
      <c r="D69" s="338">
        <v>24000</v>
      </c>
      <c r="E69" s="338">
        <v>16000</v>
      </c>
      <c r="F69" s="338">
        <v>50000</v>
      </c>
      <c r="G69" s="339">
        <v>0.48499999999999999</v>
      </c>
      <c r="M69" s="368" t="s">
        <v>98</v>
      </c>
      <c r="N69" s="367"/>
      <c r="O69" s="367"/>
      <c r="P69" s="367"/>
      <c r="Q69" s="367"/>
      <c r="R69" s="367"/>
      <c r="S69" s="367"/>
      <c r="T69" s="367"/>
      <c r="U69" s="367"/>
      <c r="V69" s="367"/>
      <c r="W69" s="367"/>
      <c r="X69" s="367"/>
      <c r="Y69" s="367" t="s">
        <v>98</v>
      </c>
    </row>
    <row r="70" spans="1:25" ht="21" hidden="1" customHeight="1">
      <c r="A70" s="11" t="s">
        <v>99</v>
      </c>
      <c r="B70" s="337">
        <v>20000</v>
      </c>
      <c r="C70" s="338" t="s">
        <v>270</v>
      </c>
      <c r="D70" s="338">
        <v>24000</v>
      </c>
      <c r="E70" s="338">
        <v>15000</v>
      </c>
      <c r="F70" s="338">
        <v>49000</v>
      </c>
      <c r="G70" s="339">
        <v>0.49199999999999999</v>
      </c>
      <c r="M70" s="368" t="s">
        <v>99</v>
      </c>
      <c r="N70" s="367"/>
      <c r="O70" s="367"/>
      <c r="P70" s="367"/>
      <c r="Q70" s="367"/>
      <c r="R70" s="367"/>
      <c r="S70" s="367"/>
      <c r="T70" s="367"/>
      <c r="U70" s="367"/>
      <c r="V70" s="367"/>
      <c r="W70" s="367"/>
      <c r="X70" s="367"/>
      <c r="Y70" s="367" t="s">
        <v>99</v>
      </c>
    </row>
    <row r="71" spans="1:25" ht="21" hidden="1" customHeight="1">
      <c r="A71" s="11" t="s">
        <v>207</v>
      </c>
      <c r="B71" s="337">
        <v>19000</v>
      </c>
      <c r="C71" s="338" t="s">
        <v>270</v>
      </c>
      <c r="D71" s="338">
        <v>23000</v>
      </c>
      <c r="E71" s="338">
        <v>15000</v>
      </c>
      <c r="F71" s="338">
        <v>47000</v>
      </c>
      <c r="G71" s="339">
        <v>0.48599999999999999</v>
      </c>
      <c r="M71" s="368" t="s">
        <v>207</v>
      </c>
      <c r="N71" s="367"/>
      <c r="O71" s="367"/>
      <c r="P71" s="367"/>
      <c r="Q71" s="367"/>
      <c r="R71" s="367"/>
      <c r="S71" s="367"/>
      <c r="T71" s="367"/>
      <c r="U71" s="367"/>
      <c r="V71" s="367"/>
      <c r="W71" s="367"/>
      <c r="X71" s="367"/>
      <c r="Y71" s="367" t="s">
        <v>207</v>
      </c>
    </row>
    <row r="72" spans="1:25" ht="21" hidden="1" customHeight="1">
      <c r="A72" s="11" t="s">
        <v>208</v>
      </c>
      <c r="B72" s="337">
        <v>21000</v>
      </c>
      <c r="C72" s="338" t="s">
        <v>270</v>
      </c>
      <c r="D72" s="338">
        <v>23000</v>
      </c>
      <c r="E72" s="338">
        <v>15000</v>
      </c>
      <c r="F72" s="338">
        <v>49000</v>
      </c>
      <c r="G72" s="339">
        <v>0.47699999999999998</v>
      </c>
      <c r="M72" s="368" t="s">
        <v>208</v>
      </c>
      <c r="N72" s="367"/>
      <c r="O72" s="367"/>
      <c r="P72" s="367"/>
      <c r="Q72" s="367"/>
      <c r="R72" s="367"/>
      <c r="S72" s="367"/>
      <c r="T72" s="367"/>
      <c r="U72" s="367"/>
      <c r="V72" s="367"/>
      <c r="W72" s="367"/>
      <c r="X72" s="367"/>
      <c r="Y72" s="367" t="s">
        <v>208</v>
      </c>
    </row>
    <row r="73" spans="1:25" ht="21" hidden="1" customHeight="1">
      <c r="A73" s="11" t="s">
        <v>100</v>
      </c>
      <c r="B73" s="337">
        <v>23000</v>
      </c>
      <c r="C73" s="338" t="s">
        <v>270</v>
      </c>
      <c r="D73" s="338">
        <v>20000</v>
      </c>
      <c r="E73" s="338">
        <v>15000</v>
      </c>
      <c r="F73" s="338">
        <v>48000</v>
      </c>
      <c r="G73" s="339">
        <v>0.41299999999999998</v>
      </c>
      <c r="M73" s="368" t="s">
        <v>100</v>
      </c>
      <c r="N73" s="367"/>
      <c r="O73" s="367"/>
      <c r="P73" s="367"/>
      <c r="Q73" s="367"/>
      <c r="R73" s="367"/>
      <c r="S73" s="367"/>
      <c r="T73" s="367"/>
      <c r="U73" s="367"/>
      <c r="V73" s="367"/>
      <c r="W73" s="367"/>
      <c r="X73" s="367"/>
      <c r="Y73" s="367" t="s">
        <v>100</v>
      </c>
    </row>
    <row r="74" spans="1:25" ht="21" hidden="1" customHeight="1">
      <c r="A74" s="11" t="s">
        <v>101</v>
      </c>
      <c r="B74" s="337">
        <v>25000</v>
      </c>
      <c r="C74" s="338" t="s">
        <v>270</v>
      </c>
      <c r="D74" s="338">
        <v>19000</v>
      </c>
      <c r="E74" s="338">
        <v>14000</v>
      </c>
      <c r="F74" s="338">
        <v>50000</v>
      </c>
      <c r="G74" s="339">
        <v>0.38600000000000001</v>
      </c>
      <c r="M74" s="368" t="s">
        <v>101</v>
      </c>
      <c r="N74" s="367"/>
      <c r="O74" s="367"/>
      <c r="P74" s="367"/>
      <c r="Q74" s="367"/>
      <c r="R74" s="367"/>
      <c r="S74" s="367"/>
      <c r="T74" s="367"/>
      <c r="U74" s="367"/>
      <c r="V74" s="367"/>
      <c r="W74" s="367"/>
      <c r="X74" s="367"/>
      <c r="Y74" s="367" t="s">
        <v>101</v>
      </c>
    </row>
    <row r="75" spans="1:25" ht="21" hidden="1" customHeight="1">
      <c r="A75" s="11" t="s">
        <v>102</v>
      </c>
      <c r="B75" s="337">
        <v>24000</v>
      </c>
      <c r="C75" s="338" t="s">
        <v>270</v>
      </c>
      <c r="D75" s="338">
        <v>20000</v>
      </c>
      <c r="E75" s="338">
        <v>14000</v>
      </c>
      <c r="F75" s="338">
        <v>50000</v>
      </c>
      <c r="G75" s="339">
        <v>0.39900000000000002</v>
      </c>
      <c r="M75" s="368" t="s">
        <v>102</v>
      </c>
      <c r="N75" s="367"/>
      <c r="O75" s="367"/>
      <c r="P75" s="367"/>
      <c r="Q75" s="367"/>
      <c r="R75" s="367"/>
      <c r="S75" s="367"/>
      <c r="T75" s="367"/>
      <c r="U75" s="367"/>
      <c r="V75" s="367"/>
      <c r="W75" s="367"/>
      <c r="X75" s="367"/>
      <c r="Y75" s="367" t="s">
        <v>102</v>
      </c>
    </row>
    <row r="76" spans="1:25" ht="21" hidden="1" customHeight="1">
      <c r="A76" s="11" t="s">
        <v>103</v>
      </c>
      <c r="B76" s="337">
        <v>21000</v>
      </c>
      <c r="C76" s="338" t="s">
        <v>270</v>
      </c>
      <c r="D76" s="338">
        <v>21000</v>
      </c>
      <c r="E76" s="338">
        <v>14000</v>
      </c>
      <c r="F76" s="338">
        <v>48000</v>
      </c>
      <c r="G76" s="339">
        <v>0.441</v>
      </c>
      <c r="M76" s="368" t="s">
        <v>103</v>
      </c>
      <c r="N76" s="367"/>
      <c r="O76" s="367"/>
      <c r="P76" s="367"/>
      <c r="Q76" s="367"/>
      <c r="R76" s="367"/>
      <c r="S76" s="367"/>
      <c r="T76" s="367"/>
      <c r="U76" s="367"/>
      <c r="V76" s="367"/>
      <c r="W76" s="367"/>
      <c r="X76" s="367"/>
      <c r="Y76" s="367" t="s">
        <v>103</v>
      </c>
    </row>
    <row r="77" spans="1:25" ht="21" hidden="1" customHeight="1">
      <c r="A77" s="11" t="s">
        <v>104</v>
      </c>
      <c r="B77" s="337">
        <v>20000</v>
      </c>
      <c r="C77" s="338" t="s">
        <v>270</v>
      </c>
      <c r="D77" s="338">
        <v>21000</v>
      </c>
      <c r="E77" s="338">
        <v>13000</v>
      </c>
      <c r="F77" s="338">
        <v>46000</v>
      </c>
      <c r="G77" s="339">
        <v>0.44400000000000001</v>
      </c>
      <c r="M77" s="368" t="s">
        <v>104</v>
      </c>
      <c r="N77" s="367"/>
      <c r="O77" s="367"/>
      <c r="P77" s="367"/>
      <c r="Q77" s="367"/>
      <c r="R77" s="367"/>
      <c r="S77" s="367"/>
      <c r="T77" s="367"/>
      <c r="U77" s="367"/>
      <c r="V77" s="367"/>
      <c r="W77" s="367"/>
      <c r="X77" s="367"/>
      <c r="Y77" s="367" t="s">
        <v>104</v>
      </c>
    </row>
    <row r="78" spans="1:25" ht="21" hidden="1" customHeight="1">
      <c r="A78" s="11" t="s">
        <v>105</v>
      </c>
      <c r="B78" s="337">
        <v>19000</v>
      </c>
      <c r="C78" s="338" t="s">
        <v>270</v>
      </c>
      <c r="D78" s="338">
        <v>19000</v>
      </c>
      <c r="E78" s="338">
        <v>12000</v>
      </c>
      <c r="F78" s="338">
        <v>44000</v>
      </c>
      <c r="G78" s="339">
        <v>0.44</v>
      </c>
      <c r="M78" s="368" t="s">
        <v>105</v>
      </c>
      <c r="N78" s="367"/>
      <c r="O78" s="367"/>
      <c r="P78" s="367"/>
      <c r="Q78" s="367"/>
      <c r="R78" s="367"/>
      <c r="S78" s="367"/>
      <c r="T78" s="367"/>
      <c r="U78" s="367"/>
      <c r="V78" s="367"/>
      <c r="W78" s="367"/>
      <c r="X78" s="367"/>
      <c r="Y78" s="367" t="s">
        <v>105</v>
      </c>
    </row>
    <row r="79" spans="1:25" ht="21" hidden="1" customHeight="1">
      <c r="A79" s="11" t="s">
        <v>106</v>
      </c>
      <c r="B79" s="337">
        <v>18000</v>
      </c>
      <c r="C79" s="338" t="s">
        <v>270</v>
      </c>
      <c r="D79" s="338">
        <v>18000</v>
      </c>
      <c r="E79" s="338">
        <v>11000</v>
      </c>
      <c r="F79" s="338">
        <v>42000</v>
      </c>
      <c r="G79" s="339">
        <v>0.42499999999999999</v>
      </c>
      <c r="M79" s="368" t="s">
        <v>106</v>
      </c>
      <c r="N79" s="367"/>
      <c r="O79" s="367"/>
      <c r="P79" s="367"/>
      <c r="Q79" s="367"/>
      <c r="R79" s="367"/>
      <c r="S79" s="367"/>
      <c r="T79" s="367"/>
      <c r="U79" s="367"/>
      <c r="V79" s="367"/>
      <c r="W79" s="367"/>
      <c r="X79" s="367"/>
      <c r="Y79" s="367" t="s">
        <v>106</v>
      </c>
    </row>
    <row r="80" spans="1:25" ht="21" hidden="1" customHeight="1">
      <c r="A80" s="11" t="s">
        <v>107</v>
      </c>
      <c r="B80" s="337">
        <v>20000</v>
      </c>
      <c r="C80" s="338" t="s">
        <v>270</v>
      </c>
      <c r="D80" s="338">
        <v>19000</v>
      </c>
      <c r="E80" s="338">
        <v>12000</v>
      </c>
      <c r="F80" s="338">
        <v>44000</v>
      </c>
      <c r="G80" s="339">
        <v>0.42699999999999999</v>
      </c>
      <c r="M80" s="368" t="s">
        <v>107</v>
      </c>
      <c r="N80" s="367"/>
      <c r="O80" s="367"/>
      <c r="P80" s="367"/>
      <c r="Q80" s="367"/>
      <c r="R80" s="367"/>
      <c r="S80" s="367"/>
      <c r="T80" s="367"/>
      <c r="U80" s="367"/>
      <c r="V80" s="367"/>
      <c r="W80" s="367"/>
      <c r="X80" s="367"/>
      <c r="Y80" s="367" t="s">
        <v>107</v>
      </c>
    </row>
    <row r="81" spans="1:25" ht="21" hidden="1" customHeight="1">
      <c r="A81" s="11" t="s">
        <v>108</v>
      </c>
      <c r="B81" s="337">
        <v>17000</v>
      </c>
      <c r="C81" s="338" t="s">
        <v>270</v>
      </c>
      <c r="D81" s="338">
        <v>19000</v>
      </c>
      <c r="E81" s="338">
        <v>15000</v>
      </c>
      <c r="F81" s="338">
        <v>43000</v>
      </c>
      <c r="G81" s="339">
        <v>0.45100000000000001</v>
      </c>
      <c r="M81" s="368" t="s">
        <v>108</v>
      </c>
      <c r="N81" s="367"/>
      <c r="O81" s="367"/>
      <c r="P81" s="367"/>
      <c r="Q81" s="367"/>
      <c r="R81" s="367"/>
      <c r="S81" s="367"/>
      <c r="T81" s="367"/>
      <c r="U81" s="367"/>
      <c r="V81" s="367"/>
      <c r="W81" s="367"/>
      <c r="X81" s="367"/>
      <c r="Y81" s="367" t="s">
        <v>108</v>
      </c>
    </row>
    <row r="82" spans="1:25" ht="21" hidden="1" customHeight="1">
      <c r="A82" s="11" t="s">
        <v>109</v>
      </c>
      <c r="B82" s="337">
        <v>19000</v>
      </c>
      <c r="C82" s="338" t="s">
        <v>270</v>
      </c>
      <c r="D82" s="338">
        <v>19000</v>
      </c>
      <c r="E82" s="338">
        <v>14000</v>
      </c>
      <c r="F82" s="338">
        <v>45000</v>
      </c>
      <c r="G82" s="339">
        <v>0.42899999999999999</v>
      </c>
      <c r="M82" s="368" t="s">
        <v>109</v>
      </c>
      <c r="N82" s="367"/>
      <c r="O82" s="367"/>
      <c r="P82" s="367"/>
      <c r="Q82" s="367"/>
      <c r="R82" s="367"/>
      <c r="S82" s="367"/>
      <c r="T82" s="367"/>
      <c r="U82" s="367"/>
      <c r="V82" s="367"/>
      <c r="W82" s="367"/>
      <c r="X82" s="367"/>
      <c r="Y82" s="367" t="s">
        <v>109</v>
      </c>
    </row>
    <row r="83" spans="1:25" ht="21" hidden="1" customHeight="1">
      <c r="A83" s="11" t="s">
        <v>209</v>
      </c>
      <c r="B83" s="337">
        <v>17000</v>
      </c>
      <c r="C83" s="338" t="s">
        <v>270</v>
      </c>
      <c r="D83" s="338">
        <v>19000</v>
      </c>
      <c r="E83" s="338">
        <v>13000</v>
      </c>
      <c r="F83" s="338">
        <v>44000</v>
      </c>
      <c r="G83" s="339">
        <v>0.439</v>
      </c>
      <c r="M83" s="368" t="s">
        <v>209</v>
      </c>
      <c r="N83" s="367"/>
      <c r="O83" s="367"/>
      <c r="P83" s="367"/>
      <c r="Q83" s="367"/>
      <c r="R83" s="367"/>
      <c r="S83" s="367"/>
      <c r="T83" s="367"/>
      <c r="U83" s="367"/>
      <c r="V83" s="367"/>
      <c r="W83" s="367"/>
      <c r="X83" s="367"/>
      <c r="Y83" s="367" t="s">
        <v>209</v>
      </c>
    </row>
    <row r="84" spans="1:25" ht="21" hidden="1" customHeight="1">
      <c r="A84" s="11" t="s">
        <v>210</v>
      </c>
      <c r="B84" s="337">
        <v>17000</v>
      </c>
      <c r="C84" s="338" t="s">
        <v>270</v>
      </c>
      <c r="D84" s="338">
        <v>20000</v>
      </c>
      <c r="E84" s="338">
        <v>13000</v>
      </c>
      <c r="F84" s="338">
        <v>44000</v>
      </c>
      <c r="G84" s="339">
        <v>0.45100000000000001</v>
      </c>
      <c r="M84" s="368" t="s">
        <v>210</v>
      </c>
      <c r="N84" s="367"/>
      <c r="O84" s="367"/>
      <c r="P84" s="367"/>
      <c r="Q84" s="367"/>
      <c r="R84" s="367"/>
      <c r="S84" s="367"/>
      <c r="T84" s="367"/>
      <c r="U84" s="367"/>
      <c r="V84" s="367"/>
      <c r="W84" s="367"/>
      <c r="X84" s="367"/>
      <c r="Y84" s="367" t="s">
        <v>210</v>
      </c>
    </row>
    <row r="85" spans="1:25" ht="21" hidden="1" customHeight="1">
      <c r="A85" s="11" t="s">
        <v>110</v>
      </c>
      <c r="B85" s="337">
        <v>17000</v>
      </c>
      <c r="C85" s="338">
        <v>8000</v>
      </c>
      <c r="D85" s="338">
        <v>21000</v>
      </c>
      <c r="E85" s="338">
        <v>14000</v>
      </c>
      <c r="F85" s="338">
        <v>46000</v>
      </c>
      <c r="G85" s="339">
        <v>0.44500000000000001</v>
      </c>
      <c r="M85" s="368" t="s">
        <v>110</v>
      </c>
      <c r="N85" s="367"/>
      <c r="O85" s="367"/>
      <c r="P85" s="367"/>
      <c r="Q85" s="367"/>
      <c r="R85" s="367"/>
      <c r="S85" s="367"/>
      <c r="T85" s="367"/>
      <c r="U85" s="367"/>
      <c r="V85" s="367"/>
      <c r="W85" s="367"/>
      <c r="X85" s="367"/>
      <c r="Y85" s="367" t="s">
        <v>110</v>
      </c>
    </row>
    <row r="86" spans="1:25" ht="21" hidden="1" customHeight="1">
      <c r="A86" s="11" t="s">
        <v>111</v>
      </c>
      <c r="B86" s="337">
        <v>18000</v>
      </c>
      <c r="C86" s="338">
        <v>8000</v>
      </c>
      <c r="D86" s="338">
        <v>20000</v>
      </c>
      <c r="E86" s="338">
        <v>13000</v>
      </c>
      <c r="F86" s="338">
        <v>46000</v>
      </c>
      <c r="G86" s="339">
        <v>0.437</v>
      </c>
      <c r="M86" s="368" t="s">
        <v>111</v>
      </c>
      <c r="N86" s="367"/>
      <c r="O86" s="367"/>
      <c r="P86" s="367"/>
      <c r="Q86" s="367"/>
      <c r="R86" s="367"/>
      <c r="S86" s="367"/>
      <c r="T86" s="367"/>
      <c r="U86" s="367"/>
      <c r="V86" s="367"/>
      <c r="W86" s="367"/>
      <c r="X86" s="367"/>
      <c r="Y86" s="367" t="s">
        <v>111</v>
      </c>
    </row>
    <row r="87" spans="1:25" ht="21" hidden="1" customHeight="1">
      <c r="A87" s="11" t="s">
        <v>112</v>
      </c>
      <c r="B87" s="337">
        <v>19000</v>
      </c>
      <c r="C87" s="338" t="s">
        <v>270</v>
      </c>
      <c r="D87" s="338">
        <v>20000</v>
      </c>
      <c r="E87" s="338">
        <v>13000</v>
      </c>
      <c r="F87" s="338">
        <v>46000</v>
      </c>
      <c r="G87" s="339">
        <v>0.43099999999999999</v>
      </c>
      <c r="M87" s="368" t="s">
        <v>112</v>
      </c>
      <c r="N87" s="367"/>
      <c r="O87" s="367"/>
      <c r="P87" s="367"/>
      <c r="Q87" s="367"/>
      <c r="R87" s="367"/>
      <c r="S87" s="367"/>
      <c r="T87" s="367"/>
      <c r="U87" s="367"/>
      <c r="V87" s="367"/>
      <c r="W87" s="367"/>
      <c r="X87" s="367"/>
      <c r="Y87" s="367" t="s">
        <v>112</v>
      </c>
    </row>
    <row r="88" spans="1:25" ht="21" hidden="1" customHeight="1">
      <c r="A88" s="11" t="s">
        <v>113</v>
      </c>
      <c r="B88" s="337">
        <v>19000</v>
      </c>
      <c r="C88" s="338" t="s">
        <v>270</v>
      </c>
      <c r="D88" s="338">
        <v>19000</v>
      </c>
      <c r="E88" s="338">
        <v>12000</v>
      </c>
      <c r="F88" s="338">
        <v>45000</v>
      </c>
      <c r="G88" s="339">
        <v>0.41599999999999998</v>
      </c>
      <c r="M88" s="368" t="s">
        <v>113</v>
      </c>
      <c r="N88" s="367"/>
      <c r="O88" s="367"/>
      <c r="P88" s="367"/>
      <c r="Q88" s="367"/>
      <c r="R88" s="367"/>
      <c r="S88" s="367"/>
      <c r="T88" s="367"/>
      <c r="U88" s="367"/>
      <c r="V88" s="367"/>
      <c r="W88" s="367"/>
      <c r="X88" s="367"/>
      <c r="Y88" s="367" t="s">
        <v>113</v>
      </c>
    </row>
    <row r="89" spans="1:25" ht="21" hidden="1" customHeight="1">
      <c r="A89" s="11" t="s">
        <v>114</v>
      </c>
      <c r="B89" s="337">
        <v>21000</v>
      </c>
      <c r="C89" s="338" t="s">
        <v>270</v>
      </c>
      <c r="D89" s="338">
        <v>18000</v>
      </c>
      <c r="E89" s="338">
        <v>11000</v>
      </c>
      <c r="F89" s="338">
        <v>45000</v>
      </c>
      <c r="G89" s="339">
        <v>0.39400000000000002</v>
      </c>
      <c r="M89" s="368" t="s">
        <v>114</v>
      </c>
      <c r="N89" s="367"/>
      <c r="O89" s="367"/>
      <c r="P89" s="367"/>
      <c r="Q89" s="367"/>
      <c r="R89" s="367"/>
      <c r="S89" s="367"/>
      <c r="T89" s="367"/>
      <c r="U89" s="367"/>
      <c r="V89" s="367"/>
      <c r="W89" s="367"/>
      <c r="X89" s="367"/>
      <c r="Y89" s="367" t="s">
        <v>114</v>
      </c>
    </row>
    <row r="90" spans="1:25" ht="21" hidden="1" customHeight="1">
      <c r="A90" s="11" t="s">
        <v>115</v>
      </c>
      <c r="B90" s="337">
        <v>23000</v>
      </c>
      <c r="C90" s="338" t="s">
        <v>270</v>
      </c>
      <c r="D90" s="338">
        <v>16000</v>
      </c>
      <c r="E90" s="338">
        <v>10000</v>
      </c>
      <c r="F90" s="338">
        <v>47000</v>
      </c>
      <c r="G90" s="339">
        <v>0.35099999999999998</v>
      </c>
      <c r="M90" s="368" t="s">
        <v>115</v>
      </c>
      <c r="N90" s="367"/>
      <c r="O90" s="367"/>
      <c r="P90" s="367"/>
      <c r="Q90" s="367"/>
      <c r="R90" s="367"/>
      <c r="S90" s="367"/>
      <c r="T90" s="367"/>
      <c r="U90" s="367"/>
      <c r="V90" s="367"/>
      <c r="W90" s="367"/>
      <c r="X90" s="367"/>
      <c r="Y90" s="367" t="s">
        <v>115</v>
      </c>
    </row>
    <row r="91" spans="1:25" ht="21" hidden="1" customHeight="1">
      <c r="A91" s="11" t="s">
        <v>116</v>
      </c>
      <c r="B91" s="337">
        <v>24000</v>
      </c>
      <c r="C91" s="338" t="s">
        <v>270</v>
      </c>
      <c r="D91" s="338">
        <v>16000</v>
      </c>
      <c r="E91" s="338">
        <v>10000</v>
      </c>
      <c r="F91" s="338">
        <v>47000</v>
      </c>
      <c r="G91" s="339">
        <v>0.34799999999999998</v>
      </c>
      <c r="M91" s="368" t="s">
        <v>116</v>
      </c>
      <c r="N91" s="367"/>
      <c r="O91" s="367"/>
      <c r="P91" s="367"/>
      <c r="Q91" s="367"/>
      <c r="R91" s="367"/>
      <c r="S91" s="367"/>
      <c r="T91" s="367"/>
      <c r="U91" s="367"/>
      <c r="V91" s="367"/>
      <c r="W91" s="367"/>
      <c r="X91" s="367"/>
      <c r="Y91" s="367" t="s">
        <v>116</v>
      </c>
    </row>
    <row r="92" spans="1:25" ht="21" hidden="1" customHeight="1">
      <c r="A92" s="11" t="s">
        <v>117</v>
      </c>
      <c r="B92" s="337">
        <v>24000</v>
      </c>
      <c r="C92" s="338" t="s">
        <v>270</v>
      </c>
      <c r="D92" s="338">
        <v>15000</v>
      </c>
      <c r="E92" s="338">
        <v>10000</v>
      </c>
      <c r="F92" s="338">
        <v>46000</v>
      </c>
      <c r="G92" s="339">
        <v>0.32200000000000001</v>
      </c>
      <c r="M92" s="368" t="s">
        <v>117</v>
      </c>
      <c r="N92" s="367"/>
      <c r="O92" s="367"/>
      <c r="P92" s="367"/>
      <c r="Q92" s="367"/>
      <c r="R92" s="367"/>
      <c r="S92" s="367"/>
      <c r="T92" s="367"/>
      <c r="U92" s="367"/>
      <c r="V92" s="367"/>
      <c r="W92" s="367"/>
      <c r="X92" s="367"/>
      <c r="Y92" s="367" t="s">
        <v>117</v>
      </c>
    </row>
    <row r="93" spans="1:25" ht="21" hidden="1" customHeight="1">
      <c r="A93" s="11" t="s">
        <v>118</v>
      </c>
      <c r="B93" s="337">
        <v>23000</v>
      </c>
      <c r="C93" s="338" t="s">
        <v>270</v>
      </c>
      <c r="D93" s="338">
        <v>17000</v>
      </c>
      <c r="E93" s="338">
        <v>11000</v>
      </c>
      <c r="F93" s="338">
        <v>46000</v>
      </c>
      <c r="G93" s="339">
        <v>0.36499999999999999</v>
      </c>
      <c r="M93" s="368" t="s">
        <v>118</v>
      </c>
      <c r="N93" s="367"/>
      <c r="O93" s="367"/>
      <c r="P93" s="367"/>
      <c r="Q93" s="367"/>
      <c r="R93" s="367"/>
      <c r="S93" s="367"/>
      <c r="T93" s="367"/>
      <c r="U93" s="367"/>
      <c r="V93" s="367"/>
      <c r="W93" s="367"/>
      <c r="X93" s="367"/>
      <c r="Y93" s="367" t="s">
        <v>118</v>
      </c>
    </row>
    <row r="94" spans="1:25" ht="21" hidden="1" customHeight="1">
      <c r="A94" s="11" t="s">
        <v>119</v>
      </c>
      <c r="B94" s="337">
        <v>21000</v>
      </c>
      <c r="C94" s="338" t="s">
        <v>270</v>
      </c>
      <c r="D94" s="338">
        <v>16000</v>
      </c>
      <c r="E94" s="338">
        <v>11000</v>
      </c>
      <c r="F94" s="338">
        <v>43000</v>
      </c>
      <c r="G94" s="339">
        <v>0.373</v>
      </c>
      <c r="M94" s="368" t="s">
        <v>119</v>
      </c>
      <c r="N94" s="367"/>
      <c r="O94" s="367"/>
      <c r="P94" s="367"/>
      <c r="Q94" s="367"/>
      <c r="R94" s="367"/>
      <c r="S94" s="367"/>
      <c r="T94" s="367"/>
      <c r="U94" s="367"/>
      <c r="V94" s="367"/>
      <c r="W94" s="367"/>
      <c r="X94" s="367"/>
      <c r="Y94" s="367" t="s">
        <v>119</v>
      </c>
    </row>
    <row r="95" spans="1:25" ht="21" hidden="1" customHeight="1">
      <c r="A95" s="11" t="s">
        <v>211</v>
      </c>
      <c r="B95" s="337">
        <v>21000</v>
      </c>
      <c r="C95" s="338" t="s">
        <v>270</v>
      </c>
      <c r="D95" s="338">
        <v>17000</v>
      </c>
      <c r="E95" s="338">
        <v>11000</v>
      </c>
      <c r="F95" s="338">
        <v>45000</v>
      </c>
      <c r="G95" s="339">
        <v>0.375</v>
      </c>
      <c r="M95" s="368" t="s">
        <v>211</v>
      </c>
      <c r="N95" s="367"/>
      <c r="O95" s="367"/>
      <c r="P95" s="367"/>
      <c r="Q95" s="367"/>
      <c r="R95" s="367"/>
      <c r="S95" s="367"/>
      <c r="T95" s="367"/>
      <c r="U95" s="367"/>
      <c r="V95" s="367"/>
      <c r="W95" s="367"/>
      <c r="X95" s="367"/>
      <c r="Y95" s="367" t="s">
        <v>211</v>
      </c>
    </row>
    <row r="96" spans="1:25" ht="21" hidden="1" customHeight="1">
      <c r="A96" s="11" t="s">
        <v>212</v>
      </c>
      <c r="B96" s="337">
        <v>22000</v>
      </c>
      <c r="C96" s="338">
        <v>8000</v>
      </c>
      <c r="D96" s="338">
        <v>14000</v>
      </c>
      <c r="E96" s="338">
        <v>8000</v>
      </c>
      <c r="F96" s="338">
        <v>44000</v>
      </c>
      <c r="G96" s="339">
        <v>0.31</v>
      </c>
      <c r="M96" s="368" t="s">
        <v>212</v>
      </c>
      <c r="N96" s="367"/>
      <c r="O96" s="367"/>
      <c r="P96" s="367"/>
      <c r="Q96" s="367"/>
      <c r="R96" s="367"/>
      <c r="S96" s="367"/>
      <c r="T96" s="367"/>
      <c r="U96" s="367"/>
      <c r="V96" s="367"/>
      <c r="W96" s="367"/>
      <c r="X96" s="367"/>
      <c r="Y96" s="367" t="s">
        <v>212</v>
      </c>
    </row>
    <row r="97" spans="1:25" ht="21" hidden="1" customHeight="1">
      <c r="A97" s="11" t="s">
        <v>120</v>
      </c>
      <c r="B97" s="337">
        <v>25000</v>
      </c>
      <c r="C97" s="338" t="s">
        <v>270</v>
      </c>
      <c r="D97" s="338">
        <v>14000</v>
      </c>
      <c r="E97" s="338" t="s">
        <v>270</v>
      </c>
      <c r="F97" s="338">
        <v>46000</v>
      </c>
      <c r="G97" s="339">
        <v>0.29699999999999999</v>
      </c>
      <c r="M97" s="368" t="s">
        <v>120</v>
      </c>
      <c r="N97" s="367"/>
      <c r="O97" s="367"/>
      <c r="P97" s="367"/>
      <c r="Q97" s="367"/>
      <c r="R97" s="367"/>
      <c r="S97" s="367"/>
      <c r="T97" s="367"/>
      <c r="U97" s="367"/>
      <c r="V97" s="367"/>
      <c r="W97" s="367"/>
      <c r="X97" s="367"/>
      <c r="Y97" s="367" t="s">
        <v>120</v>
      </c>
    </row>
    <row r="98" spans="1:25" ht="21" hidden="1" customHeight="1">
      <c r="A98" s="11" t="s">
        <v>121</v>
      </c>
      <c r="B98" s="337">
        <v>23000</v>
      </c>
      <c r="C98" s="338" t="s">
        <v>270</v>
      </c>
      <c r="D98" s="338">
        <v>15000</v>
      </c>
      <c r="E98" s="338">
        <v>9000</v>
      </c>
      <c r="F98" s="338">
        <v>43000</v>
      </c>
      <c r="G98" s="339">
        <v>0.33500000000000002</v>
      </c>
      <c r="M98" s="368" t="s">
        <v>121</v>
      </c>
      <c r="N98" s="367"/>
      <c r="O98" s="367"/>
      <c r="P98" s="367"/>
      <c r="Q98" s="367"/>
      <c r="R98" s="367"/>
      <c r="S98" s="367"/>
      <c r="T98" s="367"/>
      <c r="U98" s="367"/>
      <c r="V98" s="367"/>
      <c r="W98" s="367"/>
      <c r="X98" s="367"/>
      <c r="Y98" s="367" t="s">
        <v>121</v>
      </c>
    </row>
    <row r="99" spans="1:25" ht="21" hidden="1" customHeight="1">
      <c r="A99" s="11" t="s">
        <v>122</v>
      </c>
      <c r="B99" s="337">
        <v>21000</v>
      </c>
      <c r="C99" s="338" t="s">
        <v>270</v>
      </c>
      <c r="D99" s="338">
        <v>15000</v>
      </c>
      <c r="E99" s="338">
        <v>10000</v>
      </c>
      <c r="F99" s="338">
        <v>41000</v>
      </c>
      <c r="G99" s="339">
        <v>0.38</v>
      </c>
      <c r="M99" s="368" t="s">
        <v>122</v>
      </c>
      <c r="N99" s="367"/>
      <c r="O99" s="367"/>
      <c r="P99" s="367"/>
      <c r="Q99" s="367"/>
      <c r="R99" s="367"/>
      <c r="S99" s="367"/>
      <c r="T99" s="367"/>
      <c r="U99" s="367"/>
      <c r="V99" s="367"/>
      <c r="W99" s="367"/>
      <c r="X99" s="367"/>
      <c r="Y99" s="367" t="s">
        <v>122</v>
      </c>
    </row>
    <row r="100" spans="1:25" ht="21" hidden="1" customHeight="1">
      <c r="A100" s="11" t="s">
        <v>123</v>
      </c>
      <c r="B100" s="337">
        <v>17000</v>
      </c>
      <c r="C100" s="338" t="s">
        <v>270</v>
      </c>
      <c r="D100" s="338">
        <v>19000</v>
      </c>
      <c r="E100" s="338">
        <v>11000</v>
      </c>
      <c r="F100" s="338">
        <v>41000</v>
      </c>
      <c r="G100" s="339">
        <v>0.44900000000000001</v>
      </c>
      <c r="M100" s="368" t="s">
        <v>123</v>
      </c>
      <c r="N100" s="367"/>
      <c r="O100" s="367"/>
      <c r="P100" s="367"/>
      <c r="Q100" s="367"/>
      <c r="R100" s="367"/>
      <c r="S100" s="367"/>
      <c r="T100" s="367"/>
      <c r="U100" s="367"/>
      <c r="V100" s="367"/>
      <c r="W100" s="367"/>
      <c r="X100" s="367"/>
      <c r="Y100" s="367" t="s">
        <v>123</v>
      </c>
    </row>
    <row r="101" spans="1:25" ht="21" hidden="1" customHeight="1">
      <c r="A101" s="11" t="s">
        <v>124</v>
      </c>
      <c r="B101" s="337">
        <v>19000</v>
      </c>
      <c r="C101" s="338" t="s">
        <v>270</v>
      </c>
      <c r="D101" s="338">
        <v>17000</v>
      </c>
      <c r="E101" s="338">
        <v>11000</v>
      </c>
      <c r="F101" s="338">
        <v>42000</v>
      </c>
      <c r="G101" s="339">
        <v>0.40400000000000003</v>
      </c>
      <c r="M101" s="368" t="s">
        <v>124</v>
      </c>
      <c r="N101" s="367"/>
      <c r="O101" s="367"/>
      <c r="P101" s="367"/>
      <c r="Q101" s="367"/>
      <c r="R101" s="367"/>
      <c r="S101" s="367"/>
      <c r="T101" s="367"/>
      <c r="U101" s="367"/>
      <c r="V101" s="367"/>
      <c r="W101" s="367"/>
      <c r="X101" s="367"/>
      <c r="Y101" s="367" t="s">
        <v>124</v>
      </c>
    </row>
    <row r="102" spans="1:25" ht="21" hidden="1" customHeight="1">
      <c r="A102" s="11" t="s">
        <v>125</v>
      </c>
      <c r="B102" s="337">
        <v>23000</v>
      </c>
      <c r="C102" s="338" t="s">
        <v>270</v>
      </c>
      <c r="D102" s="338">
        <v>18000</v>
      </c>
      <c r="E102" s="338">
        <v>11000</v>
      </c>
      <c r="F102" s="338">
        <v>49000</v>
      </c>
      <c r="G102" s="339">
        <v>0.372</v>
      </c>
      <c r="M102" s="368" t="s">
        <v>125</v>
      </c>
      <c r="N102" s="367"/>
      <c r="O102" s="367"/>
      <c r="P102" s="367"/>
      <c r="Q102" s="367"/>
      <c r="R102" s="367"/>
      <c r="S102" s="367"/>
      <c r="T102" s="367"/>
      <c r="U102" s="367"/>
      <c r="V102" s="367"/>
      <c r="W102" s="367"/>
      <c r="X102" s="367"/>
      <c r="Y102" s="367" t="s">
        <v>125</v>
      </c>
    </row>
    <row r="103" spans="1:25" ht="21" hidden="1" customHeight="1">
      <c r="A103" s="11" t="s">
        <v>126</v>
      </c>
      <c r="B103" s="337">
        <v>26000</v>
      </c>
      <c r="C103" s="338" t="s">
        <v>270</v>
      </c>
      <c r="D103" s="338">
        <v>17000</v>
      </c>
      <c r="E103" s="338">
        <v>11000</v>
      </c>
      <c r="F103" s="338">
        <v>49000</v>
      </c>
      <c r="G103" s="339">
        <v>0.34899999999999998</v>
      </c>
      <c r="M103" s="368" t="s">
        <v>126</v>
      </c>
      <c r="N103" s="367"/>
      <c r="O103" s="367"/>
      <c r="P103" s="367"/>
      <c r="Q103" s="367"/>
      <c r="R103" s="367"/>
      <c r="S103" s="367"/>
      <c r="T103" s="367"/>
      <c r="U103" s="367"/>
      <c r="V103" s="367"/>
      <c r="W103" s="367"/>
      <c r="X103" s="367"/>
      <c r="Y103" s="367" t="s">
        <v>126</v>
      </c>
    </row>
    <row r="104" spans="1:25" ht="21" hidden="1" customHeight="1">
      <c r="A104" s="11" t="s">
        <v>127</v>
      </c>
      <c r="B104" s="337">
        <v>22000</v>
      </c>
      <c r="C104" s="338" t="s">
        <v>270</v>
      </c>
      <c r="D104" s="338">
        <v>20000</v>
      </c>
      <c r="E104" s="338">
        <v>12000</v>
      </c>
      <c r="F104" s="338">
        <v>47000</v>
      </c>
      <c r="G104" s="339">
        <v>0.42199999999999999</v>
      </c>
      <c r="M104" s="368" t="s">
        <v>127</v>
      </c>
      <c r="N104" s="367"/>
      <c r="O104" s="367"/>
      <c r="P104" s="367"/>
      <c r="Q104" s="367"/>
      <c r="R104" s="367"/>
      <c r="S104" s="367"/>
      <c r="T104" s="367"/>
      <c r="U104" s="367"/>
      <c r="V104" s="367"/>
      <c r="W104" s="367"/>
      <c r="X104" s="367"/>
      <c r="Y104" s="367" t="s">
        <v>127</v>
      </c>
    </row>
    <row r="105" spans="1:25" ht="21" hidden="1" customHeight="1">
      <c r="A105" s="11" t="s">
        <v>128</v>
      </c>
      <c r="B105" s="337">
        <v>21000</v>
      </c>
      <c r="C105" s="338" t="s">
        <v>270</v>
      </c>
      <c r="D105" s="338">
        <v>18000</v>
      </c>
      <c r="E105" s="338">
        <v>10000</v>
      </c>
      <c r="F105" s="338">
        <v>43000</v>
      </c>
      <c r="G105" s="339">
        <v>0.41199999999999998</v>
      </c>
      <c r="M105" s="368" t="s">
        <v>128</v>
      </c>
      <c r="N105" s="367"/>
      <c r="O105" s="367"/>
      <c r="P105" s="367"/>
      <c r="Q105" s="367"/>
      <c r="R105" s="367"/>
      <c r="S105" s="367"/>
      <c r="T105" s="367"/>
      <c r="U105" s="367"/>
      <c r="V105" s="367"/>
      <c r="W105" s="367"/>
      <c r="X105" s="367"/>
      <c r="Y105" s="367" t="s">
        <v>128</v>
      </c>
    </row>
    <row r="106" spans="1:25" ht="21" hidden="1" customHeight="1">
      <c r="A106" s="11" t="s">
        <v>129</v>
      </c>
      <c r="B106" s="337">
        <v>20000</v>
      </c>
      <c r="C106" s="338" t="s">
        <v>270</v>
      </c>
      <c r="D106" s="338">
        <v>18000</v>
      </c>
      <c r="E106" s="338">
        <v>10000</v>
      </c>
      <c r="F106" s="338">
        <v>43000</v>
      </c>
      <c r="G106" s="339">
        <v>0.40899999999999997</v>
      </c>
      <c r="M106" s="368" t="s">
        <v>129</v>
      </c>
      <c r="N106" s="367"/>
      <c r="O106" s="367"/>
      <c r="P106" s="367"/>
      <c r="Q106" s="367"/>
      <c r="R106" s="367"/>
      <c r="S106" s="367"/>
      <c r="T106" s="367"/>
      <c r="U106" s="367"/>
      <c r="V106" s="367"/>
      <c r="W106" s="367"/>
      <c r="X106" s="367"/>
      <c r="Y106" s="367" t="s">
        <v>129</v>
      </c>
    </row>
    <row r="107" spans="1:25" ht="21" hidden="1" customHeight="1">
      <c r="A107" s="11" t="s">
        <v>213</v>
      </c>
      <c r="B107" s="337">
        <v>21000</v>
      </c>
      <c r="C107" s="338" t="s">
        <v>270</v>
      </c>
      <c r="D107" s="338">
        <v>16000</v>
      </c>
      <c r="E107" s="338">
        <v>9000</v>
      </c>
      <c r="F107" s="338">
        <v>44000</v>
      </c>
      <c r="G107" s="339">
        <v>0.36799999999999999</v>
      </c>
      <c r="M107" s="368" t="s">
        <v>213</v>
      </c>
      <c r="N107" s="367"/>
      <c r="O107" s="367"/>
      <c r="P107" s="367"/>
      <c r="Q107" s="367"/>
      <c r="R107" s="367"/>
      <c r="S107" s="367"/>
      <c r="T107" s="367"/>
      <c r="U107" s="367"/>
      <c r="V107" s="367"/>
      <c r="W107" s="367"/>
      <c r="X107" s="367"/>
      <c r="Y107" s="367" t="s">
        <v>213</v>
      </c>
    </row>
    <row r="108" spans="1:25" ht="21" hidden="1" customHeight="1">
      <c r="A108" s="11" t="s">
        <v>214</v>
      </c>
      <c r="B108" s="337">
        <v>20000</v>
      </c>
      <c r="C108" s="338" t="s">
        <v>270</v>
      </c>
      <c r="D108" s="338">
        <v>17000</v>
      </c>
      <c r="E108" s="338">
        <v>12000</v>
      </c>
      <c r="F108" s="338">
        <v>43000</v>
      </c>
      <c r="G108" s="339">
        <v>0.38600000000000001</v>
      </c>
      <c r="M108" s="368" t="s">
        <v>214</v>
      </c>
      <c r="N108" s="367"/>
      <c r="O108" s="367"/>
      <c r="P108" s="367"/>
      <c r="Q108" s="367"/>
      <c r="R108" s="367"/>
      <c r="S108" s="367"/>
      <c r="T108" s="367"/>
      <c r="U108" s="367"/>
      <c r="V108" s="367"/>
      <c r="W108" s="367"/>
      <c r="X108" s="367"/>
      <c r="Y108" s="367" t="s">
        <v>214</v>
      </c>
    </row>
    <row r="109" spans="1:25" ht="21" hidden="1" customHeight="1">
      <c r="A109" s="11" t="s">
        <v>130</v>
      </c>
      <c r="B109" s="337">
        <v>19000</v>
      </c>
      <c r="C109" s="338" t="s">
        <v>270</v>
      </c>
      <c r="D109" s="338">
        <v>16000</v>
      </c>
      <c r="E109" s="338">
        <v>11000</v>
      </c>
      <c r="F109" s="338">
        <v>41000</v>
      </c>
      <c r="G109" s="339">
        <v>0.39500000000000002</v>
      </c>
      <c r="M109" s="368" t="s">
        <v>130</v>
      </c>
      <c r="N109" s="367"/>
      <c r="O109" s="367"/>
      <c r="P109" s="367"/>
      <c r="Q109" s="367"/>
      <c r="R109" s="367"/>
      <c r="S109" s="367"/>
      <c r="T109" s="367"/>
      <c r="U109" s="367"/>
      <c r="V109" s="367"/>
      <c r="W109" s="367"/>
      <c r="X109" s="367"/>
      <c r="Y109" s="367" t="s">
        <v>130</v>
      </c>
    </row>
    <row r="110" spans="1:25" ht="21" hidden="1" customHeight="1">
      <c r="A110" s="11" t="s">
        <v>131</v>
      </c>
      <c r="B110" s="337">
        <v>18000</v>
      </c>
      <c r="C110" s="338" t="s">
        <v>270</v>
      </c>
      <c r="D110" s="338">
        <v>16000</v>
      </c>
      <c r="E110" s="338">
        <v>11000</v>
      </c>
      <c r="F110" s="338">
        <v>41000</v>
      </c>
      <c r="G110" s="339">
        <v>0.38900000000000001</v>
      </c>
      <c r="M110" s="368" t="s">
        <v>131</v>
      </c>
      <c r="N110" s="367"/>
      <c r="O110" s="367"/>
      <c r="P110" s="367"/>
      <c r="Q110" s="367"/>
      <c r="R110" s="367"/>
      <c r="S110" s="367"/>
      <c r="T110" s="367"/>
      <c r="U110" s="367"/>
      <c r="V110" s="367"/>
      <c r="W110" s="367"/>
      <c r="X110" s="367"/>
      <c r="Y110" s="367" t="s">
        <v>131</v>
      </c>
    </row>
    <row r="111" spans="1:25" ht="21" hidden="1" customHeight="1">
      <c r="A111" s="11" t="s">
        <v>132</v>
      </c>
      <c r="B111" s="337">
        <v>17000</v>
      </c>
      <c r="C111" s="338" t="s">
        <v>270</v>
      </c>
      <c r="D111" s="338">
        <v>17000</v>
      </c>
      <c r="E111" s="338">
        <v>11000</v>
      </c>
      <c r="F111" s="338">
        <v>41000</v>
      </c>
      <c r="G111" s="339">
        <v>0.42599999999999999</v>
      </c>
      <c r="M111" s="368" t="s">
        <v>132</v>
      </c>
      <c r="N111" s="367"/>
      <c r="O111" s="367"/>
      <c r="P111" s="367"/>
      <c r="Q111" s="367"/>
      <c r="R111" s="367"/>
      <c r="S111" s="367"/>
      <c r="T111" s="367"/>
      <c r="U111" s="367"/>
      <c r="V111" s="367"/>
      <c r="W111" s="367"/>
      <c r="X111" s="367"/>
      <c r="Y111" s="367" t="s">
        <v>132</v>
      </c>
    </row>
    <row r="112" spans="1:25" ht="21" hidden="1" customHeight="1">
      <c r="A112" s="11" t="s">
        <v>133</v>
      </c>
      <c r="B112" s="337">
        <v>18000</v>
      </c>
      <c r="C112" s="338" t="s">
        <v>270</v>
      </c>
      <c r="D112" s="338">
        <v>16000</v>
      </c>
      <c r="E112" s="338">
        <v>11000</v>
      </c>
      <c r="F112" s="338">
        <v>39000</v>
      </c>
      <c r="G112" s="339">
        <v>0.40899999999999997</v>
      </c>
      <c r="M112" s="368" t="s">
        <v>133</v>
      </c>
      <c r="N112" s="367"/>
      <c r="O112" s="367"/>
      <c r="P112" s="367"/>
      <c r="Q112" s="367"/>
      <c r="R112" s="367"/>
      <c r="S112" s="367"/>
      <c r="T112" s="367"/>
      <c r="U112" s="367"/>
      <c r="V112" s="367"/>
      <c r="W112" s="367"/>
      <c r="X112" s="367"/>
      <c r="Y112" s="367" t="s">
        <v>133</v>
      </c>
    </row>
    <row r="113" spans="1:25" ht="21" hidden="1" customHeight="1">
      <c r="A113" s="11" t="s">
        <v>134</v>
      </c>
      <c r="B113" s="337">
        <v>19000</v>
      </c>
      <c r="C113" s="338" t="s">
        <v>270</v>
      </c>
      <c r="D113" s="338">
        <v>17000</v>
      </c>
      <c r="E113" s="338">
        <v>11000</v>
      </c>
      <c r="F113" s="338">
        <v>40000</v>
      </c>
      <c r="G113" s="339">
        <v>0.41099999999999998</v>
      </c>
      <c r="M113" s="368" t="s">
        <v>134</v>
      </c>
      <c r="N113" s="367"/>
      <c r="O113" s="367"/>
      <c r="P113" s="367"/>
      <c r="Q113" s="367"/>
      <c r="R113" s="367"/>
      <c r="S113" s="367"/>
      <c r="T113" s="367"/>
      <c r="U113" s="367"/>
      <c r="V113" s="367"/>
      <c r="W113" s="367"/>
      <c r="X113" s="367"/>
      <c r="Y113" s="367" t="s">
        <v>134</v>
      </c>
    </row>
    <row r="114" spans="1:25" ht="21" hidden="1" customHeight="1">
      <c r="A114" s="11" t="s">
        <v>135</v>
      </c>
      <c r="B114" s="337">
        <v>21000</v>
      </c>
      <c r="C114" s="338" t="s">
        <v>270</v>
      </c>
      <c r="D114" s="338">
        <v>19000</v>
      </c>
      <c r="E114" s="338">
        <v>12000</v>
      </c>
      <c r="F114" s="338">
        <v>45000</v>
      </c>
      <c r="G114" s="339">
        <v>0.42499999999999999</v>
      </c>
      <c r="M114" s="368" t="s">
        <v>135</v>
      </c>
      <c r="N114" s="367"/>
      <c r="O114" s="367"/>
      <c r="P114" s="367"/>
      <c r="Q114" s="367"/>
      <c r="R114" s="367"/>
      <c r="S114" s="367"/>
      <c r="T114" s="367"/>
      <c r="U114" s="367"/>
      <c r="V114" s="367"/>
      <c r="W114" s="367"/>
      <c r="X114" s="367"/>
      <c r="Y114" s="367" t="s">
        <v>135</v>
      </c>
    </row>
    <row r="115" spans="1:25" ht="21" hidden="1" customHeight="1">
      <c r="A115" s="11" t="s">
        <v>136</v>
      </c>
      <c r="B115" s="337">
        <v>20000</v>
      </c>
      <c r="C115" s="338" t="s">
        <v>270</v>
      </c>
      <c r="D115" s="338">
        <v>20000</v>
      </c>
      <c r="E115" s="338">
        <v>12000</v>
      </c>
      <c r="F115" s="338">
        <v>46000</v>
      </c>
      <c r="G115" s="339">
        <v>0.44600000000000001</v>
      </c>
      <c r="M115" s="368" t="s">
        <v>136</v>
      </c>
      <c r="N115" s="367"/>
      <c r="O115" s="367"/>
      <c r="P115" s="367"/>
      <c r="Q115" s="367"/>
      <c r="R115" s="367"/>
      <c r="S115" s="367"/>
      <c r="T115" s="367"/>
      <c r="U115" s="367"/>
      <c r="V115" s="367"/>
      <c r="W115" s="367"/>
      <c r="X115" s="367"/>
      <c r="Y115" s="367" t="s">
        <v>136</v>
      </c>
    </row>
    <row r="116" spans="1:25" ht="21" hidden="1" customHeight="1">
      <c r="A116" s="11" t="s">
        <v>137</v>
      </c>
      <c r="B116" s="337">
        <v>21000</v>
      </c>
      <c r="C116" s="338" t="s">
        <v>270</v>
      </c>
      <c r="D116" s="338">
        <v>20000</v>
      </c>
      <c r="E116" s="338">
        <v>13000</v>
      </c>
      <c r="F116" s="338">
        <v>47000</v>
      </c>
      <c r="G116" s="339">
        <v>0.437</v>
      </c>
      <c r="M116" s="368" t="s">
        <v>137</v>
      </c>
      <c r="N116" s="367"/>
      <c r="O116" s="367"/>
      <c r="P116" s="367"/>
      <c r="Q116" s="367"/>
      <c r="R116" s="367"/>
      <c r="S116" s="367"/>
      <c r="T116" s="367"/>
      <c r="U116" s="367"/>
      <c r="V116" s="367"/>
      <c r="W116" s="367"/>
      <c r="X116" s="367"/>
      <c r="Y116" s="367" t="s">
        <v>137</v>
      </c>
    </row>
    <row r="117" spans="1:25" ht="21" hidden="1" customHeight="1">
      <c r="A117" s="11" t="s">
        <v>138</v>
      </c>
      <c r="B117" s="337">
        <v>22000</v>
      </c>
      <c r="C117" s="338" t="s">
        <v>270</v>
      </c>
      <c r="D117" s="338">
        <v>19000</v>
      </c>
      <c r="E117" s="338">
        <v>13000</v>
      </c>
      <c r="F117" s="338">
        <v>47000</v>
      </c>
      <c r="G117" s="339">
        <v>0.41499999999999998</v>
      </c>
      <c r="M117" s="368" t="s">
        <v>138</v>
      </c>
      <c r="N117" s="367"/>
      <c r="O117" s="367"/>
      <c r="P117" s="367"/>
      <c r="Q117" s="367"/>
      <c r="R117" s="367"/>
      <c r="S117" s="367"/>
      <c r="T117" s="367"/>
      <c r="U117" s="367"/>
      <c r="V117" s="367"/>
      <c r="W117" s="367"/>
      <c r="X117" s="367"/>
      <c r="Y117" s="367" t="s">
        <v>138</v>
      </c>
    </row>
    <row r="118" spans="1:25" ht="21" hidden="1" customHeight="1">
      <c r="A118" s="11" t="s">
        <v>139</v>
      </c>
      <c r="B118" s="337">
        <v>23000</v>
      </c>
      <c r="C118" s="338" t="s">
        <v>270</v>
      </c>
      <c r="D118" s="338">
        <v>19000</v>
      </c>
      <c r="E118" s="338">
        <v>13000</v>
      </c>
      <c r="F118" s="338">
        <v>48000</v>
      </c>
      <c r="G118" s="339">
        <v>0.39900000000000002</v>
      </c>
      <c r="M118" s="368" t="s">
        <v>139</v>
      </c>
      <c r="N118" s="367"/>
      <c r="O118" s="367"/>
      <c r="P118" s="367"/>
      <c r="Q118" s="367"/>
      <c r="R118" s="367"/>
      <c r="S118" s="367"/>
      <c r="T118" s="367"/>
      <c r="U118" s="367"/>
      <c r="V118" s="367"/>
      <c r="W118" s="367"/>
      <c r="X118" s="367"/>
      <c r="Y118" s="367" t="s">
        <v>139</v>
      </c>
    </row>
    <row r="119" spans="1:25" ht="21" hidden="1" customHeight="1">
      <c r="A119" s="11" t="s">
        <v>215</v>
      </c>
      <c r="B119" s="337">
        <v>19000</v>
      </c>
      <c r="C119" s="338" t="s">
        <v>270</v>
      </c>
      <c r="D119" s="338">
        <v>18000</v>
      </c>
      <c r="E119" s="338">
        <v>12000</v>
      </c>
      <c r="F119" s="338">
        <v>43000</v>
      </c>
      <c r="G119" s="339">
        <v>0.432</v>
      </c>
      <c r="M119" s="368" t="s">
        <v>215</v>
      </c>
      <c r="N119" s="367"/>
      <c r="O119" s="367"/>
      <c r="P119" s="367"/>
      <c r="Q119" s="367"/>
      <c r="R119" s="367"/>
      <c r="S119" s="367"/>
      <c r="T119" s="367"/>
      <c r="U119" s="367"/>
      <c r="V119" s="367"/>
      <c r="W119" s="367"/>
      <c r="X119" s="367"/>
      <c r="Y119" s="367" t="s">
        <v>215</v>
      </c>
    </row>
    <row r="120" spans="1:25" ht="21" hidden="1" customHeight="1">
      <c r="A120" s="11" t="s">
        <v>216</v>
      </c>
      <c r="B120" s="337">
        <v>17000</v>
      </c>
      <c r="C120" s="338" t="s">
        <v>270</v>
      </c>
      <c r="D120" s="338">
        <v>18000</v>
      </c>
      <c r="E120" s="338">
        <v>12000</v>
      </c>
      <c r="F120" s="338">
        <v>40000</v>
      </c>
      <c r="G120" s="339">
        <v>0.44500000000000001</v>
      </c>
      <c r="M120" s="368" t="s">
        <v>216</v>
      </c>
      <c r="N120" s="367"/>
      <c r="O120" s="367"/>
      <c r="P120" s="367"/>
      <c r="Q120" s="367"/>
      <c r="R120" s="367"/>
      <c r="S120" s="367"/>
      <c r="T120" s="367"/>
      <c r="U120" s="367"/>
      <c r="V120" s="367"/>
      <c r="W120" s="367"/>
      <c r="X120" s="367"/>
      <c r="Y120" s="367" t="s">
        <v>216</v>
      </c>
    </row>
    <row r="121" spans="1:25" ht="21" hidden="1" customHeight="1">
      <c r="A121" s="11" t="s">
        <v>140</v>
      </c>
      <c r="B121" s="337">
        <v>16000</v>
      </c>
      <c r="C121" s="338" t="s">
        <v>270</v>
      </c>
      <c r="D121" s="338">
        <v>18000</v>
      </c>
      <c r="E121" s="338">
        <v>13000</v>
      </c>
      <c r="F121" s="338">
        <v>39000</v>
      </c>
      <c r="G121" s="339">
        <v>0.44700000000000001</v>
      </c>
      <c r="M121" s="368" t="s">
        <v>140</v>
      </c>
      <c r="N121" s="367"/>
      <c r="O121" s="367"/>
      <c r="P121" s="367"/>
      <c r="Q121" s="367"/>
      <c r="R121" s="367"/>
      <c r="S121" s="367"/>
      <c r="T121" s="367"/>
      <c r="U121" s="367"/>
      <c r="V121" s="367"/>
      <c r="W121" s="367"/>
      <c r="X121" s="367"/>
      <c r="Y121" s="367" t="s">
        <v>140</v>
      </c>
    </row>
    <row r="122" spans="1:25" ht="21" hidden="1" customHeight="1">
      <c r="A122" s="11" t="s">
        <v>141</v>
      </c>
      <c r="B122" s="337">
        <v>14000</v>
      </c>
      <c r="C122" s="338" t="s">
        <v>270</v>
      </c>
      <c r="D122" s="338">
        <v>18000</v>
      </c>
      <c r="E122" s="338">
        <v>13000</v>
      </c>
      <c r="F122" s="338">
        <v>38000</v>
      </c>
      <c r="G122" s="339">
        <v>0.46400000000000002</v>
      </c>
      <c r="M122" s="368" t="s">
        <v>141</v>
      </c>
      <c r="N122" s="367"/>
      <c r="O122" s="367"/>
      <c r="P122" s="367"/>
      <c r="Q122" s="367"/>
      <c r="R122" s="367"/>
      <c r="S122" s="367"/>
      <c r="T122" s="367"/>
      <c r="U122" s="367"/>
      <c r="V122" s="367"/>
      <c r="W122" s="367"/>
      <c r="X122" s="367"/>
      <c r="Y122" s="367" t="s">
        <v>141</v>
      </c>
    </row>
    <row r="123" spans="1:25" ht="21" hidden="1" customHeight="1">
      <c r="A123" s="11" t="s">
        <v>142</v>
      </c>
      <c r="B123" s="337">
        <v>12000</v>
      </c>
      <c r="C123" s="338" t="s">
        <v>270</v>
      </c>
      <c r="D123" s="338">
        <v>16000</v>
      </c>
      <c r="E123" s="338">
        <v>12000</v>
      </c>
      <c r="F123" s="338">
        <v>35000</v>
      </c>
      <c r="G123" s="339">
        <v>0.45700000000000002</v>
      </c>
      <c r="M123" s="368" t="s">
        <v>142</v>
      </c>
      <c r="N123" s="367"/>
      <c r="O123" s="367"/>
      <c r="P123" s="367"/>
      <c r="Q123" s="367"/>
      <c r="R123" s="367"/>
      <c r="S123" s="367"/>
      <c r="T123" s="367"/>
      <c r="U123" s="367"/>
      <c r="V123" s="367"/>
      <c r="W123" s="367"/>
      <c r="X123" s="367"/>
      <c r="Y123" s="367" t="s">
        <v>142</v>
      </c>
    </row>
    <row r="124" spans="1:25" ht="21" hidden="1" customHeight="1">
      <c r="A124" s="11" t="s">
        <v>143</v>
      </c>
      <c r="B124" s="337">
        <v>13000</v>
      </c>
      <c r="C124" s="338" t="s">
        <v>270</v>
      </c>
      <c r="D124" s="338">
        <v>17000</v>
      </c>
      <c r="E124" s="338">
        <v>13000</v>
      </c>
      <c r="F124" s="338">
        <v>37000</v>
      </c>
      <c r="G124" s="339">
        <v>0.45400000000000001</v>
      </c>
      <c r="M124" s="368" t="s">
        <v>143</v>
      </c>
      <c r="N124" s="367"/>
      <c r="O124" s="367"/>
      <c r="P124" s="367"/>
      <c r="Q124" s="367"/>
      <c r="R124" s="367"/>
      <c r="S124" s="367"/>
      <c r="T124" s="367"/>
      <c r="U124" s="367"/>
      <c r="V124" s="367"/>
      <c r="W124" s="367"/>
      <c r="X124" s="367"/>
      <c r="Y124" s="367" t="s">
        <v>143</v>
      </c>
    </row>
    <row r="125" spans="1:25" ht="21" hidden="1" customHeight="1">
      <c r="A125" s="11" t="s">
        <v>144</v>
      </c>
      <c r="B125" s="337">
        <v>14000</v>
      </c>
      <c r="C125" s="338">
        <v>8000</v>
      </c>
      <c r="D125" s="338">
        <v>16000</v>
      </c>
      <c r="E125" s="338">
        <v>13000</v>
      </c>
      <c r="F125" s="338">
        <v>37000</v>
      </c>
      <c r="G125" s="339">
        <v>0.41899999999999998</v>
      </c>
      <c r="M125" s="368" t="s">
        <v>144</v>
      </c>
      <c r="N125" s="367"/>
      <c r="O125" s="367"/>
      <c r="P125" s="367"/>
      <c r="Q125" s="367"/>
      <c r="R125" s="367"/>
      <c r="S125" s="367"/>
      <c r="T125" s="367"/>
      <c r="U125" s="367"/>
      <c r="V125" s="367"/>
      <c r="W125" s="367"/>
      <c r="X125" s="367"/>
      <c r="Y125" s="367" t="s">
        <v>144</v>
      </c>
    </row>
    <row r="126" spans="1:25" ht="21" hidden="1" customHeight="1">
      <c r="A126" s="11" t="s">
        <v>145</v>
      </c>
      <c r="B126" s="337">
        <v>15000</v>
      </c>
      <c r="C126" s="338" t="s">
        <v>270</v>
      </c>
      <c r="D126" s="338">
        <v>14000</v>
      </c>
      <c r="E126" s="338">
        <v>11000</v>
      </c>
      <c r="F126" s="338">
        <v>37000</v>
      </c>
      <c r="G126" s="339">
        <v>0.38200000000000001</v>
      </c>
      <c r="M126" s="368" t="s">
        <v>145</v>
      </c>
      <c r="N126" s="367"/>
      <c r="O126" s="367"/>
      <c r="P126" s="367"/>
      <c r="Q126" s="367"/>
      <c r="R126" s="367"/>
      <c r="S126" s="367"/>
      <c r="T126" s="367"/>
      <c r="U126" s="367"/>
      <c r="V126" s="367"/>
      <c r="W126" s="367"/>
      <c r="X126" s="367"/>
      <c r="Y126" s="367" t="s">
        <v>145</v>
      </c>
    </row>
    <row r="127" spans="1:25" ht="21" hidden="1" customHeight="1">
      <c r="A127" s="11" t="s">
        <v>146</v>
      </c>
      <c r="B127" s="337">
        <v>16000</v>
      </c>
      <c r="C127" s="338">
        <v>9000</v>
      </c>
      <c r="D127" s="338">
        <v>16000</v>
      </c>
      <c r="E127" s="338">
        <v>10000</v>
      </c>
      <c r="F127" s="338">
        <v>41000</v>
      </c>
      <c r="G127" s="339">
        <v>0.38200000000000001</v>
      </c>
      <c r="M127" s="368" t="s">
        <v>146</v>
      </c>
      <c r="N127" s="367"/>
      <c r="O127" s="367"/>
      <c r="P127" s="367"/>
      <c r="Q127" s="367"/>
      <c r="R127" s="367"/>
      <c r="S127" s="367"/>
      <c r="T127" s="367"/>
      <c r="U127" s="367"/>
      <c r="V127" s="367"/>
      <c r="W127" s="367"/>
      <c r="X127" s="367"/>
      <c r="Y127" s="367" t="s">
        <v>146</v>
      </c>
    </row>
    <row r="128" spans="1:25" ht="21" hidden="1" customHeight="1">
      <c r="A128" s="11" t="s">
        <v>147</v>
      </c>
      <c r="B128" s="337">
        <v>17000</v>
      </c>
      <c r="C128" s="338" t="s">
        <v>270</v>
      </c>
      <c r="D128" s="338">
        <v>18000</v>
      </c>
      <c r="E128" s="338">
        <v>12000</v>
      </c>
      <c r="F128" s="338">
        <v>42000</v>
      </c>
      <c r="G128" s="339">
        <v>0.433</v>
      </c>
      <c r="M128" s="368" t="s">
        <v>147</v>
      </c>
      <c r="N128" s="367"/>
      <c r="O128" s="367"/>
      <c r="P128" s="367"/>
      <c r="Q128" s="367"/>
      <c r="R128" s="367"/>
      <c r="S128" s="367"/>
      <c r="T128" s="367"/>
      <c r="U128" s="367"/>
      <c r="V128" s="367"/>
      <c r="W128" s="367"/>
      <c r="X128" s="367"/>
      <c r="Y128" s="367" t="s">
        <v>147</v>
      </c>
    </row>
    <row r="129" spans="1:25" ht="21" hidden="1" customHeight="1">
      <c r="A129" s="11" t="s">
        <v>148</v>
      </c>
      <c r="B129" s="337">
        <v>18000</v>
      </c>
      <c r="C129" s="338" t="s">
        <v>270</v>
      </c>
      <c r="D129" s="338">
        <v>17000</v>
      </c>
      <c r="E129" s="338">
        <v>12000</v>
      </c>
      <c r="F129" s="338">
        <v>41000</v>
      </c>
      <c r="G129" s="339">
        <v>0.41899999999999998</v>
      </c>
      <c r="M129" s="368" t="s">
        <v>148</v>
      </c>
      <c r="N129" s="367"/>
      <c r="O129" s="367"/>
      <c r="P129" s="367"/>
      <c r="Q129" s="367"/>
      <c r="R129" s="367"/>
      <c r="S129" s="367"/>
      <c r="T129" s="367"/>
      <c r="U129" s="367"/>
      <c r="V129" s="367"/>
      <c r="W129" s="367"/>
      <c r="X129" s="367"/>
      <c r="Y129" s="367" t="s">
        <v>148</v>
      </c>
    </row>
    <row r="130" spans="1:25" ht="21" hidden="1" customHeight="1">
      <c r="A130" s="11" t="s">
        <v>149</v>
      </c>
      <c r="B130" s="337">
        <v>15000</v>
      </c>
      <c r="C130" s="338" t="s">
        <v>270</v>
      </c>
      <c r="D130" s="338">
        <v>16000</v>
      </c>
      <c r="E130" s="338">
        <v>11000</v>
      </c>
      <c r="F130" s="338">
        <v>36000</v>
      </c>
      <c r="G130" s="339">
        <v>0.42899999999999999</v>
      </c>
      <c r="M130" s="368" t="s">
        <v>149</v>
      </c>
      <c r="N130" s="367"/>
      <c r="O130" s="367"/>
      <c r="P130" s="367"/>
      <c r="Q130" s="367"/>
      <c r="R130" s="367"/>
      <c r="S130" s="367"/>
      <c r="T130" s="367"/>
      <c r="U130" s="367"/>
      <c r="V130" s="367"/>
      <c r="W130" s="367"/>
      <c r="X130" s="367"/>
      <c r="Y130" s="367" t="s">
        <v>149</v>
      </c>
    </row>
    <row r="131" spans="1:25" ht="21" hidden="1" customHeight="1">
      <c r="A131" s="11" t="s">
        <v>217</v>
      </c>
      <c r="B131" s="337">
        <v>17000</v>
      </c>
      <c r="C131" s="338" t="s">
        <v>270</v>
      </c>
      <c r="D131" s="338">
        <v>13000</v>
      </c>
      <c r="E131" s="338">
        <v>10000</v>
      </c>
      <c r="F131" s="338">
        <v>36000</v>
      </c>
      <c r="G131" s="339">
        <v>0.35799999999999998</v>
      </c>
      <c r="M131" s="368" t="s">
        <v>217</v>
      </c>
      <c r="N131" s="367"/>
      <c r="O131" s="367"/>
      <c r="P131" s="367"/>
      <c r="Q131" s="367"/>
      <c r="R131" s="367"/>
      <c r="S131" s="367"/>
      <c r="T131" s="367"/>
      <c r="U131" s="367"/>
      <c r="V131" s="367"/>
      <c r="W131" s="367"/>
      <c r="X131" s="367"/>
      <c r="Y131" s="367" t="s">
        <v>217</v>
      </c>
    </row>
    <row r="132" spans="1:25" ht="21" hidden="1" customHeight="1">
      <c r="A132" s="11" t="s">
        <v>218</v>
      </c>
      <c r="B132" s="337">
        <v>17000</v>
      </c>
      <c r="C132" s="338" t="s">
        <v>270</v>
      </c>
      <c r="D132" s="338">
        <v>14000</v>
      </c>
      <c r="E132" s="338">
        <v>10000</v>
      </c>
      <c r="F132" s="338">
        <v>37000</v>
      </c>
      <c r="G132" s="339">
        <v>0.371</v>
      </c>
      <c r="M132" s="368" t="s">
        <v>218</v>
      </c>
      <c r="N132" s="367"/>
      <c r="O132" s="367"/>
      <c r="P132" s="367"/>
      <c r="Q132" s="367"/>
      <c r="R132" s="367"/>
      <c r="S132" s="367"/>
      <c r="T132" s="367"/>
      <c r="U132" s="367"/>
      <c r="V132" s="367"/>
      <c r="W132" s="367"/>
      <c r="X132" s="367"/>
      <c r="Y132" s="367" t="s">
        <v>218</v>
      </c>
    </row>
    <row r="133" spans="1:25" ht="21" hidden="1" customHeight="1">
      <c r="A133" s="11" t="s">
        <v>150</v>
      </c>
      <c r="B133" s="337">
        <v>16000</v>
      </c>
      <c r="C133" s="338" t="s">
        <v>270</v>
      </c>
      <c r="D133" s="338">
        <v>14000</v>
      </c>
      <c r="E133" s="338">
        <v>9000</v>
      </c>
      <c r="F133" s="338">
        <v>36000</v>
      </c>
      <c r="G133" s="339">
        <v>0.39100000000000001</v>
      </c>
      <c r="M133" s="368" t="s">
        <v>150</v>
      </c>
      <c r="N133" s="367"/>
      <c r="O133" s="367"/>
      <c r="P133" s="367"/>
      <c r="Q133" s="367"/>
      <c r="R133" s="367"/>
      <c r="S133" s="367"/>
      <c r="T133" s="367"/>
      <c r="U133" s="367"/>
      <c r="V133" s="367"/>
      <c r="W133" s="367"/>
      <c r="X133" s="367"/>
      <c r="Y133" s="367" t="s">
        <v>150</v>
      </c>
    </row>
    <row r="134" spans="1:25" ht="21" hidden="1" customHeight="1">
      <c r="A134" s="11" t="s">
        <v>151</v>
      </c>
      <c r="B134" s="337">
        <v>17000</v>
      </c>
      <c r="C134" s="338" t="s">
        <v>270</v>
      </c>
      <c r="D134" s="338">
        <v>15000</v>
      </c>
      <c r="E134" s="338">
        <v>9000</v>
      </c>
      <c r="F134" s="338">
        <v>36000</v>
      </c>
      <c r="G134" s="339">
        <v>0.39800000000000002</v>
      </c>
      <c r="M134" s="368" t="s">
        <v>151</v>
      </c>
      <c r="N134" s="367"/>
      <c r="O134" s="367"/>
      <c r="P134" s="367"/>
      <c r="Q134" s="367"/>
      <c r="R134" s="367"/>
      <c r="S134" s="367"/>
      <c r="T134" s="367"/>
      <c r="U134" s="367"/>
      <c r="V134" s="367"/>
      <c r="W134" s="367"/>
      <c r="X134" s="367"/>
      <c r="Y134" s="367" t="s">
        <v>151</v>
      </c>
    </row>
    <row r="135" spans="1:25" ht="21" hidden="1" customHeight="1">
      <c r="A135" s="11" t="s">
        <v>152</v>
      </c>
      <c r="B135" s="337">
        <v>15000</v>
      </c>
      <c r="C135" s="338" t="s">
        <v>270</v>
      </c>
      <c r="D135" s="338">
        <v>16000</v>
      </c>
      <c r="E135" s="338">
        <v>9000</v>
      </c>
      <c r="F135" s="338">
        <v>36000</v>
      </c>
      <c r="G135" s="339">
        <v>0.434</v>
      </c>
      <c r="M135" s="368" t="s">
        <v>152</v>
      </c>
      <c r="N135" s="367"/>
      <c r="O135" s="367"/>
      <c r="P135" s="367"/>
      <c r="Q135" s="367"/>
      <c r="R135" s="367"/>
      <c r="S135" s="367"/>
      <c r="T135" s="367"/>
      <c r="U135" s="367"/>
      <c r="V135" s="367"/>
      <c r="W135" s="367"/>
      <c r="X135" s="367"/>
      <c r="Y135" s="367" t="s">
        <v>152</v>
      </c>
    </row>
    <row r="136" spans="1:25" ht="21" hidden="1" customHeight="1">
      <c r="A136" s="11" t="s">
        <v>153</v>
      </c>
      <c r="B136" s="337">
        <v>16000</v>
      </c>
      <c r="C136" s="338" t="s">
        <v>270</v>
      </c>
      <c r="D136" s="338">
        <v>17000</v>
      </c>
      <c r="E136" s="338">
        <v>10000</v>
      </c>
      <c r="F136" s="338">
        <v>38000</v>
      </c>
      <c r="G136" s="339">
        <v>0.45800000000000002</v>
      </c>
      <c r="M136" s="368" t="s">
        <v>153</v>
      </c>
      <c r="N136" s="367"/>
      <c r="O136" s="367"/>
      <c r="P136" s="367"/>
      <c r="Q136" s="367"/>
      <c r="R136" s="367"/>
      <c r="S136" s="367"/>
      <c r="T136" s="367"/>
      <c r="U136" s="367"/>
      <c r="V136" s="367"/>
      <c r="W136" s="367"/>
      <c r="X136" s="367"/>
      <c r="Y136" s="367" t="s">
        <v>153</v>
      </c>
    </row>
    <row r="137" spans="1:25" ht="21" hidden="1" customHeight="1">
      <c r="A137" s="11" t="s">
        <v>154</v>
      </c>
      <c r="B137" s="337">
        <v>15000</v>
      </c>
      <c r="C137" s="338" t="s">
        <v>270</v>
      </c>
      <c r="D137" s="338">
        <v>19000</v>
      </c>
      <c r="E137" s="338">
        <v>9000</v>
      </c>
      <c r="F137" s="338">
        <v>40000</v>
      </c>
      <c r="G137" s="339">
        <v>0.47099999999999997</v>
      </c>
      <c r="M137" s="368" t="s">
        <v>154</v>
      </c>
      <c r="N137" s="367"/>
      <c r="O137" s="367"/>
      <c r="P137" s="367"/>
      <c r="Q137" s="367"/>
      <c r="R137" s="367"/>
      <c r="S137" s="367"/>
      <c r="T137" s="367"/>
      <c r="U137" s="367"/>
      <c r="V137" s="367"/>
      <c r="W137" s="367"/>
      <c r="X137" s="367"/>
      <c r="Y137" s="367" t="s">
        <v>154</v>
      </c>
    </row>
    <row r="138" spans="1:25" ht="21" hidden="1" customHeight="1">
      <c r="A138" s="11" t="s">
        <v>155</v>
      </c>
      <c r="B138" s="337">
        <v>13000</v>
      </c>
      <c r="C138" s="338" t="s">
        <v>270</v>
      </c>
      <c r="D138" s="338">
        <v>18000</v>
      </c>
      <c r="E138" s="338">
        <v>9000</v>
      </c>
      <c r="F138" s="338">
        <v>38000</v>
      </c>
      <c r="G138" s="339">
        <v>0.47</v>
      </c>
      <c r="M138" s="368" t="s">
        <v>155</v>
      </c>
      <c r="N138" s="367"/>
      <c r="O138" s="367"/>
      <c r="P138" s="367"/>
      <c r="Q138" s="367"/>
      <c r="R138" s="367"/>
      <c r="S138" s="367"/>
      <c r="T138" s="367"/>
      <c r="U138" s="367"/>
      <c r="V138" s="367"/>
      <c r="W138" s="367"/>
      <c r="X138" s="367"/>
      <c r="Y138" s="367" t="s">
        <v>155</v>
      </c>
    </row>
    <row r="139" spans="1:25" ht="21" hidden="1" customHeight="1">
      <c r="A139" s="11" t="s">
        <v>156</v>
      </c>
      <c r="B139" s="337">
        <v>15000</v>
      </c>
      <c r="C139" s="338" t="s">
        <v>270</v>
      </c>
      <c r="D139" s="338">
        <v>14000</v>
      </c>
      <c r="E139" s="338" t="s">
        <v>270</v>
      </c>
      <c r="F139" s="338">
        <v>37000</v>
      </c>
      <c r="G139" s="339">
        <v>0.376</v>
      </c>
      <c r="M139" s="368" t="s">
        <v>156</v>
      </c>
      <c r="N139" s="367"/>
      <c r="O139" s="367"/>
      <c r="P139" s="367"/>
      <c r="Q139" s="367"/>
      <c r="R139" s="367"/>
      <c r="S139" s="367"/>
      <c r="T139" s="367"/>
      <c r="U139" s="367"/>
      <c r="V139" s="367"/>
      <c r="W139" s="367"/>
      <c r="X139" s="367"/>
      <c r="Y139" s="367" t="s">
        <v>156</v>
      </c>
    </row>
    <row r="140" spans="1:25" ht="21" hidden="1" customHeight="1">
      <c r="A140" s="11" t="s">
        <v>157</v>
      </c>
      <c r="B140" s="337">
        <v>17000</v>
      </c>
      <c r="C140" s="338" t="s">
        <v>270</v>
      </c>
      <c r="D140" s="338">
        <v>11000</v>
      </c>
      <c r="E140" s="338" t="s">
        <v>270</v>
      </c>
      <c r="F140" s="338">
        <v>35000</v>
      </c>
      <c r="G140" s="339">
        <v>0.32800000000000001</v>
      </c>
      <c r="M140" s="368" t="s">
        <v>157</v>
      </c>
      <c r="N140" s="367"/>
      <c r="O140" s="367"/>
      <c r="P140" s="367"/>
      <c r="Q140" s="367"/>
      <c r="R140" s="367"/>
      <c r="S140" s="367"/>
      <c r="T140" s="367"/>
      <c r="U140" s="367"/>
      <c r="V140" s="367"/>
      <c r="W140" s="367"/>
      <c r="X140" s="367"/>
      <c r="Y140" s="367" t="s">
        <v>157</v>
      </c>
    </row>
    <row r="141" spans="1:25" ht="21" hidden="1" customHeight="1">
      <c r="A141" s="11" t="s">
        <v>158</v>
      </c>
      <c r="B141" s="337">
        <v>18000</v>
      </c>
      <c r="C141" s="338" t="s">
        <v>270</v>
      </c>
      <c r="D141" s="338">
        <v>13000</v>
      </c>
      <c r="E141" s="338">
        <v>9000</v>
      </c>
      <c r="F141" s="338">
        <v>38000</v>
      </c>
      <c r="G141" s="339">
        <v>0.33500000000000002</v>
      </c>
      <c r="M141" s="368" t="s">
        <v>158</v>
      </c>
      <c r="N141" s="367"/>
      <c r="O141" s="367"/>
      <c r="P141" s="367"/>
      <c r="Q141" s="367"/>
      <c r="R141" s="367"/>
      <c r="S141" s="367"/>
      <c r="T141" s="367"/>
      <c r="U141" s="367"/>
      <c r="V141" s="367"/>
      <c r="W141" s="367"/>
      <c r="X141" s="367"/>
      <c r="Y141" s="367" t="s">
        <v>158</v>
      </c>
    </row>
    <row r="142" spans="1:25" ht="21" hidden="1" customHeight="1">
      <c r="A142" s="11" t="s">
        <v>159</v>
      </c>
      <c r="B142" s="337">
        <v>15000</v>
      </c>
      <c r="C142" s="338">
        <v>8000</v>
      </c>
      <c r="D142" s="338">
        <v>13000</v>
      </c>
      <c r="E142" s="338" t="s">
        <v>270</v>
      </c>
      <c r="F142" s="338">
        <v>36000</v>
      </c>
      <c r="G142" s="339">
        <v>0.35499999999999998</v>
      </c>
      <c r="M142" s="368" t="s">
        <v>159</v>
      </c>
      <c r="N142" s="367"/>
      <c r="O142" s="367"/>
      <c r="P142" s="367"/>
      <c r="Q142" s="367"/>
      <c r="R142" s="367"/>
      <c r="S142" s="367"/>
      <c r="T142" s="367"/>
      <c r="U142" s="367"/>
      <c r="V142" s="367"/>
      <c r="W142" s="367"/>
      <c r="X142" s="367"/>
      <c r="Y142" s="367" t="s">
        <v>159</v>
      </c>
    </row>
    <row r="143" spans="1:25" ht="21" hidden="1" customHeight="1">
      <c r="A143" s="11" t="s">
        <v>219</v>
      </c>
      <c r="B143" s="337">
        <v>13000</v>
      </c>
      <c r="C143" s="338" t="s">
        <v>270</v>
      </c>
      <c r="D143" s="338">
        <v>11000</v>
      </c>
      <c r="E143" s="338" t="s">
        <v>270</v>
      </c>
      <c r="F143" s="338">
        <v>31000</v>
      </c>
      <c r="G143" s="339">
        <v>0.35199999999999998</v>
      </c>
      <c r="M143" s="368" t="s">
        <v>219</v>
      </c>
      <c r="N143" s="367"/>
      <c r="O143" s="367"/>
      <c r="P143" s="367"/>
      <c r="Q143" s="367"/>
      <c r="R143" s="367"/>
      <c r="S143" s="367"/>
      <c r="T143" s="367"/>
      <c r="U143" s="367"/>
      <c r="V143" s="367"/>
      <c r="W143" s="367"/>
      <c r="X143" s="367"/>
      <c r="Y143" s="367" t="s">
        <v>219</v>
      </c>
    </row>
    <row r="144" spans="1:25" ht="21" hidden="1" customHeight="1">
      <c r="A144" s="11" t="s">
        <v>220</v>
      </c>
      <c r="B144" s="337">
        <v>13000</v>
      </c>
      <c r="C144" s="338" t="s">
        <v>270</v>
      </c>
      <c r="D144" s="338">
        <v>10000</v>
      </c>
      <c r="E144" s="338" t="s">
        <v>270</v>
      </c>
      <c r="F144" s="338">
        <v>31000</v>
      </c>
      <c r="G144" s="339">
        <v>0.32900000000000001</v>
      </c>
      <c r="M144" s="368" t="s">
        <v>220</v>
      </c>
      <c r="N144" s="367"/>
      <c r="O144" s="367"/>
      <c r="P144" s="367"/>
      <c r="Q144" s="367"/>
      <c r="R144" s="367"/>
      <c r="S144" s="367"/>
      <c r="T144" s="367"/>
      <c r="U144" s="367"/>
      <c r="V144" s="367"/>
      <c r="W144" s="367"/>
      <c r="X144" s="367"/>
      <c r="Y144" s="367" t="s">
        <v>220</v>
      </c>
    </row>
    <row r="145" spans="1:25" ht="21" hidden="1" customHeight="1">
      <c r="A145" s="11" t="s">
        <v>160</v>
      </c>
      <c r="B145" s="337">
        <v>14000</v>
      </c>
      <c r="C145" s="338" t="s">
        <v>270</v>
      </c>
      <c r="D145" s="338">
        <v>12000</v>
      </c>
      <c r="E145" s="338" t="s">
        <v>270</v>
      </c>
      <c r="F145" s="338">
        <v>34000</v>
      </c>
      <c r="G145" s="339">
        <v>0.36099999999999999</v>
      </c>
      <c r="M145" s="368" t="s">
        <v>160</v>
      </c>
      <c r="N145" s="367"/>
      <c r="O145" s="367"/>
      <c r="P145" s="367"/>
      <c r="Q145" s="367"/>
      <c r="R145" s="367"/>
      <c r="S145" s="367"/>
      <c r="T145" s="367"/>
      <c r="U145" s="367"/>
      <c r="V145" s="367"/>
      <c r="W145" s="367"/>
      <c r="X145" s="367"/>
      <c r="Y145" s="367" t="s">
        <v>160</v>
      </c>
    </row>
    <row r="146" spans="1:25" ht="21" hidden="1" customHeight="1">
      <c r="A146" s="11" t="s">
        <v>161</v>
      </c>
      <c r="B146" s="337">
        <v>15000</v>
      </c>
      <c r="C146" s="338" t="s">
        <v>270</v>
      </c>
      <c r="D146" s="338">
        <v>14000</v>
      </c>
      <c r="E146" s="338" t="s">
        <v>270</v>
      </c>
      <c r="F146" s="338">
        <v>38000</v>
      </c>
      <c r="G146" s="339">
        <v>0.36699999999999999</v>
      </c>
      <c r="M146" s="368" t="s">
        <v>161</v>
      </c>
      <c r="N146" s="367"/>
      <c r="O146" s="367"/>
      <c r="P146" s="367"/>
      <c r="Q146" s="367"/>
      <c r="R146" s="367"/>
      <c r="S146" s="367"/>
      <c r="T146" s="367"/>
      <c r="U146" s="367"/>
      <c r="V146" s="367"/>
      <c r="W146" s="367"/>
      <c r="X146" s="367"/>
      <c r="Y146" s="367" t="s">
        <v>161</v>
      </c>
    </row>
    <row r="147" spans="1:25" ht="21" hidden="1" customHeight="1">
      <c r="A147" s="11" t="s">
        <v>162</v>
      </c>
      <c r="B147" s="337">
        <v>13000</v>
      </c>
      <c r="C147" s="338" t="s">
        <v>270</v>
      </c>
      <c r="D147" s="338">
        <v>13000</v>
      </c>
      <c r="E147" s="338" t="s">
        <v>270</v>
      </c>
      <c r="F147" s="338">
        <v>34000</v>
      </c>
      <c r="G147" s="339">
        <v>0.375</v>
      </c>
      <c r="M147" s="368" t="s">
        <v>162</v>
      </c>
      <c r="N147" s="367"/>
      <c r="O147" s="367"/>
      <c r="P147" s="367"/>
      <c r="Q147" s="367"/>
      <c r="R147" s="367"/>
      <c r="S147" s="367"/>
      <c r="T147" s="367"/>
      <c r="U147" s="367"/>
      <c r="V147" s="367"/>
      <c r="W147" s="367"/>
      <c r="X147" s="367"/>
      <c r="Y147" s="367" t="s">
        <v>162</v>
      </c>
    </row>
    <row r="148" spans="1:25" ht="21" hidden="1" customHeight="1">
      <c r="A148" s="11" t="s">
        <v>163</v>
      </c>
      <c r="B148" s="337">
        <v>13000</v>
      </c>
      <c r="C148" s="338">
        <v>8000</v>
      </c>
      <c r="D148" s="338">
        <v>11000</v>
      </c>
      <c r="E148" s="338" t="s">
        <v>270</v>
      </c>
      <c r="F148" s="338">
        <v>33000</v>
      </c>
      <c r="G148" s="339">
        <v>0.32600000000000001</v>
      </c>
      <c r="M148" s="368" t="s">
        <v>163</v>
      </c>
      <c r="N148" s="367"/>
      <c r="O148" s="367"/>
      <c r="P148" s="367"/>
      <c r="Q148" s="367"/>
      <c r="R148" s="367"/>
      <c r="S148" s="367"/>
      <c r="T148" s="367"/>
      <c r="U148" s="367"/>
      <c r="V148" s="367"/>
      <c r="W148" s="367"/>
      <c r="X148" s="367"/>
      <c r="Y148" s="367" t="s">
        <v>163</v>
      </c>
    </row>
    <row r="149" spans="1:25" ht="21" hidden="1" customHeight="1">
      <c r="A149" s="11" t="s">
        <v>164</v>
      </c>
      <c r="B149" s="337">
        <v>16000</v>
      </c>
      <c r="C149" s="338" t="s">
        <v>270</v>
      </c>
      <c r="D149" s="338">
        <v>12000</v>
      </c>
      <c r="E149" s="338" t="s">
        <v>270</v>
      </c>
      <c r="F149" s="338">
        <v>36000</v>
      </c>
      <c r="G149" s="339">
        <v>0.34699999999999998</v>
      </c>
      <c r="M149" s="368" t="s">
        <v>164</v>
      </c>
      <c r="N149" s="367"/>
      <c r="O149" s="367"/>
      <c r="P149" s="367"/>
      <c r="Q149" s="367"/>
      <c r="R149" s="367"/>
      <c r="S149" s="367"/>
      <c r="T149" s="367"/>
      <c r="U149" s="367"/>
      <c r="V149" s="367"/>
      <c r="W149" s="367"/>
      <c r="X149" s="367"/>
      <c r="Y149" s="367" t="s">
        <v>164</v>
      </c>
    </row>
    <row r="150" spans="1:25" ht="21" hidden="1" customHeight="1">
      <c r="A150" s="11" t="s">
        <v>165</v>
      </c>
      <c r="B150" s="337">
        <v>18000</v>
      </c>
      <c r="C150" s="338" t="s">
        <v>270</v>
      </c>
      <c r="D150" s="338">
        <v>12000</v>
      </c>
      <c r="E150" s="338" t="s">
        <v>270</v>
      </c>
      <c r="F150" s="338">
        <v>37000</v>
      </c>
      <c r="G150" s="339">
        <v>0.33400000000000002</v>
      </c>
      <c r="M150" s="368" t="s">
        <v>165</v>
      </c>
      <c r="N150" s="367"/>
      <c r="O150" s="367"/>
      <c r="P150" s="367"/>
      <c r="Q150" s="367"/>
      <c r="R150" s="367"/>
      <c r="S150" s="367"/>
      <c r="T150" s="367"/>
      <c r="U150" s="367"/>
      <c r="V150" s="367"/>
      <c r="W150" s="367"/>
      <c r="X150" s="367"/>
      <c r="Y150" s="367" t="s">
        <v>165</v>
      </c>
    </row>
    <row r="151" spans="1:25" ht="21" hidden="1" customHeight="1">
      <c r="A151" s="11" t="s">
        <v>166</v>
      </c>
      <c r="B151" s="337">
        <v>22000</v>
      </c>
      <c r="C151" s="338" t="s">
        <v>270</v>
      </c>
      <c r="D151" s="338">
        <v>13000</v>
      </c>
      <c r="E151" s="338" t="s">
        <v>270</v>
      </c>
      <c r="F151" s="338">
        <v>40000</v>
      </c>
      <c r="G151" s="339">
        <v>0.318</v>
      </c>
      <c r="M151" s="368" t="s">
        <v>166</v>
      </c>
      <c r="N151" s="367"/>
      <c r="O151" s="367"/>
      <c r="P151" s="367"/>
      <c r="Q151" s="367"/>
      <c r="R151" s="367"/>
      <c r="S151" s="367"/>
      <c r="T151" s="367"/>
      <c r="U151" s="367"/>
      <c r="V151" s="367"/>
      <c r="W151" s="367"/>
      <c r="X151" s="367"/>
      <c r="Y151" s="367" t="s">
        <v>166</v>
      </c>
    </row>
    <row r="152" spans="1:25" ht="21" hidden="1" customHeight="1">
      <c r="A152" s="11" t="s">
        <v>167</v>
      </c>
      <c r="B152" s="337">
        <v>21000</v>
      </c>
      <c r="C152" s="338" t="s">
        <v>270</v>
      </c>
      <c r="D152" s="338">
        <v>12000</v>
      </c>
      <c r="E152" s="338" t="s">
        <v>270</v>
      </c>
      <c r="F152" s="338">
        <v>39000</v>
      </c>
      <c r="G152" s="339">
        <v>0.30499999999999999</v>
      </c>
      <c r="M152" s="368" t="s">
        <v>167</v>
      </c>
      <c r="N152" s="367"/>
      <c r="O152" s="367"/>
      <c r="P152" s="367"/>
      <c r="Q152" s="367"/>
      <c r="R152" s="367"/>
      <c r="S152" s="367"/>
      <c r="T152" s="367"/>
      <c r="U152" s="367"/>
      <c r="V152" s="367"/>
      <c r="W152" s="367"/>
      <c r="X152" s="367"/>
      <c r="Y152" s="367" t="s">
        <v>167</v>
      </c>
    </row>
    <row r="153" spans="1:25" ht="21" hidden="1" customHeight="1">
      <c r="A153" s="11" t="s">
        <v>168</v>
      </c>
      <c r="B153" s="337">
        <v>20000</v>
      </c>
      <c r="C153" s="338" t="s">
        <v>270</v>
      </c>
      <c r="D153" s="338">
        <v>10000</v>
      </c>
      <c r="E153" s="338" t="s">
        <v>270</v>
      </c>
      <c r="F153" s="338">
        <v>36000</v>
      </c>
      <c r="G153" s="339">
        <v>0.28299999999999997</v>
      </c>
      <c r="M153" s="368" t="s">
        <v>168</v>
      </c>
      <c r="N153" s="367"/>
      <c r="O153" s="367"/>
      <c r="P153" s="367"/>
      <c r="Q153" s="367"/>
      <c r="R153" s="367"/>
      <c r="S153" s="367"/>
      <c r="T153" s="367"/>
      <c r="U153" s="367"/>
      <c r="V153" s="367"/>
      <c r="W153" s="367"/>
      <c r="X153" s="367"/>
      <c r="Y153" s="367" t="s">
        <v>168</v>
      </c>
    </row>
    <row r="154" spans="1:25" ht="21" hidden="1" customHeight="1">
      <c r="A154" s="11" t="s">
        <v>169</v>
      </c>
      <c r="B154" s="337">
        <v>19000</v>
      </c>
      <c r="C154" s="338" t="s">
        <v>270</v>
      </c>
      <c r="D154" s="338">
        <v>12000</v>
      </c>
      <c r="E154" s="338" t="s">
        <v>270</v>
      </c>
      <c r="F154" s="338">
        <v>34000</v>
      </c>
      <c r="G154" s="339">
        <v>0.35499999999999998</v>
      </c>
      <c r="M154" s="368" t="s">
        <v>169</v>
      </c>
      <c r="N154" s="367"/>
      <c r="O154" s="367"/>
      <c r="P154" s="367"/>
      <c r="Q154" s="367"/>
      <c r="R154" s="367"/>
      <c r="S154" s="367"/>
      <c r="T154" s="367"/>
      <c r="U154" s="367"/>
      <c r="V154" s="367"/>
      <c r="W154" s="367"/>
      <c r="X154" s="367"/>
      <c r="Y154" s="367" t="s">
        <v>169</v>
      </c>
    </row>
    <row r="155" spans="1:25" ht="21" hidden="1" customHeight="1">
      <c r="A155" s="11" t="s">
        <v>221</v>
      </c>
      <c r="B155" s="337">
        <v>19000</v>
      </c>
      <c r="C155" s="338" t="s">
        <v>270</v>
      </c>
      <c r="D155" s="338">
        <v>11000</v>
      </c>
      <c r="E155" s="338" t="s">
        <v>270</v>
      </c>
      <c r="F155" s="338">
        <v>33000</v>
      </c>
      <c r="G155" s="339">
        <v>0.32900000000000001</v>
      </c>
      <c r="M155" s="368" t="s">
        <v>221</v>
      </c>
      <c r="N155" s="367"/>
      <c r="O155" s="367"/>
      <c r="P155" s="367"/>
      <c r="Q155" s="367"/>
      <c r="R155" s="367"/>
      <c r="S155" s="367"/>
      <c r="T155" s="367"/>
      <c r="U155" s="367"/>
      <c r="V155" s="367"/>
      <c r="W155" s="367"/>
      <c r="X155" s="367"/>
      <c r="Y155" s="367" t="s">
        <v>221</v>
      </c>
    </row>
    <row r="156" spans="1:25" ht="21" hidden="1" customHeight="1">
      <c r="A156" s="11" t="s">
        <v>222</v>
      </c>
      <c r="B156" s="337">
        <v>22000</v>
      </c>
      <c r="C156" s="338" t="s">
        <v>270</v>
      </c>
      <c r="D156" s="338">
        <v>12000</v>
      </c>
      <c r="E156" s="338" t="s">
        <v>270</v>
      </c>
      <c r="F156" s="338">
        <v>36000</v>
      </c>
      <c r="G156" s="339">
        <v>0.33800000000000002</v>
      </c>
      <c r="M156" s="368" t="s">
        <v>222</v>
      </c>
      <c r="N156" s="367"/>
      <c r="O156" s="367"/>
      <c r="P156" s="367"/>
      <c r="Q156" s="367"/>
      <c r="R156" s="367"/>
      <c r="S156" s="367"/>
      <c r="T156" s="367"/>
      <c r="U156" s="367"/>
      <c r="V156" s="367"/>
      <c r="W156" s="367"/>
      <c r="X156" s="367"/>
      <c r="Y156" s="367" t="s">
        <v>222</v>
      </c>
    </row>
    <row r="157" spans="1:25" ht="21" hidden="1" customHeight="1">
      <c r="A157" s="11" t="s">
        <v>170</v>
      </c>
      <c r="B157" s="337">
        <v>18000</v>
      </c>
      <c r="C157" s="338" t="s">
        <v>270</v>
      </c>
      <c r="D157" s="338">
        <v>12000</v>
      </c>
      <c r="E157" s="338" t="s">
        <v>270</v>
      </c>
      <c r="F157" s="338">
        <v>33000</v>
      </c>
      <c r="G157" s="339">
        <v>0.36499999999999999</v>
      </c>
      <c r="M157" s="368" t="s">
        <v>170</v>
      </c>
      <c r="N157" s="367"/>
      <c r="O157" s="367"/>
      <c r="P157" s="367"/>
      <c r="Q157" s="367"/>
      <c r="R157" s="367"/>
      <c r="S157" s="367"/>
      <c r="T157" s="367"/>
      <c r="U157" s="367"/>
      <c r="V157" s="367"/>
      <c r="W157" s="367"/>
      <c r="X157" s="367"/>
      <c r="Y157" s="367" t="s">
        <v>170</v>
      </c>
    </row>
    <row r="158" spans="1:25" ht="21" hidden="1" customHeight="1">
      <c r="A158" s="11" t="s">
        <v>171</v>
      </c>
      <c r="B158" s="337">
        <v>16000</v>
      </c>
      <c r="C158" s="338" t="s">
        <v>270</v>
      </c>
      <c r="D158" s="338">
        <v>14000</v>
      </c>
      <c r="E158" s="338" t="s">
        <v>270</v>
      </c>
      <c r="F158" s="338">
        <v>35000</v>
      </c>
      <c r="G158" s="339">
        <v>0.40699999999999997</v>
      </c>
      <c r="M158" s="368" t="s">
        <v>171</v>
      </c>
      <c r="N158" s="367"/>
      <c r="O158" s="367"/>
      <c r="P158" s="367"/>
      <c r="Q158" s="367"/>
      <c r="R158" s="367"/>
      <c r="S158" s="367"/>
      <c r="T158" s="367"/>
      <c r="U158" s="367"/>
      <c r="V158" s="367"/>
      <c r="W158" s="367"/>
      <c r="X158" s="367"/>
      <c r="Y158" s="367" t="s">
        <v>171</v>
      </c>
    </row>
    <row r="159" spans="1:25" ht="21" hidden="1" customHeight="1">
      <c r="A159" s="11" t="s">
        <v>172</v>
      </c>
      <c r="B159" s="337">
        <v>14000</v>
      </c>
      <c r="C159" s="338" t="s">
        <v>270</v>
      </c>
      <c r="D159" s="338">
        <v>15000</v>
      </c>
      <c r="E159" s="338" t="s">
        <v>270</v>
      </c>
      <c r="F159" s="338">
        <v>33000</v>
      </c>
      <c r="G159" s="339">
        <v>0.437</v>
      </c>
      <c r="M159" s="368" t="s">
        <v>172</v>
      </c>
      <c r="N159" s="367"/>
      <c r="O159" s="367"/>
      <c r="P159" s="367"/>
      <c r="Q159" s="367"/>
      <c r="R159" s="367"/>
      <c r="S159" s="367"/>
      <c r="T159" s="367"/>
      <c r="U159" s="367"/>
      <c r="V159" s="367"/>
      <c r="W159" s="367"/>
      <c r="X159" s="367"/>
      <c r="Y159" s="367" t="s">
        <v>172</v>
      </c>
    </row>
    <row r="160" spans="1:25" ht="21" hidden="1" customHeight="1">
      <c r="A160" s="11" t="s">
        <v>173</v>
      </c>
      <c r="B160" s="337">
        <v>12000</v>
      </c>
      <c r="C160" s="338" t="s">
        <v>270</v>
      </c>
      <c r="D160" s="338">
        <v>13000</v>
      </c>
      <c r="E160" s="338" t="s">
        <v>270</v>
      </c>
      <c r="F160" s="338">
        <v>29000</v>
      </c>
      <c r="G160" s="339">
        <v>0.439</v>
      </c>
      <c r="M160" s="368" t="s">
        <v>173</v>
      </c>
      <c r="N160" s="367"/>
      <c r="O160" s="367"/>
      <c r="P160" s="367"/>
      <c r="Q160" s="367"/>
      <c r="R160" s="367"/>
      <c r="S160" s="367"/>
      <c r="T160" s="367"/>
      <c r="U160" s="367"/>
      <c r="V160" s="367"/>
      <c r="W160" s="367"/>
      <c r="X160" s="367"/>
      <c r="Y160" s="367" t="s">
        <v>173</v>
      </c>
    </row>
    <row r="161" spans="1:25" ht="21" hidden="1" customHeight="1">
      <c r="A161" s="11" t="s">
        <v>174</v>
      </c>
      <c r="B161" s="337">
        <v>12000</v>
      </c>
      <c r="C161" s="338" t="s">
        <v>270</v>
      </c>
      <c r="D161" s="338">
        <v>11000</v>
      </c>
      <c r="E161" s="338" t="s">
        <v>270</v>
      </c>
      <c r="F161" s="338">
        <v>27000</v>
      </c>
      <c r="G161" s="339">
        <v>0.41099999999999998</v>
      </c>
      <c r="M161" s="368" t="s">
        <v>174</v>
      </c>
      <c r="N161" s="367"/>
      <c r="O161" s="367"/>
      <c r="P161" s="367"/>
      <c r="Q161" s="367"/>
      <c r="R161" s="367"/>
      <c r="S161" s="367"/>
      <c r="T161" s="367"/>
      <c r="U161" s="367"/>
      <c r="V161" s="367"/>
      <c r="W161" s="367"/>
      <c r="X161" s="367"/>
      <c r="Y161" s="367" t="s">
        <v>174</v>
      </c>
    </row>
    <row r="162" spans="1:25" ht="21" hidden="1" customHeight="1">
      <c r="A162" s="11" t="s">
        <v>175</v>
      </c>
      <c r="B162" s="337">
        <v>13000</v>
      </c>
      <c r="C162" s="338" t="s">
        <v>270</v>
      </c>
      <c r="D162" s="338">
        <v>12000</v>
      </c>
      <c r="E162" s="338" t="s">
        <v>270</v>
      </c>
      <c r="F162" s="338">
        <v>30000</v>
      </c>
      <c r="G162" s="339">
        <v>0.40699999999999997</v>
      </c>
      <c r="M162" s="368" t="s">
        <v>175</v>
      </c>
      <c r="N162" s="367"/>
      <c r="O162" s="367"/>
      <c r="P162" s="367"/>
      <c r="Q162" s="367"/>
      <c r="R162" s="367"/>
      <c r="S162" s="367"/>
      <c r="T162" s="367"/>
      <c r="U162" s="367"/>
      <c r="V162" s="367"/>
      <c r="W162" s="367"/>
      <c r="X162" s="367"/>
      <c r="Y162" s="367" t="s">
        <v>175</v>
      </c>
    </row>
    <row r="163" spans="1:25" ht="21" hidden="1" customHeight="1">
      <c r="A163" s="11" t="s">
        <v>176</v>
      </c>
      <c r="B163" s="337">
        <v>15000</v>
      </c>
      <c r="C163" s="338" t="s">
        <v>270</v>
      </c>
      <c r="D163" s="338">
        <v>12000</v>
      </c>
      <c r="E163" s="338" t="s">
        <v>270</v>
      </c>
      <c r="F163" s="338">
        <v>33000</v>
      </c>
      <c r="G163" s="339">
        <v>0.376</v>
      </c>
      <c r="M163" s="368" t="s">
        <v>176</v>
      </c>
      <c r="N163" s="367"/>
      <c r="O163" s="367"/>
      <c r="P163" s="367"/>
      <c r="Q163" s="367"/>
      <c r="R163" s="367"/>
      <c r="S163" s="367"/>
      <c r="T163" s="367"/>
      <c r="U163" s="367"/>
      <c r="V163" s="367"/>
      <c r="W163" s="367"/>
      <c r="X163" s="367"/>
      <c r="Y163" s="367" t="s">
        <v>176</v>
      </c>
    </row>
    <row r="164" spans="1:25" ht="21" hidden="1" customHeight="1">
      <c r="A164" s="11" t="s">
        <v>177</v>
      </c>
      <c r="B164" s="337">
        <v>15000</v>
      </c>
      <c r="C164" s="338" t="s">
        <v>270</v>
      </c>
      <c r="D164" s="338">
        <v>13000</v>
      </c>
      <c r="E164" s="338" t="s">
        <v>270</v>
      </c>
      <c r="F164" s="338">
        <v>35000</v>
      </c>
      <c r="G164" s="339">
        <v>0.36299999999999999</v>
      </c>
      <c r="M164" s="368" t="s">
        <v>177</v>
      </c>
      <c r="N164" s="367"/>
      <c r="O164" s="367"/>
      <c r="P164" s="367"/>
      <c r="Q164" s="367"/>
      <c r="R164" s="367"/>
      <c r="S164" s="367"/>
      <c r="T164" s="367"/>
      <c r="U164" s="367"/>
      <c r="V164" s="367"/>
      <c r="W164" s="367"/>
      <c r="X164" s="367"/>
      <c r="Y164" s="367" t="s">
        <v>177</v>
      </c>
    </row>
    <row r="165" spans="1:25" ht="21" hidden="1" customHeight="1">
      <c r="A165" s="11" t="s">
        <v>178</v>
      </c>
      <c r="B165" s="337">
        <v>19000</v>
      </c>
      <c r="C165" s="338" t="s">
        <v>270</v>
      </c>
      <c r="D165" s="338">
        <v>12000</v>
      </c>
      <c r="E165" s="338" t="s">
        <v>270</v>
      </c>
      <c r="F165" s="338">
        <v>37000</v>
      </c>
      <c r="G165" s="339">
        <v>0.33500000000000002</v>
      </c>
      <c r="M165" s="368" t="s">
        <v>178</v>
      </c>
      <c r="N165" s="367"/>
      <c r="O165" s="367"/>
      <c r="P165" s="367"/>
      <c r="Q165" s="367"/>
      <c r="R165" s="367"/>
      <c r="S165" s="367"/>
      <c r="T165" s="367"/>
      <c r="U165" s="367"/>
      <c r="V165" s="367"/>
      <c r="W165" s="367"/>
      <c r="X165" s="367"/>
      <c r="Y165" s="367" t="s">
        <v>178</v>
      </c>
    </row>
    <row r="166" spans="1:25" ht="21" hidden="1" customHeight="1">
      <c r="A166" s="11" t="s">
        <v>179</v>
      </c>
      <c r="B166" s="337">
        <v>17000</v>
      </c>
      <c r="C166" s="338" t="s">
        <v>270</v>
      </c>
      <c r="D166" s="338">
        <v>9000</v>
      </c>
      <c r="E166" s="338" t="s">
        <v>270</v>
      </c>
      <c r="F166" s="338">
        <v>34000</v>
      </c>
      <c r="G166" s="339">
        <v>0.26700000000000002</v>
      </c>
      <c r="M166" s="368" t="s">
        <v>179</v>
      </c>
      <c r="N166" s="367"/>
      <c r="O166" s="367"/>
      <c r="P166" s="367"/>
      <c r="Q166" s="367"/>
      <c r="R166" s="367"/>
      <c r="S166" s="367"/>
      <c r="T166" s="367"/>
      <c r="U166" s="367"/>
      <c r="V166" s="367"/>
      <c r="W166" s="367"/>
      <c r="X166" s="367"/>
      <c r="Y166" s="367" t="s">
        <v>179</v>
      </c>
    </row>
    <row r="167" spans="1:25" ht="21" hidden="1" customHeight="1">
      <c r="A167" s="11" t="s">
        <v>233</v>
      </c>
      <c r="B167" s="337">
        <v>17000</v>
      </c>
      <c r="C167" s="338" t="s">
        <v>270</v>
      </c>
      <c r="D167" s="338">
        <v>11000</v>
      </c>
      <c r="E167" s="338" t="s">
        <v>270</v>
      </c>
      <c r="F167" s="338">
        <v>35000</v>
      </c>
      <c r="G167" s="339">
        <v>0.31</v>
      </c>
      <c r="M167" s="368" t="s">
        <v>233</v>
      </c>
      <c r="N167" s="367"/>
      <c r="O167" s="367"/>
      <c r="P167" s="367"/>
      <c r="Q167" s="367"/>
      <c r="R167" s="367"/>
      <c r="S167" s="367"/>
      <c r="T167" s="367"/>
      <c r="U167" s="367"/>
      <c r="V167" s="367"/>
      <c r="W167" s="367"/>
      <c r="X167" s="367"/>
      <c r="Y167" s="367" t="s">
        <v>233</v>
      </c>
    </row>
    <row r="168" spans="1:25" ht="21" hidden="1" customHeight="1">
      <c r="A168" s="11" t="s">
        <v>234</v>
      </c>
      <c r="B168" s="337">
        <v>17000</v>
      </c>
      <c r="C168" s="338" t="s">
        <v>270</v>
      </c>
      <c r="D168" s="338">
        <v>10000</v>
      </c>
      <c r="E168" s="338" t="s">
        <v>270</v>
      </c>
      <c r="F168" s="338">
        <v>34000</v>
      </c>
      <c r="G168" s="339">
        <v>0.29399999999999998</v>
      </c>
      <c r="M168" s="368" t="s">
        <v>234</v>
      </c>
      <c r="N168" s="367"/>
      <c r="O168" s="367"/>
      <c r="P168" s="367"/>
      <c r="Q168" s="367"/>
      <c r="R168" s="367"/>
      <c r="S168" s="367"/>
      <c r="T168" s="367"/>
      <c r="U168" s="367"/>
      <c r="V168" s="367"/>
      <c r="W168" s="367"/>
      <c r="X168" s="367"/>
      <c r="Y168" s="367" t="s">
        <v>234</v>
      </c>
    </row>
    <row r="169" spans="1:25" ht="21" hidden="1" customHeight="1">
      <c r="A169" s="11" t="s">
        <v>180</v>
      </c>
      <c r="B169" s="337">
        <v>19000</v>
      </c>
      <c r="C169" s="338" t="s">
        <v>270</v>
      </c>
      <c r="D169" s="338">
        <v>13000</v>
      </c>
      <c r="E169" s="338" t="s">
        <v>270</v>
      </c>
      <c r="F169" s="338">
        <v>38000</v>
      </c>
      <c r="G169" s="339">
        <v>0.33900000000000002</v>
      </c>
      <c r="M169" s="368" t="s">
        <v>180</v>
      </c>
      <c r="N169" s="367"/>
      <c r="O169" s="367"/>
      <c r="P169" s="367"/>
      <c r="Q169" s="367"/>
      <c r="R169" s="367"/>
      <c r="S169" s="367"/>
      <c r="T169" s="367"/>
      <c r="U169" s="367"/>
      <c r="V169" s="367"/>
      <c r="W169" s="367"/>
      <c r="X169" s="367"/>
      <c r="Y169" s="367" t="s">
        <v>180</v>
      </c>
    </row>
    <row r="170" spans="1:25" ht="21" hidden="1" customHeight="1">
      <c r="A170" s="11" t="s">
        <v>181</v>
      </c>
      <c r="B170" s="337">
        <v>18000</v>
      </c>
      <c r="C170" s="338" t="s">
        <v>270</v>
      </c>
      <c r="D170" s="338">
        <v>10000</v>
      </c>
      <c r="E170" s="338" t="s">
        <v>270</v>
      </c>
      <c r="F170" s="338">
        <v>33000</v>
      </c>
      <c r="G170" s="339">
        <v>0.315</v>
      </c>
      <c r="M170" s="368" t="s">
        <v>181</v>
      </c>
      <c r="N170" s="367"/>
      <c r="O170" s="367"/>
      <c r="P170" s="367"/>
      <c r="Q170" s="367"/>
      <c r="R170" s="367"/>
      <c r="S170" s="367"/>
      <c r="T170" s="367"/>
      <c r="U170" s="367"/>
      <c r="V170" s="367"/>
      <c r="W170" s="367"/>
      <c r="X170" s="367"/>
      <c r="Y170" s="367" t="s">
        <v>181</v>
      </c>
    </row>
    <row r="171" spans="1:25" ht="21" hidden="1" customHeight="1">
      <c r="A171" s="11" t="s">
        <v>182</v>
      </c>
      <c r="B171" s="337">
        <v>16000</v>
      </c>
      <c r="C171" s="338" t="s">
        <v>270</v>
      </c>
      <c r="D171" s="338">
        <v>10000</v>
      </c>
      <c r="E171" s="338" t="s">
        <v>270</v>
      </c>
      <c r="F171" s="338">
        <v>33000</v>
      </c>
      <c r="G171" s="339">
        <v>0.30099999999999999</v>
      </c>
      <c r="M171" s="368" t="s">
        <v>182</v>
      </c>
      <c r="N171" s="367"/>
      <c r="O171" s="367"/>
      <c r="P171" s="367"/>
      <c r="Q171" s="367"/>
      <c r="R171" s="367"/>
      <c r="S171" s="367"/>
      <c r="T171" s="367"/>
      <c r="U171" s="367"/>
      <c r="V171" s="367"/>
      <c r="W171" s="367"/>
      <c r="X171" s="367"/>
      <c r="Y171" s="367" t="s">
        <v>182</v>
      </c>
    </row>
    <row r="172" spans="1:25" ht="21" hidden="1" customHeight="1">
      <c r="A172" s="11" t="s">
        <v>183</v>
      </c>
      <c r="B172" s="337">
        <v>16000</v>
      </c>
      <c r="C172" s="338" t="s">
        <v>270</v>
      </c>
      <c r="D172" s="338">
        <v>9000</v>
      </c>
      <c r="E172" s="338" t="s">
        <v>270</v>
      </c>
      <c r="F172" s="338">
        <v>32000</v>
      </c>
      <c r="G172" s="339">
        <v>0.27100000000000002</v>
      </c>
      <c r="M172" s="368" t="s">
        <v>183</v>
      </c>
      <c r="N172" s="367"/>
      <c r="O172" s="367"/>
      <c r="P172" s="367"/>
      <c r="Q172" s="367"/>
      <c r="R172" s="367"/>
      <c r="S172" s="367"/>
      <c r="T172" s="367"/>
      <c r="U172" s="367"/>
      <c r="V172" s="367"/>
      <c r="W172" s="367"/>
      <c r="X172" s="367"/>
      <c r="Y172" s="367" t="s">
        <v>183</v>
      </c>
    </row>
    <row r="173" spans="1:25" ht="21" hidden="1" customHeight="1">
      <c r="A173" s="11" t="s">
        <v>184</v>
      </c>
      <c r="B173" s="337">
        <v>17000</v>
      </c>
      <c r="C173" s="338" t="s">
        <v>270</v>
      </c>
      <c r="D173" s="338">
        <v>11000</v>
      </c>
      <c r="E173" s="338" t="s">
        <v>270</v>
      </c>
      <c r="F173" s="338">
        <v>35000</v>
      </c>
      <c r="G173" s="339">
        <v>0.312</v>
      </c>
      <c r="M173" s="368" t="s">
        <v>184</v>
      </c>
      <c r="N173" s="367"/>
      <c r="O173" s="367"/>
      <c r="P173" s="367"/>
      <c r="Q173" s="367"/>
      <c r="R173" s="367"/>
      <c r="S173" s="367"/>
      <c r="T173" s="367"/>
      <c r="U173" s="367"/>
      <c r="V173" s="367"/>
      <c r="W173" s="367"/>
      <c r="X173" s="367"/>
      <c r="Y173" s="367" t="s">
        <v>184</v>
      </c>
    </row>
    <row r="174" spans="1:25" ht="21" hidden="1" customHeight="1">
      <c r="A174" s="11" t="s">
        <v>185</v>
      </c>
      <c r="B174" s="337">
        <v>16000</v>
      </c>
      <c r="C174" s="338" t="s">
        <v>270</v>
      </c>
      <c r="D174" s="338">
        <v>14000</v>
      </c>
      <c r="E174" s="338" t="s">
        <v>270</v>
      </c>
      <c r="F174" s="338">
        <v>35000</v>
      </c>
      <c r="G174" s="339">
        <v>0.39900000000000002</v>
      </c>
      <c r="M174" s="368" t="s">
        <v>185</v>
      </c>
      <c r="N174" s="367"/>
      <c r="O174" s="367"/>
      <c r="P174" s="367"/>
      <c r="Q174" s="367"/>
      <c r="R174" s="367"/>
      <c r="S174" s="367"/>
      <c r="T174" s="367"/>
      <c r="U174" s="367"/>
      <c r="V174" s="367"/>
      <c r="W174" s="367"/>
      <c r="X174" s="367"/>
      <c r="Y174" s="367" t="s">
        <v>185</v>
      </c>
    </row>
    <row r="175" spans="1:25" ht="21" hidden="1" customHeight="1">
      <c r="A175" s="11" t="s">
        <v>186</v>
      </c>
      <c r="B175" s="337">
        <v>16000</v>
      </c>
      <c r="C175" s="338" t="s">
        <v>270</v>
      </c>
      <c r="D175" s="338">
        <v>14000</v>
      </c>
      <c r="E175" s="338" t="s">
        <v>270</v>
      </c>
      <c r="F175" s="338">
        <v>35000</v>
      </c>
      <c r="G175" s="339">
        <v>0.38400000000000001</v>
      </c>
      <c r="M175" s="368" t="s">
        <v>186</v>
      </c>
      <c r="N175" s="367"/>
      <c r="O175" s="367"/>
      <c r="P175" s="367"/>
      <c r="Q175" s="367"/>
      <c r="R175" s="367"/>
      <c r="S175" s="367"/>
      <c r="T175" s="367"/>
      <c r="U175" s="367"/>
      <c r="V175" s="367"/>
      <c r="W175" s="367"/>
      <c r="X175" s="367"/>
      <c r="Y175" s="367" t="s">
        <v>186</v>
      </c>
    </row>
    <row r="176" spans="1:25" ht="21" hidden="1" customHeight="1">
      <c r="A176" s="11" t="s">
        <v>187</v>
      </c>
      <c r="B176" s="340">
        <v>19000</v>
      </c>
      <c r="C176" s="340" t="s">
        <v>270</v>
      </c>
      <c r="D176" s="340">
        <v>12000</v>
      </c>
      <c r="E176" s="340" t="s">
        <v>270</v>
      </c>
      <c r="F176" s="340">
        <v>37000</v>
      </c>
      <c r="G176" s="339">
        <v>0.32700000000000001</v>
      </c>
      <c r="M176" s="368" t="s">
        <v>187</v>
      </c>
      <c r="N176" s="367"/>
      <c r="O176" s="367"/>
      <c r="P176" s="367"/>
      <c r="Q176" s="367"/>
      <c r="R176" s="367"/>
      <c r="S176" s="367"/>
      <c r="T176" s="367"/>
      <c r="U176" s="367"/>
      <c r="V176" s="367"/>
      <c r="W176" s="367"/>
      <c r="X176" s="367"/>
      <c r="Y176" s="367" t="s">
        <v>187</v>
      </c>
    </row>
    <row r="177" spans="1:25" ht="21" hidden="1" customHeight="1">
      <c r="A177" s="11" t="s">
        <v>235</v>
      </c>
      <c r="B177" s="340">
        <v>17000</v>
      </c>
      <c r="C177" s="340" t="s">
        <v>270</v>
      </c>
      <c r="D177" s="340">
        <v>12000</v>
      </c>
      <c r="E177" s="340" t="s">
        <v>270</v>
      </c>
      <c r="F177" s="340">
        <v>36000</v>
      </c>
      <c r="G177" s="339">
        <v>0.33900000000000002</v>
      </c>
      <c r="M177" s="368" t="s">
        <v>235</v>
      </c>
      <c r="N177" s="367"/>
      <c r="O177" s="367"/>
      <c r="P177" s="367"/>
      <c r="Q177" s="367"/>
      <c r="R177" s="367"/>
      <c r="S177" s="367"/>
      <c r="T177" s="367"/>
      <c r="U177" s="367"/>
      <c r="V177" s="367"/>
      <c r="W177" s="367"/>
      <c r="X177" s="367"/>
      <c r="Y177" s="367" t="s">
        <v>235</v>
      </c>
    </row>
    <row r="178" spans="1:25" ht="21" hidden="1" customHeight="1">
      <c r="A178" s="11" t="s">
        <v>236</v>
      </c>
      <c r="B178" s="340">
        <v>22000</v>
      </c>
      <c r="C178" s="340" t="s">
        <v>270</v>
      </c>
      <c r="D178" s="340">
        <v>14000</v>
      </c>
      <c r="E178" s="340" t="s">
        <v>270</v>
      </c>
      <c r="F178" s="340">
        <v>42000</v>
      </c>
      <c r="G178" s="339">
        <v>0.33700000000000002</v>
      </c>
      <c r="M178" s="368" t="s">
        <v>236</v>
      </c>
      <c r="N178" s="367"/>
      <c r="O178" s="367"/>
      <c r="P178" s="367"/>
      <c r="Q178" s="367"/>
      <c r="R178" s="367"/>
      <c r="S178" s="367"/>
      <c r="T178" s="367"/>
      <c r="U178" s="367"/>
      <c r="V178" s="367"/>
      <c r="W178" s="367"/>
      <c r="X178" s="367"/>
      <c r="Y178" s="367" t="s">
        <v>236</v>
      </c>
    </row>
    <row r="179" spans="1:25" ht="21" hidden="1" customHeight="1">
      <c r="A179" s="11" t="s">
        <v>237</v>
      </c>
      <c r="B179" s="340">
        <v>25000</v>
      </c>
      <c r="C179" s="340" t="s">
        <v>270</v>
      </c>
      <c r="D179" s="340">
        <v>15000</v>
      </c>
      <c r="E179" s="340" t="s">
        <v>270</v>
      </c>
      <c r="F179" s="340">
        <v>46000</v>
      </c>
      <c r="G179" s="339">
        <v>0.32700000000000001</v>
      </c>
      <c r="M179" s="368" t="s">
        <v>237</v>
      </c>
      <c r="N179" s="367"/>
      <c r="O179" s="367"/>
      <c r="P179" s="367"/>
      <c r="Q179" s="367"/>
      <c r="R179" s="367"/>
      <c r="S179" s="367"/>
      <c r="T179" s="367"/>
      <c r="U179" s="367"/>
      <c r="V179" s="367"/>
      <c r="W179" s="367"/>
      <c r="X179" s="367"/>
      <c r="Y179" s="367" t="s">
        <v>237</v>
      </c>
    </row>
    <row r="180" spans="1:25" ht="21" hidden="1" customHeight="1">
      <c r="A180" s="11" t="s">
        <v>238</v>
      </c>
      <c r="B180" s="340">
        <v>28000</v>
      </c>
      <c r="C180" s="340" t="s">
        <v>270</v>
      </c>
      <c r="D180" s="340">
        <v>14000</v>
      </c>
      <c r="E180" s="340" t="s">
        <v>270</v>
      </c>
      <c r="F180" s="340">
        <v>47000</v>
      </c>
      <c r="G180" s="339">
        <v>0.30199999999999999</v>
      </c>
      <c r="M180" s="368" t="s">
        <v>238</v>
      </c>
      <c r="N180" s="367"/>
      <c r="O180" s="367"/>
      <c r="P180" s="367"/>
      <c r="Q180" s="367"/>
      <c r="R180" s="367"/>
      <c r="S180" s="367"/>
      <c r="T180" s="367"/>
      <c r="U180" s="367"/>
      <c r="V180" s="367"/>
      <c r="W180" s="367"/>
      <c r="X180" s="367"/>
      <c r="Y180" s="367" t="s">
        <v>238</v>
      </c>
    </row>
    <row r="181" spans="1:25" ht="21" hidden="1" customHeight="1">
      <c r="A181" s="11" t="s">
        <v>239</v>
      </c>
      <c r="B181" s="340">
        <v>30000</v>
      </c>
      <c r="C181" s="340" t="s">
        <v>270</v>
      </c>
      <c r="D181" s="340">
        <v>15000</v>
      </c>
      <c r="E181" s="340" t="s">
        <v>270</v>
      </c>
      <c r="F181" s="340">
        <v>51000</v>
      </c>
      <c r="G181" s="339">
        <v>0.29899999999999999</v>
      </c>
      <c r="M181" s="368" t="s">
        <v>239</v>
      </c>
      <c r="N181" s="367"/>
      <c r="O181" s="367"/>
      <c r="P181" s="367"/>
      <c r="Q181" s="367"/>
      <c r="R181" s="367"/>
      <c r="S181" s="367"/>
      <c r="T181" s="367"/>
      <c r="U181" s="367"/>
      <c r="V181" s="367"/>
      <c r="W181" s="367"/>
      <c r="X181" s="367"/>
      <c r="Y181" s="367" t="s">
        <v>239</v>
      </c>
    </row>
    <row r="182" spans="1:25" ht="21" hidden="1" customHeight="1">
      <c r="A182" s="11" t="s">
        <v>240</v>
      </c>
      <c r="B182" s="340">
        <v>27000</v>
      </c>
      <c r="C182" s="340" t="s">
        <v>270</v>
      </c>
      <c r="D182" s="340">
        <v>16000</v>
      </c>
      <c r="E182" s="340">
        <v>9000</v>
      </c>
      <c r="F182" s="340">
        <v>50000</v>
      </c>
      <c r="G182" s="339">
        <v>0.309</v>
      </c>
      <c r="M182" s="368" t="s">
        <v>240</v>
      </c>
      <c r="N182" s="367"/>
      <c r="O182" s="367"/>
      <c r="P182" s="367"/>
      <c r="Q182" s="367"/>
      <c r="R182" s="367"/>
      <c r="S182" s="367"/>
      <c r="T182" s="367"/>
      <c r="U182" s="367"/>
      <c r="V182" s="367"/>
      <c r="W182" s="367"/>
      <c r="X182" s="367"/>
      <c r="Y182" s="367" t="s">
        <v>240</v>
      </c>
    </row>
    <row r="183" spans="1:25" ht="21" hidden="1" customHeight="1">
      <c r="A183" s="11" t="s">
        <v>241</v>
      </c>
      <c r="B183" s="340">
        <v>29000</v>
      </c>
      <c r="C183" s="340" t="s">
        <v>270</v>
      </c>
      <c r="D183" s="340">
        <v>14000</v>
      </c>
      <c r="E183" s="340" t="s">
        <v>270</v>
      </c>
      <c r="F183" s="340">
        <v>50000</v>
      </c>
      <c r="G183" s="339">
        <v>0.28100000000000003</v>
      </c>
      <c r="M183" s="368" t="s">
        <v>241</v>
      </c>
      <c r="N183" s="367"/>
      <c r="O183" s="367"/>
      <c r="P183" s="367"/>
      <c r="Q183" s="367"/>
      <c r="R183" s="367"/>
      <c r="S183" s="367"/>
      <c r="T183" s="367"/>
      <c r="U183" s="367"/>
      <c r="V183" s="367"/>
      <c r="W183" s="367"/>
      <c r="X183" s="367"/>
      <c r="Y183" s="367" t="s">
        <v>241</v>
      </c>
    </row>
    <row r="184" spans="1:25" ht="21" hidden="1" customHeight="1">
      <c r="A184" s="11" t="s">
        <v>242</v>
      </c>
      <c r="B184" s="340">
        <v>24000</v>
      </c>
      <c r="C184" s="340">
        <v>10000</v>
      </c>
      <c r="D184" s="340">
        <v>17000</v>
      </c>
      <c r="E184" s="340">
        <v>9000</v>
      </c>
      <c r="F184" s="340">
        <v>52000</v>
      </c>
      <c r="G184" s="339">
        <v>0.33400000000000002</v>
      </c>
      <c r="M184" s="368" t="s">
        <v>242</v>
      </c>
      <c r="N184" s="367"/>
      <c r="O184" s="367"/>
      <c r="P184" s="367"/>
      <c r="Q184" s="367"/>
      <c r="R184" s="367"/>
      <c r="S184" s="367"/>
      <c r="T184" s="367"/>
      <c r="U184" s="367"/>
      <c r="V184" s="367"/>
      <c r="W184" s="367"/>
      <c r="X184" s="367"/>
      <c r="Y184" s="367" t="s">
        <v>242</v>
      </c>
    </row>
    <row r="185" spans="1:25" ht="21" hidden="1" customHeight="1">
      <c r="A185" s="11" t="s">
        <v>243</v>
      </c>
      <c r="B185" s="340">
        <v>22000</v>
      </c>
      <c r="C185" s="340">
        <v>13000</v>
      </c>
      <c r="D185" s="340">
        <v>16000</v>
      </c>
      <c r="E185" s="340">
        <v>8000</v>
      </c>
      <c r="F185" s="340">
        <v>52000</v>
      </c>
      <c r="G185" s="339">
        <v>0.308</v>
      </c>
      <c r="M185" s="368" t="s">
        <v>243</v>
      </c>
      <c r="N185" s="367"/>
      <c r="O185" s="367"/>
      <c r="P185" s="367"/>
      <c r="Q185" s="367"/>
      <c r="R185" s="367"/>
      <c r="S185" s="367"/>
      <c r="T185" s="367"/>
      <c r="U185" s="367"/>
      <c r="V185" s="367"/>
      <c r="W185" s="367"/>
      <c r="X185" s="367"/>
      <c r="Y185" s="367" t="s">
        <v>243</v>
      </c>
    </row>
    <row r="186" spans="1:25" ht="21" hidden="1" customHeight="1">
      <c r="A186" s="11" t="s">
        <v>244</v>
      </c>
      <c r="B186" s="340">
        <v>22000</v>
      </c>
      <c r="C186" s="340">
        <v>16000</v>
      </c>
      <c r="D186" s="340">
        <v>17000</v>
      </c>
      <c r="E186" s="340" t="s">
        <v>270</v>
      </c>
      <c r="F186" s="340">
        <v>56000</v>
      </c>
      <c r="G186" s="339">
        <v>0.29799999999999999</v>
      </c>
      <c r="M186" s="368" t="s">
        <v>244</v>
      </c>
      <c r="N186" s="367"/>
      <c r="O186" s="367"/>
      <c r="P186" s="367"/>
      <c r="Q186" s="367"/>
      <c r="R186" s="367"/>
      <c r="S186" s="367"/>
      <c r="T186" s="367"/>
      <c r="U186" s="367"/>
      <c r="V186" s="367"/>
      <c r="W186" s="367"/>
      <c r="X186" s="367"/>
      <c r="Y186" s="367" t="s">
        <v>244</v>
      </c>
    </row>
    <row r="187" spans="1:25" ht="21" hidden="1" customHeight="1">
      <c r="A187" s="11" t="s">
        <v>245</v>
      </c>
      <c r="B187" s="340">
        <v>25000</v>
      </c>
      <c r="C187" s="340">
        <v>15000</v>
      </c>
      <c r="D187" s="340">
        <v>19000</v>
      </c>
      <c r="E187" s="340" t="s">
        <v>270</v>
      </c>
      <c r="F187" s="340">
        <v>59000</v>
      </c>
      <c r="G187" s="339">
        <v>0.32500000000000001</v>
      </c>
      <c r="M187" s="368" t="s">
        <v>245</v>
      </c>
      <c r="N187" s="367"/>
      <c r="O187" s="367"/>
      <c r="P187" s="367"/>
      <c r="Q187" s="367"/>
      <c r="R187" s="367"/>
      <c r="S187" s="367"/>
      <c r="T187" s="367"/>
      <c r="U187" s="367"/>
      <c r="V187" s="367"/>
      <c r="W187" s="367"/>
      <c r="X187" s="367"/>
      <c r="Y187" s="367" t="s">
        <v>245</v>
      </c>
    </row>
    <row r="188" spans="1:25" ht="21" hidden="1" customHeight="1">
      <c r="A188" s="11" t="s">
        <v>246</v>
      </c>
      <c r="B188" s="340">
        <v>23000</v>
      </c>
      <c r="C188" s="340">
        <v>11000</v>
      </c>
      <c r="D188" s="340">
        <v>19000</v>
      </c>
      <c r="E188" s="340" t="s">
        <v>270</v>
      </c>
      <c r="F188" s="340">
        <v>54000</v>
      </c>
      <c r="G188" s="339">
        <v>0.35899999999999999</v>
      </c>
      <c r="M188" s="368" t="s">
        <v>246</v>
      </c>
      <c r="N188" s="367"/>
      <c r="O188" s="367"/>
      <c r="P188" s="367"/>
      <c r="Q188" s="367"/>
      <c r="R188" s="367"/>
      <c r="S188" s="367"/>
      <c r="T188" s="367"/>
      <c r="U188" s="367"/>
      <c r="V188" s="367"/>
      <c r="W188" s="367"/>
      <c r="X188" s="367"/>
      <c r="Y188" s="367" t="s">
        <v>246</v>
      </c>
    </row>
    <row r="189" spans="1:25" ht="21" hidden="1" customHeight="1">
      <c r="A189" s="11" t="s">
        <v>247</v>
      </c>
      <c r="B189" s="340">
        <v>23000</v>
      </c>
      <c r="C189" s="340">
        <v>11000</v>
      </c>
      <c r="D189" s="340">
        <v>21000</v>
      </c>
      <c r="E189" s="340" t="s">
        <v>270</v>
      </c>
      <c r="F189" s="340">
        <v>56000</v>
      </c>
      <c r="G189" s="339">
        <v>0.373</v>
      </c>
      <c r="M189" s="368" t="s">
        <v>247</v>
      </c>
      <c r="N189" s="367"/>
      <c r="O189" s="367"/>
      <c r="P189" s="367"/>
      <c r="Q189" s="367"/>
      <c r="R189" s="367"/>
      <c r="S189" s="367"/>
      <c r="T189" s="367"/>
      <c r="U189" s="367"/>
      <c r="V189" s="367"/>
      <c r="W189" s="367"/>
      <c r="X189" s="367"/>
      <c r="Y189" s="367" t="s">
        <v>247</v>
      </c>
    </row>
    <row r="190" spans="1:25" ht="21" hidden="1" customHeight="1">
      <c r="A190" s="11" t="s">
        <v>248</v>
      </c>
      <c r="B190" s="340">
        <v>17000</v>
      </c>
      <c r="C190" s="340">
        <v>12000</v>
      </c>
      <c r="D190" s="340">
        <v>19000</v>
      </c>
      <c r="E190" s="340" t="s">
        <v>270</v>
      </c>
      <c r="F190" s="340">
        <v>48000</v>
      </c>
      <c r="G190" s="339">
        <v>0.4</v>
      </c>
      <c r="M190" s="368" t="s">
        <v>248</v>
      </c>
      <c r="N190" s="367"/>
      <c r="O190" s="367"/>
      <c r="P190" s="367"/>
      <c r="Q190" s="367"/>
      <c r="R190" s="367"/>
      <c r="S190" s="367"/>
      <c r="T190" s="367"/>
      <c r="U190" s="367"/>
      <c r="V190" s="367"/>
      <c r="W190" s="367"/>
      <c r="X190" s="367"/>
      <c r="Y190" s="367" t="s">
        <v>248</v>
      </c>
    </row>
    <row r="191" spans="1:25" ht="21" hidden="1" customHeight="1">
      <c r="A191" s="11" t="s">
        <v>249</v>
      </c>
      <c r="B191" s="340">
        <v>19000</v>
      </c>
      <c r="C191" s="340">
        <v>12000</v>
      </c>
      <c r="D191" s="340">
        <v>20000</v>
      </c>
      <c r="E191" s="340" t="s">
        <v>270</v>
      </c>
      <c r="F191" s="340">
        <v>51000</v>
      </c>
      <c r="G191" s="339">
        <v>0.38600000000000001</v>
      </c>
      <c r="M191" s="368" t="s">
        <v>249</v>
      </c>
      <c r="N191" s="367"/>
      <c r="O191" s="367"/>
      <c r="P191" s="367"/>
      <c r="Q191" s="367"/>
      <c r="R191" s="367"/>
      <c r="S191" s="367"/>
      <c r="T191" s="367"/>
      <c r="U191" s="367"/>
      <c r="V191" s="367"/>
      <c r="W191" s="367"/>
      <c r="X191" s="367"/>
      <c r="Y191" s="367" t="s">
        <v>249</v>
      </c>
    </row>
    <row r="192" spans="1:25" ht="21" hidden="1" customHeight="1">
      <c r="A192" s="11" t="s">
        <v>250</v>
      </c>
      <c r="B192" s="340">
        <v>18000</v>
      </c>
      <c r="C192" s="340">
        <v>13000</v>
      </c>
      <c r="D192" s="340">
        <v>22000</v>
      </c>
      <c r="E192" s="340" t="s">
        <v>270</v>
      </c>
      <c r="F192" s="340">
        <v>53000</v>
      </c>
      <c r="G192" s="339">
        <v>0.41099999999999998</v>
      </c>
      <c r="M192" s="368" t="s">
        <v>250</v>
      </c>
      <c r="N192" s="367"/>
      <c r="O192" s="367"/>
      <c r="P192" s="367"/>
      <c r="Q192" s="367"/>
      <c r="R192" s="367"/>
      <c r="S192" s="367"/>
      <c r="T192" s="367"/>
      <c r="U192" s="367"/>
      <c r="V192" s="367"/>
      <c r="W192" s="367"/>
      <c r="X192" s="367"/>
      <c r="Y192" s="367" t="s">
        <v>250</v>
      </c>
    </row>
    <row r="193" spans="1:25" ht="21" hidden="1" customHeight="1">
      <c r="A193" s="11" t="s">
        <v>251</v>
      </c>
      <c r="B193" s="340">
        <v>20000</v>
      </c>
      <c r="C193" s="340">
        <v>15000</v>
      </c>
      <c r="D193" s="340">
        <v>22000</v>
      </c>
      <c r="E193" s="340">
        <v>8000</v>
      </c>
      <c r="F193" s="340">
        <v>58000</v>
      </c>
      <c r="G193" s="339">
        <v>0.377</v>
      </c>
      <c r="M193" s="368" t="s">
        <v>251</v>
      </c>
      <c r="N193" s="367"/>
      <c r="O193" s="367"/>
      <c r="P193" s="367"/>
      <c r="Q193" s="367"/>
      <c r="R193" s="367"/>
      <c r="S193" s="367"/>
      <c r="T193" s="367"/>
      <c r="U193" s="367"/>
      <c r="V193" s="367"/>
      <c r="W193" s="367"/>
      <c r="X193" s="367"/>
      <c r="Y193" s="367" t="s">
        <v>251</v>
      </c>
    </row>
    <row r="194" spans="1:25" ht="21" hidden="1" customHeight="1">
      <c r="A194" s="11" t="s">
        <v>252</v>
      </c>
      <c r="B194" s="340">
        <v>19000</v>
      </c>
      <c r="C194" s="340">
        <v>15000</v>
      </c>
      <c r="D194" s="340">
        <v>24000</v>
      </c>
      <c r="E194" s="340">
        <v>9000</v>
      </c>
      <c r="F194" s="340">
        <v>59000</v>
      </c>
      <c r="G194" s="339">
        <v>0.41</v>
      </c>
      <c r="M194" s="368" t="s">
        <v>252</v>
      </c>
      <c r="N194" s="367"/>
      <c r="O194" s="367"/>
      <c r="P194" s="367"/>
      <c r="Q194" s="367"/>
      <c r="R194" s="367"/>
      <c r="S194" s="367"/>
      <c r="T194" s="367"/>
      <c r="U194" s="367"/>
      <c r="V194" s="367"/>
      <c r="W194" s="367"/>
      <c r="X194" s="367"/>
      <c r="Y194" s="367" t="s">
        <v>252</v>
      </c>
    </row>
    <row r="195" spans="1:25" ht="21" hidden="1" customHeight="1">
      <c r="A195" s="11" t="s">
        <v>253</v>
      </c>
      <c r="B195" s="340">
        <v>21000</v>
      </c>
      <c r="C195" s="340">
        <v>14000</v>
      </c>
      <c r="D195" s="340">
        <v>24000</v>
      </c>
      <c r="E195" s="340">
        <v>9000</v>
      </c>
      <c r="F195" s="340">
        <v>59000</v>
      </c>
      <c r="G195" s="339">
        <v>0.40799999999999997</v>
      </c>
      <c r="M195" s="368" t="s">
        <v>253</v>
      </c>
      <c r="N195" s="367"/>
      <c r="O195" s="367"/>
      <c r="P195" s="367"/>
      <c r="Q195" s="367"/>
      <c r="R195" s="367"/>
      <c r="S195" s="367"/>
      <c r="T195" s="367"/>
      <c r="U195" s="367"/>
      <c r="V195" s="367"/>
      <c r="W195" s="367"/>
      <c r="X195" s="367"/>
      <c r="Y195" s="367" t="s">
        <v>253</v>
      </c>
    </row>
    <row r="196" spans="1:25" ht="21" hidden="1" customHeight="1">
      <c r="A196" s="11" t="s">
        <v>254</v>
      </c>
      <c r="B196" s="340">
        <v>18000</v>
      </c>
      <c r="C196" s="340">
        <v>13000</v>
      </c>
      <c r="D196" s="340">
        <v>24000</v>
      </c>
      <c r="E196" s="340" t="s">
        <v>270</v>
      </c>
      <c r="F196" s="340">
        <v>55000</v>
      </c>
      <c r="G196" s="339">
        <v>0.42899999999999999</v>
      </c>
      <c r="M196" s="368" t="s">
        <v>254</v>
      </c>
      <c r="N196" s="367"/>
      <c r="O196" s="367"/>
      <c r="P196" s="367"/>
      <c r="Q196" s="367"/>
      <c r="R196" s="367"/>
      <c r="S196" s="367"/>
      <c r="T196" s="367"/>
      <c r="U196" s="367"/>
      <c r="V196" s="367"/>
      <c r="W196" s="367"/>
      <c r="X196" s="367"/>
      <c r="Y196" s="367" t="s">
        <v>254</v>
      </c>
    </row>
    <row r="197" spans="1:25" ht="21" hidden="1" customHeight="1">
      <c r="A197" s="11" t="s">
        <v>255</v>
      </c>
      <c r="B197" s="340">
        <v>18000</v>
      </c>
      <c r="C197" s="340">
        <v>15000</v>
      </c>
      <c r="D197" s="340">
        <v>23000</v>
      </c>
      <c r="E197" s="340">
        <v>8000</v>
      </c>
      <c r="F197" s="340">
        <v>57000</v>
      </c>
      <c r="G197" s="339">
        <v>0.41099999999999998</v>
      </c>
      <c r="M197" s="368" t="s">
        <v>255</v>
      </c>
      <c r="N197" s="367"/>
      <c r="O197" s="367"/>
      <c r="P197" s="367"/>
      <c r="Q197" s="367"/>
      <c r="R197" s="367"/>
      <c r="S197" s="367"/>
      <c r="T197" s="367"/>
      <c r="U197" s="367"/>
      <c r="V197" s="367"/>
      <c r="W197" s="367"/>
      <c r="X197" s="367"/>
      <c r="Y197" s="367" t="s">
        <v>255</v>
      </c>
    </row>
    <row r="198" spans="1:25" ht="21" hidden="1" customHeight="1">
      <c r="A198" s="11" t="s">
        <v>256</v>
      </c>
      <c r="B198" s="340">
        <v>17000</v>
      </c>
      <c r="C198" s="340">
        <v>17000</v>
      </c>
      <c r="D198" s="340">
        <v>25000</v>
      </c>
      <c r="E198" s="340">
        <v>9000</v>
      </c>
      <c r="F198" s="340">
        <v>59000</v>
      </c>
      <c r="G198" s="339">
        <v>0.42299999999999999</v>
      </c>
      <c r="M198" s="368" t="s">
        <v>256</v>
      </c>
      <c r="N198" s="367"/>
      <c r="O198" s="367"/>
      <c r="P198" s="367"/>
      <c r="Q198" s="367"/>
      <c r="R198" s="367"/>
      <c r="S198" s="367"/>
      <c r="T198" s="367"/>
      <c r="U198" s="367"/>
      <c r="V198" s="367"/>
      <c r="W198" s="367"/>
      <c r="X198" s="367"/>
      <c r="Y198" s="367" t="s">
        <v>256</v>
      </c>
    </row>
    <row r="199" spans="1:25" ht="21" hidden="1" customHeight="1">
      <c r="A199" s="11" t="s">
        <v>257</v>
      </c>
      <c r="B199" s="340">
        <v>18000</v>
      </c>
      <c r="C199" s="340">
        <v>14000</v>
      </c>
      <c r="D199" s="340">
        <v>27000</v>
      </c>
      <c r="E199" s="340">
        <v>10000</v>
      </c>
      <c r="F199" s="340">
        <v>59000</v>
      </c>
      <c r="G199" s="339">
        <v>0.44900000000000001</v>
      </c>
      <c r="M199" s="368" t="s">
        <v>257</v>
      </c>
      <c r="N199" s="367"/>
      <c r="O199" s="367"/>
      <c r="P199" s="367"/>
      <c r="Q199" s="367"/>
      <c r="R199" s="367"/>
      <c r="S199" s="367"/>
      <c r="T199" s="367"/>
      <c r="U199" s="367"/>
      <c r="V199" s="367"/>
      <c r="W199" s="367"/>
      <c r="X199" s="367"/>
      <c r="Y199" s="367" t="s">
        <v>257</v>
      </c>
    </row>
    <row r="200" spans="1:25" ht="21" hidden="1" customHeight="1">
      <c r="A200" s="11" t="s">
        <v>258</v>
      </c>
      <c r="B200" s="340">
        <v>19000</v>
      </c>
      <c r="C200" s="340">
        <v>14000</v>
      </c>
      <c r="D200" s="340">
        <v>30000</v>
      </c>
      <c r="E200" s="340">
        <v>11000</v>
      </c>
      <c r="F200" s="340">
        <v>64000</v>
      </c>
      <c r="G200" s="339">
        <v>0.47599999999999998</v>
      </c>
      <c r="M200" s="368" t="s">
        <v>258</v>
      </c>
      <c r="N200" s="367"/>
      <c r="O200" s="367"/>
      <c r="P200" s="367"/>
      <c r="Q200" s="367"/>
      <c r="R200" s="367"/>
      <c r="S200" s="367"/>
      <c r="T200" s="367"/>
      <c r="U200" s="367"/>
      <c r="V200" s="367"/>
      <c r="W200" s="367"/>
      <c r="X200" s="367"/>
      <c r="Y200" s="367" t="s">
        <v>258</v>
      </c>
    </row>
    <row r="201" spans="1:25" ht="21" hidden="1" customHeight="1">
      <c r="A201" s="11" t="s">
        <v>259</v>
      </c>
      <c r="B201" s="340">
        <v>18000</v>
      </c>
      <c r="C201" s="340">
        <v>15000</v>
      </c>
      <c r="D201" s="340">
        <v>32000</v>
      </c>
      <c r="E201" s="340">
        <v>12000</v>
      </c>
      <c r="F201" s="340">
        <v>66000</v>
      </c>
      <c r="G201" s="339">
        <v>0.49399999999999999</v>
      </c>
      <c r="M201" s="368" t="s">
        <v>259</v>
      </c>
      <c r="N201" s="367"/>
      <c r="O201" s="367"/>
      <c r="P201" s="367"/>
      <c r="Q201" s="367"/>
      <c r="R201" s="367"/>
      <c r="S201" s="367"/>
      <c r="T201" s="367"/>
      <c r="U201" s="367"/>
      <c r="V201" s="367"/>
      <c r="W201" s="367"/>
      <c r="X201" s="367"/>
      <c r="Y201" s="367" t="s">
        <v>259</v>
      </c>
    </row>
    <row r="202" spans="1:25" ht="21" hidden="1" customHeight="1">
      <c r="A202" s="11" t="s">
        <v>260</v>
      </c>
      <c r="B202" s="340">
        <v>19000</v>
      </c>
      <c r="C202" s="340">
        <v>17000</v>
      </c>
      <c r="D202" s="340">
        <v>31000</v>
      </c>
      <c r="E202" s="340">
        <v>12000</v>
      </c>
      <c r="F202" s="340">
        <v>67000</v>
      </c>
      <c r="G202" s="339">
        <v>0.46400000000000002</v>
      </c>
      <c r="M202" s="368" t="s">
        <v>260</v>
      </c>
      <c r="N202" s="367"/>
      <c r="O202" s="367"/>
      <c r="P202" s="367"/>
      <c r="Q202" s="367"/>
      <c r="R202" s="367"/>
      <c r="S202" s="367"/>
      <c r="T202" s="367"/>
      <c r="U202" s="367"/>
      <c r="V202" s="367"/>
      <c r="W202" s="367"/>
      <c r="X202" s="367"/>
      <c r="Y202" s="367" t="s">
        <v>260</v>
      </c>
    </row>
    <row r="203" spans="1:25" ht="21" hidden="1" customHeight="1">
      <c r="A203" s="11" t="s">
        <v>261</v>
      </c>
      <c r="B203" s="340">
        <v>18000</v>
      </c>
      <c r="C203" s="340">
        <v>16000</v>
      </c>
      <c r="D203" s="340">
        <v>32000</v>
      </c>
      <c r="E203" s="340">
        <v>13000</v>
      </c>
      <c r="F203" s="340">
        <v>66000</v>
      </c>
      <c r="G203" s="339">
        <v>0.48099999999999998</v>
      </c>
      <c r="M203" s="368" t="s">
        <v>261</v>
      </c>
      <c r="N203" s="367"/>
      <c r="O203" s="367"/>
      <c r="P203" s="367"/>
      <c r="Q203" s="367"/>
      <c r="R203" s="367"/>
      <c r="S203" s="367"/>
      <c r="T203" s="367"/>
      <c r="U203" s="367"/>
      <c r="V203" s="367"/>
      <c r="W203" s="367"/>
      <c r="X203" s="367"/>
      <c r="Y203" s="367" t="s">
        <v>261</v>
      </c>
    </row>
    <row r="204" spans="1:25" ht="21" hidden="1" customHeight="1">
      <c r="A204" s="11" t="s">
        <v>262</v>
      </c>
      <c r="B204" s="340">
        <v>18000</v>
      </c>
      <c r="C204" s="340">
        <v>14000</v>
      </c>
      <c r="D204" s="340">
        <v>29000</v>
      </c>
      <c r="E204" s="340">
        <v>14000</v>
      </c>
      <c r="F204" s="340">
        <v>61000</v>
      </c>
      <c r="G204" s="339">
        <v>0.47</v>
      </c>
      <c r="M204" s="368" t="s">
        <v>262</v>
      </c>
      <c r="N204" s="367"/>
      <c r="O204" s="367"/>
      <c r="P204" s="367"/>
      <c r="Q204" s="367"/>
      <c r="R204" s="367"/>
      <c r="S204" s="367"/>
      <c r="T204" s="367"/>
      <c r="U204" s="367"/>
      <c r="V204" s="367"/>
      <c r="W204" s="367"/>
      <c r="X204" s="367"/>
      <c r="Y204" s="367" t="s">
        <v>262</v>
      </c>
    </row>
    <row r="205" spans="1:25" ht="21" hidden="1" customHeight="1">
      <c r="A205" s="11" t="s">
        <v>263</v>
      </c>
      <c r="B205" s="340">
        <v>19000</v>
      </c>
      <c r="C205" s="340">
        <v>13000</v>
      </c>
      <c r="D205" s="340">
        <v>29000</v>
      </c>
      <c r="E205" s="340">
        <v>13000</v>
      </c>
      <c r="F205" s="340">
        <v>62000</v>
      </c>
      <c r="G205" s="339">
        <v>0.47599999999999998</v>
      </c>
      <c r="M205" s="368" t="s">
        <v>263</v>
      </c>
      <c r="N205" s="367"/>
      <c r="O205" s="367"/>
      <c r="P205" s="367"/>
      <c r="Q205" s="367"/>
      <c r="R205" s="367"/>
      <c r="S205" s="367"/>
      <c r="T205" s="367"/>
      <c r="U205" s="367"/>
      <c r="V205" s="367"/>
      <c r="W205" s="367"/>
      <c r="X205" s="367"/>
      <c r="Y205" s="367" t="s">
        <v>263</v>
      </c>
    </row>
    <row r="206" spans="1:25" ht="21" hidden="1" customHeight="1">
      <c r="A206" s="11" t="s">
        <v>271</v>
      </c>
      <c r="B206" s="340">
        <v>17000</v>
      </c>
      <c r="C206" s="340">
        <v>14000</v>
      </c>
      <c r="D206" s="340">
        <v>30000</v>
      </c>
      <c r="E206" s="340">
        <v>13000</v>
      </c>
      <c r="F206" s="340">
        <v>61000</v>
      </c>
      <c r="G206" s="339">
        <v>0.48899999999999999</v>
      </c>
      <c r="M206" s="368" t="s">
        <v>271</v>
      </c>
      <c r="N206" s="367"/>
      <c r="O206" s="367"/>
      <c r="P206" s="367"/>
      <c r="Q206" s="367"/>
      <c r="R206" s="367"/>
      <c r="S206" s="367"/>
      <c r="T206" s="367"/>
      <c r="U206" s="367"/>
      <c r="V206" s="367"/>
      <c r="W206" s="367"/>
      <c r="X206" s="367"/>
      <c r="Y206" s="367" t="s">
        <v>271</v>
      </c>
    </row>
    <row r="207" spans="1:25" ht="21" hidden="1" customHeight="1">
      <c r="A207" s="11" t="s">
        <v>272</v>
      </c>
      <c r="B207" s="340">
        <v>16000</v>
      </c>
      <c r="C207" s="340">
        <v>15000</v>
      </c>
      <c r="D207" s="340">
        <v>30000</v>
      </c>
      <c r="E207" s="340">
        <v>14000</v>
      </c>
      <c r="F207" s="340">
        <v>61000</v>
      </c>
      <c r="G207" s="339">
        <v>0.48899999999999999</v>
      </c>
      <c r="M207" s="368" t="s">
        <v>272</v>
      </c>
      <c r="N207" s="367"/>
      <c r="O207" s="367"/>
      <c r="P207" s="367"/>
      <c r="Q207" s="367"/>
      <c r="R207" s="367"/>
      <c r="S207" s="367"/>
      <c r="T207" s="367"/>
      <c r="U207" s="367"/>
      <c r="V207" s="367"/>
      <c r="W207" s="367"/>
      <c r="X207" s="367"/>
      <c r="Y207" s="367" t="s">
        <v>272</v>
      </c>
    </row>
    <row r="208" spans="1:25" ht="21" hidden="1" customHeight="1">
      <c r="A208" s="11" t="s">
        <v>273</v>
      </c>
      <c r="B208" s="340">
        <v>18000</v>
      </c>
      <c r="C208" s="340">
        <v>15000</v>
      </c>
      <c r="D208" s="340">
        <v>30000</v>
      </c>
      <c r="E208" s="340">
        <v>14000</v>
      </c>
      <c r="F208" s="340">
        <v>63000</v>
      </c>
      <c r="G208" s="339">
        <v>0.48</v>
      </c>
      <c r="M208" s="368" t="s">
        <v>273</v>
      </c>
      <c r="N208" s="367"/>
      <c r="O208" s="367"/>
      <c r="P208" s="367"/>
      <c r="Q208" s="367"/>
      <c r="R208" s="367"/>
      <c r="S208" s="367"/>
      <c r="T208" s="367"/>
      <c r="U208" s="367"/>
      <c r="V208" s="367"/>
      <c r="W208" s="367"/>
      <c r="X208" s="367"/>
      <c r="Y208" s="367" t="s">
        <v>273</v>
      </c>
    </row>
    <row r="209" spans="1:25" s="444" customFormat="1" ht="21" customHeight="1">
      <c r="A209" s="445" t="s">
        <v>274</v>
      </c>
      <c r="B209" s="497">
        <v>21000</v>
      </c>
      <c r="C209" s="497">
        <v>15000</v>
      </c>
      <c r="D209" s="497">
        <v>29000</v>
      </c>
      <c r="E209" s="497">
        <v>14000</v>
      </c>
      <c r="F209" s="497">
        <v>64000</v>
      </c>
      <c r="G209" s="518">
        <v>0.45300000000000001</v>
      </c>
      <c r="I209" s="482"/>
      <c r="J209" s="482"/>
      <c r="K209" s="482"/>
      <c r="L209" s="482"/>
      <c r="M209" s="519" t="s">
        <v>274</v>
      </c>
      <c r="N209" s="520"/>
      <c r="O209" s="520"/>
      <c r="P209" s="520"/>
      <c r="Q209" s="520"/>
      <c r="R209" s="520"/>
      <c r="S209" s="520"/>
      <c r="T209" s="520"/>
      <c r="U209" s="520"/>
      <c r="V209" s="520"/>
      <c r="W209" s="520"/>
      <c r="X209" s="520"/>
      <c r="Y209" s="520" t="s">
        <v>274</v>
      </c>
    </row>
    <row r="210" spans="1:25" ht="21" customHeight="1">
      <c r="A210" s="11" t="s">
        <v>275</v>
      </c>
      <c r="B210" s="497">
        <v>21000</v>
      </c>
      <c r="C210" s="497">
        <v>15000</v>
      </c>
      <c r="D210" s="497">
        <v>30000</v>
      </c>
      <c r="E210" s="497">
        <v>13000</v>
      </c>
      <c r="F210" s="497">
        <v>66000</v>
      </c>
      <c r="G210" s="518">
        <v>0.45100000000000001</v>
      </c>
      <c r="M210" s="368" t="s">
        <v>275</v>
      </c>
      <c r="N210" s="367"/>
      <c r="O210" s="367"/>
      <c r="P210" s="367"/>
      <c r="Q210" s="367"/>
      <c r="R210" s="367"/>
      <c r="S210" s="367"/>
      <c r="T210" s="367"/>
      <c r="U210" s="367"/>
      <c r="V210" s="367"/>
      <c r="W210" s="367"/>
      <c r="X210" s="367"/>
      <c r="Y210" s="367" t="s">
        <v>275</v>
      </c>
    </row>
    <row r="211" spans="1:25" ht="21" customHeight="1">
      <c r="A211" s="11" t="s">
        <v>276</v>
      </c>
      <c r="B211" s="497">
        <v>20000</v>
      </c>
      <c r="C211" s="497">
        <v>18000</v>
      </c>
      <c r="D211" s="497">
        <v>26000</v>
      </c>
      <c r="E211" s="497">
        <v>12000</v>
      </c>
      <c r="F211" s="497">
        <v>63000</v>
      </c>
      <c r="G211" s="518">
        <v>0.40600000000000003</v>
      </c>
      <c r="M211" s="368" t="s">
        <v>276</v>
      </c>
      <c r="N211" s="367"/>
      <c r="O211" s="367"/>
      <c r="P211" s="367"/>
      <c r="Q211" s="367"/>
      <c r="R211" s="367"/>
      <c r="S211" s="367"/>
      <c r="T211" s="367"/>
      <c r="U211" s="367"/>
      <c r="V211" s="367"/>
      <c r="W211" s="367"/>
      <c r="X211" s="367"/>
      <c r="Y211" s="367" t="s">
        <v>276</v>
      </c>
    </row>
    <row r="212" spans="1:25" ht="21" customHeight="1">
      <c r="A212" s="11" t="s">
        <v>277</v>
      </c>
      <c r="B212" s="497">
        <v>18000</v>
      </c>
      <c r="C212" s="497">
        <v>18000</v>
      </c>
      <c r="D212" s="497">
        <v>23000</v>
      </c>
      <c r="E212" s="497">
        <v>13000</v>
      </c>
      <c r="F212" s="497">
        <v>60000</v>
      </c>
      <c r="G212" s="518">
        <v>0.38400000000000001</v>
      </c>
      <c r="M212" s="368" t="s">
        <v>277</v>
      </c>
      <c r="N212" s="367"/>
      <c r="O212" s="367"/>
      <c r="P212" s="367"/>
      <c r="Q212" s="367"/>
      <c r="R212" s="367"/>
      <c r="S212" s="367"/>
      <c r="T212" s="367"/>
      <c r="U212" s="367"/>
      <c r="V212" s="367"/>
      <c r="W212" s="367"/>
      <c r="X212" s="367"/>
      <c r="Y212" s="367" t="s">
        <v>277</v>
      </c>
    </row>
    <row r="213" spans="1:25" ht="21" customHeight="1">
      <c r="A213" s="11" t="s">
        <v>278</v>
      </c>
      <c r="B213" s="497">
        <v>20000</v>
      </c>
      <c r="C213" s="497">
        <v>16000</v>
      </c>
      <c r="D213" s="497">
        <v>22000</v>
      </c>
      <c r="E213" s="497">
        <v>12000</v>
      </c>
      <c r="F213" s="497">
        <v>58000</v>
      </c>
      <c r="G213" s="518">
        <v>0.37</v>
      </c>
      <c r="M213" s="368" t="s">
        <v>278</v>
      </c>
      <c r="N213" s="367"/>
      <c r="O213" s="367"/>
      <c r="P213" s="367"/>
      <c r="Q213" s="367"/>
      <c r="R213" s="367"/>
      <c r="S213" s="367"/>
      <c r="T213" s="367"/>
      <c r="U213" s="367"/>
      <c r="V213" s="367"/>
      <c r="W213" s="367"/>
      <c r="X213" s="367"/>
      <c r="Y213" s="367" t="s">
        <v>278</v>
      </c>
    </row>
    <row r="214" spans="1:25" ht="21" customHeight="1">
      <c r="A214" s="11" t="s">
        <v>279</v>
      </c>
      <c r="B214" s="497">
        <v>23000</v>
      </c>
      <c r="C214" s="497">
        <v>12000</v>
      </c>
      <c r="D214" s="497">
        <v>25000</v>
      </c>
      <c r="E214" s="497">
        <v>13000</v>
      </c>
      <c r="F214" s="497">
        <v>61000</v>
      </c>
      <c r="G214" s="518">
        <v>0.40400000000000003</v>
      </c>
      <c r="M214" s="368" t="s">
        <v>279</v>
      </c>
      <c r="N214" s="367"/>
      <c r="O214" s="367"/>
      <c r="P214" s="367"/>
      <c r="Q214" s="367"/>
      <c r="R214" s="367"/>
      <c r="S214" s="367"/>
      <c r="T214" s="367"/>
      <c r="U214" s="367"/>
      <c r="V214" s="367"/>
      <c r="W214" s="367"/>
      <c r="X214" s="367"/>
      <c r="Y214" s="367" t="s">
        <v>279</v>
      </c>
    </row>
    <row r="215" spans="1:25" ht="21" customHeight="1">
      <c r="A215" s="11" t="s">
        <v>280</v>
      </c>
      <c r="B215" s="497">
        <v>22000</v>
      </c>
      <c r="C215" s="497">
        <v>9000</v>
      </c>
      <c r="D215" s="497">
        <v>23000</v>
      </c>
      <c r="E215" s="497">
        <v>11000</v>
      </c>
      <c r="F215" s="497">
        <v>55000</v>
      </c>
      <c r="G215" s="518">
        <v>0.42899999999999999</v>
      </c>
      <c r="M215" s="368" t="s">
        <v>280</v>
      </c>
      <c r="N215" s="367"/>
      <c r="O215" s="367"/>
      <c r="P215" s="367"/>
      <c r="Q215" s="367"/>
      <c r="R215" s="367"/>
      <c r="S215" s="367"/>
      <c r="T215" s="367"/>
      <c r="U215" s="367"/>
      <c r="V215" s="367"/>
      <c r="W215" s="367"/>
      <c r="X215" s="367"/>
      <c r="Y215" s="367" t="s">
        <v>280</v>
      </c>
    </row>
    <row r="216" spans="1:25" ht="21" customHeight="1">
      <c r="A216" s="11" t="s">
        <v>281</v>
      </c>
      <c r="B216" s="497">
        <v>21000</v>
      </c>
      <c r="C216" s="497">
        <v>9000</v>
      </c>
      <c r="D216" s="497">
        <v>26000</v>
      </c>
      <c r="E216" s="497">
        <v>15000</v>
      </c>
      <c r="F216" s="497">
        <v>57000</v>
      </c>
      <c r="G216" s="518">
        <v>0.44900000000000001</v>
      </c>
      <c r="M216" s="368" t="s">
        <v>281</v>
      </c>
      <c r="N216" s="367"/>
      <c r="O216" s="367"/>
      <c r="P216" s="367"/>
      <c r="Q216" s="367"/>
      <c r="R216" s="367"/>
      <c r="S216" s="367"/>
      <c r="T216" s="367"/>
      <c r="U216" s="367"/>
      <c r="V216" s="367"/>
      <c r="W216" s="367"/>
      <c r="X216" s="367"/>
      <c r="Y216" s="367" t="s">
        <v>281</v>
      </c>
    </row>
    <row r="217" spans="1:25" ht="21" customHeight="1">
      <c r="A217" s="11" t="s">
        <v>282</v>
      </c>
      <c r="B217" s="497">
        <v>19000</v>
      </c>
      <c r="C217" s="497">
        <v>10000</v>
      </c>
      <c r="D217" s="497">
        <v>27000</v>
      </c>
      <c r="E217" s="497">
        <v>16000</v>
      </c>
      <c r="F217" s="497">
        <v>57000</v>
      </c>
      <c r="G217" s="518">
        <v>0.46500000000000002</v>
      </c>
      <c r="M217" s="368" t="s">
        <v>282</v>
      </c>
      <c r="N217" s="367"/>
      <c r="O217" s="367"/>
      <c r="P217" s="367"/>
      <c r="Q217" s="367"/>
      <c r="R217" s="367"/>
      <c r="S217" s="367"/>
      <c r="T217" s="367"/>
      <c r="U217" s="367"/>
      <c r="V217" s="367"/>
      <c r="W217" s="367"/>
      <c r="X217" s="367"/>
      <c r="Y217" s="367" t="s">
        <v>282</v>
      </c>
    </row>
    <row r="218" spans="1:25" ht="21" customHeight="1">
      <c r="A218" s="11" t="s">
        <v>283</v>
      </c>
      <c r="B218" s="497">
        <v>21000</v>
      </c>
      <c r="C218" s="497">
        <v>10000</v>
      </c>
      <c r="D218" s="497">
        <v>27000</v>
      </c>
      <c r="E218" s="497">
        <v>16000</v>
      </c>
      <c r="F218" s="497">
        <v>60000</v>
      </c>
      <c r="G218" s="518">
        <v>0.45100000000000001</v>
      </c>
      <c r="M218" s="368" t="s">
        <v>283</v>
      </c>
      <c r="N218" s="367"/>
      <c r="O218" s="367"/>
      <c r="P218" s="367"/>
      <c r="Q218" s="367"/>
      <c r="R218" s="367"/>
      <c r="S218" s="367"/>
      <c r="T218" s="367"/>
      <c r="U218" s="367"/>
      <c r="V218" s="367"/>
      <c r="W218" s="367"/>
      <c r="X218" s="367"/>
      <c r="Y218" s="367" t="s">
        <v>283</v>
      </c>
    </row>
    <row r="219" spans="1:25" ht="21" customHeight="1">
      <c r="A219" s="11" t="s">
        <v>318</v>
      </c>
      <c r="B219" s="497">
        <v>19000</v>
      </c>
      <c r="C219" s="497">
        <v>14000</v>
      </c>
      <c r="D219" s="497">
        <v>26000</v>
      </c>
      <c r="E219" s="497">
        <v>16000</v>
      </c>
      <c r="F219" s="497">
        <v>59000</v>
      </c>
      <c r="G219" s="518">
        <v>0.43</v>
      </c>
      <c r="M219" s="368" t="s">
        <v>318</v>
      </c>
      <c r="N219" s="367"/>
      <c r="O219" s="367"/>
      <c r="P219" s="367"/>
      <c r="Q219" s="367"/>
      <c r="R219" s="367"/>
      <c r="S219" s="367"/>
      <c r="T219" s="367"/>
      <c r="U219" s="367"/>
      <c r="V219" s="367"/>
      <c r="W219" s="367"/>
      <c r="X219" s="367"/>
      <c r="Y219" s="367" t="s">
        <v>318</v>
      </c>
    </row>
    <row r="220" spans="1:25" ht="21" customHeight="1">
      <c r="A220" s="11" t="s">
        <v>319</v>
      </c>
      <c r="B220" s="497">
        <v>22000</v>
      </c>
      <c r="C220" s="497">
        <v>14000</v>
      </c>
      <c r="D220" s="497">
        <v>29000</v>
      </c>
      <c r="E220" s="497">
        <v>19000</v>
      </c>
      <c r="F220" s="497">
        <v>66000</v>
      </c>
      <c r="G220" s="518">
        <v>0.443</v>
      </c>
      <c r="M220" s="368" t="s">
        <v>319</v>
      </c>
      <c r="N220" s="367"/>
      <c r="O220" s="367"/>
      <c r="P220" s="367"/>
      <c r="Q220" s="367"/>
      <c r="R220" s="367"/>
      <c r="S220" s="367"/>
      <c r="T220" s="367"/>
      <c r="U220" s="367"/>
      <c r="V220" s="367"/>
      <c r="W220" s="367"/>
      <c r="X220" s="367"/>
      <c r="Y220" s="367" t="s">
        <v>319</v>
      </c>
    </row>
    <row r="221" spans="1:25" ht="21" customHeight="1">
      <c r="A221" s="28" t="s">
        <v>320</v>
      </c>
      <c r="B221" s="497">
        <v>22000</v>
      </c>
      <c r="C221" s="497">
        <v>16000</v>
      </c>
      <c r="D221" s="497">
        <v>33000</v>
      </c>
      <c r="E221" s="497">
        <v>20000</v>
      </c>
      <c r="F221" s="497">
        <v>72000</v>
      </c>
      <c r="G221" s="518">
        <v>0.45600000000000002</v>
      </c>
      <c r="M221" s="368" t="s">
        <v>320</v>
      </c>
      <c r="N221" s="367"/>
      <c r="O221" s="367"/>
      <c r="P221" s="367"/>
      <c r="Q221" s="367"/>
      <c r="R221" s="367"/>
      <c r="S221" s="367"/>
      <c r="T221" s="367"/>
      <c r="U221" s="367"/>
      <c r="V221" s="367"/>
      <c r="W221" s="367"/>
      <c r="X221" s="367"/>
      <c r="Y221" s="367" t="s">
        <v>320</v>
      </c>
    </row>
    <row r="222" spans="1:25" ht="21" customHeight="1">
      <c r="A222" s="28" t="s">
        <v>321</v>
      </c>
      <c r="B222" s="497">
        <v>26000</v>
      </c>
      <c r="C222" s="497">
        <v>10000</v>
      </c>
      <c r="D222" s="497">
        <v>35000</v>
      </c>
      <c r="E222" s="497">
        <v>21000</v>
      </c>
      <c r="F222" s="497">
        <v>71000</v>
      </c>
      <c r="G222" s="518">
        <v>0.48499999999999999</v>
      </c>
      <c r="M222" s="368" t="s">
        <v>321</v>
      </c>
      <c r="N222" s="367"/>
      <c r="O222" s="367"/>
      <c r="P222" s="367"/>
      <c r="Q222" s="367"/>
      <c r="R222" s="367"/>
      <c r="S222" s="367"/>
      <c r="T222" s="367"/>
      <c r="U222" s="367"/>
      <c r="V222" s="367"/>
      <c r="W222" s="367"/>
      <c r="X222" s="367"/>
      <c r="Y222" s="367" t="s">
        <v>321</v>
      </c>
    </row>
    <row r="223" spans="1:25" ht="21" customHeight="1">
      <c r="A223" s="28" t="s">
        <v>322</v>
      </c>
      <c r="B223" s="497">
        <v>19000</v>
      </c>
      <c r="C223" s="497">
        <v>12000</v>
      </c>
      <c r="D223" s="497">
        <v>36000</v>
      </c>
      <c r="E223" s="497">
        <v>22000</v>
      </c>
      <c r="F223" s="497">
        <v>67000</v>
      </c>
      <c r="G223" s="518">
        <v>0.53200000000000003</v>
      </c>
      <c r="M223" s="368" t="s">
        <v>322</v>
      </c>
      <c r="N223" s="367"/>
      <c r="O223" s="367"/>
      <c r="P223" s="367"/>
      <c r="Q223" s="367"/>
      <c r="R223" s="367"/>
      <c r="S223" s="367"/>
      <c r="T223" s="367"/>
      <c r="U223" s="367"/>
      <c r="V223" s="367"/>
      <c r="W223" s="367"/>
      <c r="X223" s="367"/>
      <c r="Y223" s="367" t="s">
        <v>322</v>
      </c>
    </row>
    <row r="224" spans="1:25" ht="21" customHeight="1">
      <c r="A224" s="28" t="s">
        <v>323</v>
      </c>
      <c r="B224" s="497">
        <v>19000</v>
      </c>
      <c r="C224" s="497">
        <v>12000</v>
      </c>
      <c r="D224" s="497">
        <v>37000</v>
      </c>
      <c r="E224" s="497">
        <v>23000</v>
      </c>
      <c r="F224" s="497">
        <v>68000</v>
      </c>
      <c r="G224" s="518">
        <v>0.54600000000000004</v>
      </c>
      <c r="M224" s="368" t="s">
        <v>323</v>
      </c>
      <c r="N224" s="367"/>
      <c r="O224" s="367"/>
      <c r="P224" s="367"/>
      <c r="Q224" s="367"/>
      <c r="R224" s="367"/>
      <c r="S224" s="367"/>
      <c r="T224" s="367"/>
      <c r="U224" s="367"/>
      <c r="V224" s="367"/>
      <c r="W224" s="367"/>
      <c r="X224" s="367"/>
      <c r="Y224" s="367" t="s">
        <v>323</v>
      </c>
    </row>
    <row r="225" spans="1:25" ht="21" customHeight="1">
      <c r="A225" s="28" t="s">
        <v>324</v>
      </c>
      <c r="B225" s="497">
        <v>16000</v>
      </c>
      <c r="C225" s="497">
        <v>14000</v>
      </c>
      <c r="D225" s="497">
        <v>38000</v>
      </c>
      <c r="E225" s="497">
        <v>24000</v>
      </c>
      <c r="F225" s="497">
        <v>68000</v>
      </c>
      <c r="G225" s="518">
        <v>0.55700000000000005</v>
      </c>
      <c r="M225" s="368" t="s">
        <v>324</v>
      </c>
      <c r="N225" s="367"/>
      <c r="O225" s="367"/>
      <c r="P225" s="367"/>
      <c r="Q225" s="367"/>
      <c r="R225" s="367"/>
      <c r="S225" s="367"/>
      <c r="T225" s="367"/>
      <c r="U225" s="367"/>
      <c r="V225" s="367"/>
      <c r="W225" s="367"/>
      <c r="X225" s="367"/>
      <c r="Y225" s="367" t="s">
        <v>324</v>
      </c>
    </row>
    <row r="226" spans="1:25" ht="21" customHeight="1">
      <c r="A226" s="28" t="s">
        <v>325</v>
      </c>
      <c r="B226" s="497">
        <v>15000</v>
      </c>
      <c r="C226" s="497">
        <v>12000</v>
      </c>
      <c r="D226" s="497">
        <v>39000</v>
      </c>
      <c r="E226" s="497">
        <v>26000</v>
      </c>
      <c r="F226" s="497">
        <v>66000</v>
      </c>
      <c r="G226" s="518">
        <v>0.59</v>
      </c>
      <c r="M226" s="368" t="s">
        <v>325</v>
      </c>
      <c r="N226" s="367"/>
      <c r="O226" s="367"/>
      <c r="P226" s="367"/>
      <c r="Q226" s="367"/>
      <c r="R226" s="367"/>
      <c r="S226" s="367"/>
      <c r="T226" s="367"/>
      <c r="U226" s="367"/>
      <c r="V226" s="367"/>
      <c r="W226" s="367"/>
      <c r="X226" s="367"/>
      <c r="Y226" s="367" t="s">
        <v>325</v>
      </c>
    </row>
    <row r="227" spans="1:25" ht="21" customHeight="1">
      <c r="A227" s="28" t="s">
        <v>326</v>
      </c>
      <c r="B227" s="497">
        <v>15000</v>
      </c>
      <c r="C227" s="497">
        <v>14000</v>
      </c>
      <c r="D227" s="497">
        <v>42000</v>
      </c>
      <c r="E227" s="497">
        <v>28000</v>
      </c>
      <c r="F227" s="497">
        <v>71000</v>
      </c>
      <c r="G227" s="518">
        <v>0.58499999999999996</v>
      </c>
      <c r="M227" s="368" t="s">
        <v>326</v>
      </c>
      <c r="N227" s="367"/>
      <c r="O227" s="367"/>
      <c r="P227" s="367"/>
      <c r="Q227" s="367"/>
      <c r="R227" s="367"/>
      <c r="S227" s="367"/>
      <c r="T227" s="367"/>
      <c r="U227" s="367"/>
      <c r="V227" s="367"/>
      <c r="W227" s="367"/>
      <c r="X227" s="367"/>
      <c r="Y227" s="367" t="s">
        <v>326</v>
      </c>
    </row>
    <row r="228" spans="1:25" ht="21" customHeight="1">
      <c r="A228" s="28" t="s">
        <v>327</v>
      </c>
      <c r="B228" s="497">
        <v>12000</v>
      </c>
      <c r="C228" s="497">
        <v>14000</v>
      </c>
      <c r="D228" s="497">
        <v>43000</v>
      </c>
      <c r="E228" s="497">
        <v>28000</v>
      </c>
      <c r="F228" s="497">
        <v>69000</v>
      </c>
      <c r="G228" s="518">
        <v>0.622</v>
      </c>
      <c r="M228" s="368" t="s">
        <v>327</v>
      </c>
      <c r="N228" s="367"/>
      <c r="O228" s="367"/>
      <c r="P228" s="367"/>
      <c r="Q228" s="367"/>
      <c r="R228" s="367"/>
      <c r="S228" s="367"/>
      <c r="T228" s="367"/>
      <c r="U228" s="367"/>
      <c r="V228" s="367"/>
      <c r="W228" s="367"/>
      <c r="X228" s="367"/>
      <c r="Y228" s="367" t="s">
        <v>327</v>
      </c>
    </row>
    <row r="229" spans="1:25" ht="21" customHeight="1">
      <c r="A229" s="28" t="s">
        <v>328</v>
      </c>
      <c r="B229" s="497">
        <v>13000</v>
      </c>
      <c r="C229" s="497">
        <v>14000</v>
      </c>
      <c r="D229" s="497">
        <v>41000</v>
      </c>
      <c r="E229" s="497">
        <v>27000</v>
      </c>
      <c r="F229" s="497">
        <v>68000</v>
      </c>
      <c r="G229" s="518">
        <v>0.60199999999999998</v>
      </c>
      <c r="M229" s="368" t="s">
        <v>328</v>
      </c>
      <c r="N229" s="367"/>
      <c r="O229" s="367"/>
      <c r="P229" s="367"/>
      <c r="Q229" s="367"/>
      <c r="R229" s="367"/>
      <c r="S229" s="367"/>
      <c r="T229" s="367"/>
      <c r="U229" s="367"/>
      <c r="V229" s="367"/>
      <c r="W229" s="367"/>
      <c r="X229" s="367"/>
      <c r="Y229" s="367" t="s">
        <v>328</v>
      </c>
    </row>
    <row r="230" spans="1:25" ht="21" customHeight="1">
      <c r="A230" s="28" t="s">
        <v>329</v>
      </c>
      <c r="B230" s="497">
        <v>14000</v>
      </c>
      <c r="C230" s="497">
        <v>13000</v>
      </c>
      <c r="D230" s="497">
        <v>38000</v>
      </c>
      <c r="E230" s="497">
        <v>24000</v>
      </c>
      <c r="F230" s="497">
        <v>65000</v>
      </c>
      <c r="G230" s="518">
        <v>0.59</v>
      </c>
      <c r="M230" s="368" t="s">
        <v>329</v>
      </c>
      <c r="N230" s="367"/>
      <c r="O230" s="367"/>
      <c r="P230" s="367"/>
      <c r="Q230" s="367"/>
      <c r="R230" s="367"/>
      <c r="S230" s="367"/>
      <c r="T230" s="367"/>
      <c r="U230" s="367"/>
      <c r="V230" s="367"/>
      <c r="W230" s="367"/>
      <c r="X230" s="367"/>
      <c r="Y230" s="367" t="s">
        <v>329</v>
      </c>
    </row>
    <row r="231" spans="1:25" ht="21" customHeight="1">
      <c r="A231" s="28" t="s">
        <v>330</v>
      </c>
      <c r="B231" s="497">
        <v>15000</v>
      </c>
      <c r="C231" s="497">
        <v>12000</v>
      </c>
      <c r="D231" s="497">
        <v>38000</v>
      </c>
      <c r="E231" s="497">
        <v>23000</v>
      </c>
      <c r="F231" s="497">
        <v>66000</v>
      </c>
      <c r="G231" s="518">
        <v>0.57899999999999996</v>
      </c>
      <c r="M231" s="368" t="s">
        <v>330</v>
      </c>
      <c r="N231" s="367"/>
      <c r="O231" s="367"/>
      <c r="P231" s="367"/>
      <c r="Q231" s="367"/>
      <c r="R231" s="367"/>
      <c r="S231" s="367"/>
      <c r="T231" s="367"/>
      <c r="U231" s="367"/>
      <c r="V231" s="367"/>
      <c r="W231" s="367"/>
      <c r="X231" s="367"/>
      <c r="Y231" s="367" t="s">
        <v>330</v>
      </c>
    </row>
    <row r="232" spans="1:25" ht="21" customHeight="1">
      <c r="A232" s="28" t="s">
        <v>331</v>
      </c>
      <c r="B232" s="497">
        <v>17000</v>
      </c>
      <c r="C232" s="497">
        <v>12000</v>
      </c>
      <c r="D232" s="497">
        <v>34000</v>
      </c>
      <c r="E232" s="497">
        <v>19000</v>
      </c>
      <c r="F232" s="497">
        <v>62000</v>
      </c>
      <c r="G232" s="518">
        <v>0.54100000000000004</v>
      </c>
      <c r="M232" s="368" t="s">
        <v>331</v>
      </c>
      <c r="N232" s="367"/>
      <c r="O232" s="367"/>
      <c r="P232" s="367"/>
      <c r="Q232" s="367"/>
      <c r="R232" s="367"/>
      <c r="S232" s="367"/>
      <c r="T232" s="367"/>
      <c r="U232" s="367"/>
      <c r="V232" s="367"/>
      <c r="W232" s="367"/>
      <c r="X232" s="367"/>
      <c r="Y232" s="367" t="s">
        <v>331</v>
      </c>
    </row>
    <row r="233" spans="1:25" ht="21" customHeight="1">
      <c r="A233" s="28" t="s">
        <v>332</v>
      </c>
      <c r="B233" s="497">
        <v>16000</v>
      </c>
      <c r="C233" s="497">
        <v>11000</v>
      </c>
      <c r="D233" s="497">
        <v>33000</v>
      </c>
      <c r="E233" s="497">
        <v>19000</v>
      </c>
      <c r="F233" s="497">
        <v>60000</v>
      </c>
      <c r="G233" s="518">
        <v>0.55700000000000005</v>
      </c>
      <c r="M233" s="368" t="s">
        <v>332</v>
      </c>
      <c r="N233" s="367"/>
      <c r="O233" s="367"/>
      <c r="P233" s="367"/>
      <c r="Q233" s="367"/>
      <c r="R233" s="367"/>
      <c r="S233" s="367"/>
      <c r="T233" s="367"/>
      <c r="U233" s="367"/>
      <c r="V233" s="367"/>
      <c r="W233" s="367"/>
      <c r="X233" s="367"/>
      <c r="Y233" s="367" t="s">
        <v>332</v>
      </c>
    </row>
    <row r="234" spans="1:25" ht="21" customHeight="1">
      <c r="A234" s="28" t="s">
        <v>333</v>
      </c>
      <c r="B234" s="497">
        <v>21000</v>
      </c>
      <c r="C234" s="497">
        <v>10000</v>
      </c>
      <c r="D234" s="497">
        <v>33000</v>
      </c>
      <c r="E234" s="497">
        <v>21000</v>
      </c>
      <c r="F234" s="497">
        <v>64000</v>
      </c>
      <c r="G234" s="518">
        <v>0.51300000000000001</v>
      </c>
      <c r="M234" s="368" t="s">
        <v>333</v>
      </c>
      <c r="N234" s="367"/>
      <c r="O234" s="367"/>
      <c r="P234" s="367"/>
      <c r="Q234" s="367"/>
      <c r="R234" s="367"/>
      <c r="S234" s="367"/>
      <c r="T234" s="367"/>
      <c r="U234" s="367"/>
      <c r="V234" s="367"/>
      <c r="W234" s="367"/>
      <c r="X234" s="367"/>
      <c r="Y234" s="367" t="s">
        <v>333</v>
      </c>
    </row>
    <row r="235" spans="1:25" ht="21" customHeight="1">
      <c r="A235" s="28" t="s">
        <v>355</v>
      </c>
      <c r="B235" s="497">
        <v>23000</v>
      </c>
      <c r="C235" s="497">
        <v>9000</v>
      </c>
      <c r="D235" s="497">
        <v>33000</v>
      </c>
      <c r="E235" s="497">
        <v>19000</v>
      </c>
      <c r="F235" s="497">
        <v>65000</v>
      </c>
      <c r="G235" s="518">
        <v>0.50600000000000001</v>
      </c>
      <c r="M235" s="368" t="s">
        <v>355</v>
      </c>
      <c r="N235" s="367"/>
      <c r="O235" s="367"/>
      <c r="P235" s="367"/>
      <c r="Q235" s="367"/>
      <c r="R235" s="367"/>
      <c r="S235" s="367"/>
      <c r="T235" s="367"/>
      <c r="U235" s="367"/>
      <c r="V235" s="367"/>
      <c r="W235" s="367"/>
      <c r="X235" s="367"/>
      <c r="Y235" s="367" t="s">
        <v>355</v>
      </c>
    </row>
    <row r="236" spans="1:25" ht="21" customHeight="1">
      <c r="A236" s="28" t="s">
        <v>356</v>
      </c>
      <c r="B236" s="497">
        <v>25000</v>
      </c>
      <c r="C236" s="497">
        <v>10000</v>
      </c>
      <c r="D236" s="497">
        <v>31000</v>
      </c>
      <c r="E236" s="497">
        <v>20000</v>
      </c>
      <c r="F236" s="497">
        <v>66000</v>
      </c>
      <c r="G236" s="518">
        <v>0.47199999999999998</v>
      </c>
      <c r="M236" s="368" t="s">
        <v>356</v>
      </c>
      <c r="N236" s="367"/>
      <c r="O236" s="367"/>
      <c r="P236" s="367"/>
      <c r="Q236" s="367"/>
      <c r="R236" s="367"/>
      <c r="S236" s="367"/>
      <c r="T236" s="367"/>
      <c r="U236" s="367"/>
      <c r="V236" s="367"/>
      <c r="W236" s="367"/>
      <c r="X236" s="367"/>
      <c r="Y236" s="367" t="s">
        <v>356</v>
      </c>
    </row>
    <row r="237" spans="1:25" ht="21" customHeight="1">
      <c r="A237" s="28" t="s">
        <v>357</v>
      </c>
      <c r="B237" s="497">
        <v>23000</v>
      </c>
      <c r="C237" s="497" t="s">
        <v>270</v>
      </c>
      <c r="D237" s="497">
        <v>32000</v>
      </c>
      <c r="E237" s="497">
        <v>21000</v>
      </c>
      <c r="F237" s="497">
        <v>63000</v>
      </c>
      <c r="G237" s="518">
        <v>0.50900000000000001</v>
      </c>
      <c r="M237" s="368" t="s">
        <v>357</v>
      </c>
      <c r="N237" s="367"/>
      <c r="O237" s="367"/>
      <c r="P237" s="367"/>
      <c r="Q237" s="367"/>
      <c r="R237" s="367"/>
      <c r="S237" s="367"/>
      <c r="T237" s="367"/>
      <c r="U237" s="367"/>
      <c r="V237" s="367"/>
      <c r="W237" s="367"/>
      <c r="X237" s="367"/>
      <c r="Y237" s="367" t="s">
        <v>357</v>
      </c>
    </row>
    <row r="238" spans="1:25" ht="21" customHeight="1">
      <c r="A238" s="28" t="s">
        <v>358</v>
      </c>
      <c r="B238" s="497">
        <v>24000</v>
      </c>
      <c r="C238" s="497">
        <v>10000</v>
      </c>
      <c r="D238" s="497">
        <v>30000</v>
      </c>
      <c r="E238" s="497">
        <v>20000</v>
      </c>
      <c r="F238" s="497">
        <v>63000</v>
      </c>
      <c r="G238" s="518">
        <v>0.47299999999999998</v>
      </c>
      <c r="M238" s="368" t="s">
        <v>358</v>
      </c>
      <c r="N238" s="367"/>
      <c r="O238" s="367"/>
      <c r="P238" s="367"/>
      <c r="Q238" s="367"/>
      <c r="R238" s="367"/>
      <c r="S238" s="367"/>
      <c r="T238" s="367"/>
      <c r="U238" s="367"/>
      <c r="V238" s="367"/>
      <c r="W238" s="367"/>
      <c r="X238" s="367"/>
      <c r="Y238" s="367" t="s">
        <v>358</v>
      </c>
    </row>
    <row r="239" spans="1:25" ht="21" customHeight="1">
      <c r="A239" s="28" t="s">
        <v>359</v>
      </c>
      <c r="B239" s="497">
        <v>23000</v>
      </c>
      <c r="C239" s="497">
        <v>10000</v>
      </c>
      <c r="D239" s="497">
        <v>31000</v>
      </c>
      <c r="E239" s="497">
        <v>22000</v>
      </c>
      <c r="F239" s="497">
        <v>64000</v>
      </c>
      <c r="G239" s="518">
        <v>0.48799999999999999</v>
      </c>
      <c r="M239" s="368" t="s">
        <v>359</v>
      </c>
      <c r="N239" s="367"/>
      <c r="O239" s="367"/>
      <c r="P239" s="367"/>
      <c r="Q239" s="367"/>
      <c r="R239" s="367"/>
      <c r="S239" s="367"/>
      <c r="T239" s="367"/>
      <c r="U239" s="367"/>
      <c r="V239" s="367"/>
      <c r="W239" s="367"/>
      <c r="X239" s="367"/>
      <c r="Y239" s="367" t="s">
        <v>359</v>
      </c>
    </row>
    <row r="240" spans="1:25" ht="21" customHeight="1">
      <c r="A240" s="28" t="s">
        <v>360</v>
      </c>
      <c r="B240" s="497">
        <v>25000</v>
      </c>
      <c r="C240" s="497">
        <v>11000</v>
      </c>
      <c r="D240" s="497">
        <v>30000</v>
      </c>
      <c r="E240" s="497">
        <v>20000</v>
      </c>
      <c r="F240" s="497">
        <v>66000</v>
      </c>
      <c r="G240" s="518">
        <v>0.45600000000000002</v>
      </c>
      <c r="M240" s="368" t="s">
        <v>360</v>
      </c>
      <c r="N240" s="367"/>
      <c r="O240" s="367"/>
      <c r="P240" s="367"/>
      <c r="Q240" s="367"/>
      <c r="R240" s="367"/>
      <c r="S240" s="367"/>
      <c r="T240" s="367"/>
      <c r="U240" s="367"/>
      <c r="V240" s="367"/>
      <c r="W240" s="367"/>
      <c r="X240" s="367"/>
      <c r="Y240" s="367" t="s">
        <v>360</v>
      </c>
    </row>
    <row r="241" spans="1:25" ht="21" customHeight="1">
      <c r="A241" s="28" t="s">
        <v>361</v>
      </c>
      <c r="B241" s="497">
        <v>20000</v>
      </c>
      <c r="C241" s="497">
        <v>12000</v>
      </c>
      <c r="D241" s="497">
        <v>29000</v>
      </c>
      <c r="E241" s="497">
        <v>19000</v>
      </c>
      <c r="F241" s="497">
        <v>61000</v>
      </c>
      <c r="G241" s="518">
        <v>0.47499999999999998</v>
      </c>
      <c r="M241" s="368" t="s">
        <v>361</v>
      </c>
      <c r="N241" s="367"/>
      <c r="O241" s="367"/>
      <c r="P241" s="367"/>
      <c r="Q241" s="367"/>
      <c r="R241" s="367"/>
      <c r="S241" s="367"/>
      <c r="T241" s="367"/>
      <c r="U241" s="367"/>
      <c r="V241" s="367"/>
      <c r="W241" s="367"/>
      <c r="X241" s="367"/>
      <c r="Y241" s="367" t="s">
        <v>361</v>
      </c>
    </row>
    <row r="242" spans="1:25" ht="21" customHeight="1">
      <c r="A242" s="28" t="s">
        <v>362</v>
      </c>
      <c r="B242" s="497">
        <v>16000</v>
      </c>
      <c r="C242" s="497">
        <v>13000</v>
      </c>
      <c r="D242" s="497">
        <v>30000</v>
      </c>
      <c r="E242" s="497">
        <v>18000</v>
      </c>
      <c r="F242" s="497">
        <v>59000</v>
      </c>
      <c r="G242" s="518">
        <v>0.50700000000000001</v>
      </c>
      <c r="M242" s="368" t="s">
        <v>362</v>
      </c>
      <c r="N242" s="367"/>
      <c r="O242" s="367"/>
      <c r="P242" s="367"/>
      <c r="Q242" s="367"/>
      <c r="R242" s="367"/>
      <c r="S242" s="367"/>
      <c r="T242" s="367"/>
      <c r="U242" s="367"/>
      <c r="V242" s="367"/>
      <c r="W242" s="367"/>
      <c r="X242" s="367"/>
      <c r="Y242" s="367" t="s">
        <v>362</v>
      </c>
    </row>
    <row r="243" spans="1:25" ht="21" customHeight="1">
      <c r="A243" s="28" t="s">
        <v>363</v>
      </c>
      <c r="B243" s="497">
        <v>16000</v>
      </c>
      <c r="C243" s="497">
        <v>14000</v>
      </c>
      <c r="D243" s="497">
        <v>28000</v>
      </c>
      <c r="E243" s="497">
        <v>18000</v>
      </c>
      <c r="F243" s="497">
        <v>57000</v>
      </c>
      <c r="G243" s="518">
        <v>0.48699999999999999</v>
      </c>
      <c r="M243" s="368" t="s">
        <v>363</v>
      </c>
      <c r="N243" s="367"/>
      <c r="O243" s="367"/>
      <c r="P243" s="367"/>
      <c r="Q243" s="367"/>
      <c r="R243" s="367"/>
      <c r="S243" s="367"/>
      <c r="T243" s="367"/>
      <c r="U243" s="367"/>
      <c r="V243" s="367"/>
      <c r="W243" s="367"/>
      <c r="X243" s="367"/>
      <c r="Y243" s="367" t="s">
        <v>363</v>
      </c>
    </row>
    <row r="244" spans="1:25" ht="21" customHeight="1">
      <c r="A244" s="28" t="s">
        <v>364</v>
      </c>
      <c r="B244" s="497">
        <v>18000</v>
      </c>
      <c r="C244" s="497">
        <v>10000</v>
      </c>
      <c r="D244" s="497">
        <v>30000</v>
      </c>
      <c r="E244" s="497">
        <v>19000</v>
      </c>
      <c r="F244" s="497">
        <v>57000</v>
      </c>
      <c r="G244" s="518">
        <v>0.51800000000000002</v>
      </c>
      <c r="M244" s="368" t="s">
        <v>364</v>
      </c>
      <c r="N244" s="367"/>
      <c r="O244" s="367"/>
      <c r="P244" s="367"/>
      <c r="Q244" s="367"/>
      <c r="R244" s="367"/>
      <c r="S244" s="367"/>
      <c r="T244" s="367"/>
      <c r="U244" s="367"/>
      <c r="V244" s="367"/>
      <c r="W244" s="367"/>
      <c r="X244" s="367"/>
      <c r="Y244" s="367" t="s">
        <v>364</v>
      </c>
    </row>
    <row r="245" spans="1:25" ht="21" customHeight="1">
      <c r="A245" s="28" t="s">
        <v>365</v>
      </c>
      <c r="B245" s="497">
        <v>19000</v>
      </c>
      <c r="C245" s="497">
        <v>8000</v>
      </c>
      <c r="D245" s="497">
        <v>30000</v>
      </c>
      <c r="E245" s="497">
        <v>19000</v>
      </c>
      <c r="F245" s="497">
        <v>58000</v>
      </c>
      <c r="G245" s="518">
        <v>0.51900000000000002</v>
      </c>
      <c r="M245" s="368" t="s">
        <v>365</v>
      </c>
      <c r="N245" s="367"/>
      <c r="O245" s="367"/>
      <c r="P245" s="367"/>
      <c r="Q245" s="367"/>
      <c r="R245" s="367"/>
      <c r="S245" s="367"/>
      <c r="T245" s="367"/>
      <c r="U245" s="367"/>
      <c r="V245" s="367"/>
      <c r="W245" s="367"/>
      <c r="X245" s="367"/>
      <c r="Y245" s="367" t="s">
        <v>365</v>
      </c>
    </row>
    <row r="246" spans="1:25" ht="21" customHeight="1">
      <c r="A246" s="28" t="s">
        <v>366</v>
      </c>
      <c r="B246" s="497">
        <v>17000</v>
      </c>
      <c r="C246" s="497" t="s">
        <v>270</v>
      </c>
      <c r="D246" s="497">
        <v>32000</v>
      </c>
      <c r="E246" s="497">
        <v>19000</v>
      </c>
      <c r="F246" s="497">
        <v>55000</v>
      </c>
      <c r="G246" s="518">
        <v>0.58199999999999996</v>
      </c>
      <c r="M246" s="368" t="s">
        <v>366</v>
      </c>
      <c r="N246" s="367"/>
      <c r="O246" s="367"/>
      <c r="P246" s="367"/>
      <c r="Q246" s="367"/>
      <c r="R246" s="367"/>
      <c r="S246" s="367"/>
      <c r="T246" s="367"/>
      <c r="U246" s="367"/>
      <c r="V246" s="367"/>
      <c r="W246" s="367"/>
      <c r="X246" s="367"/>
      <c r="Y246" s="367" t="s">
        <v>366</v>
      </c>
    </row>
    <row r="247" spans="1:25" ht="21" customHeight="1">
      <c r="A247" s="28" t="s">
        <v>367</v>
      </c>
      <c r="B247" s="497">
        <v>16000</v>
      </c>
      <c r="C247" s="497" t="s">
        <v>270</v>
      </c>
      <c r="D247" s="497">
        <v>32000</v>
      </c>
      <c r="E247" s="497">
        <v>18000</v>
      </c>
      <c r="F247" s="497">
        <v>54000</v>
      </c>
      <c r="G247" s="518">
        <v>0.58699999999999997</v>
      </c>
      <c r="M247" s="368" t="s">
        <v>367</v>
      </c>
      <c r="N247" s="367"/>
      <c r="O247" s="367"/>
      <c r="P247" s="367"/>
      <c r="Q247" s="367"/>
      <c r="R247" s="367"/>
      <c r="S247" s="367"/>
      <c r="T247" s="367"/>
      <c r="U247" s="367"/>
      <c r="V247" s="367"/>
      <c r="W247" s="367"/>
      <c r="X247" s="367"/>
      <c r="Y247" s="367" t="s">
        <v>367</v>
      </c>
    </row>
    <row r="248" spans="1:25" ht="21" customHeight="1">
      <c r="A248" s="28" t="s">
        <v>368</v>
      </c>
      <c r="B248" s="497">
        <v>18000</v>
      </c>
      <c r="C248" s="497" t="s">
        <v>270</v>
      </c>
      <c r="D248" s="497">
        <v>31000</v>
      </c>
      <c r="E248" s="497">
        <v>18000</v>
      </c>
      <c r="F248" s="497">
        <v>56000</v>
      </c>
      <c r="G248" s="518">
        <v>0.55500000000000005</v>
      </c>
      <c r="M248" s="368" t="s">
        <v>368</v>
      </c>
      <c r="N248" s="367"/>
      <c r="O248" s="367"/>
      <c r="P248" s="367"/>
      <c r="Q248" s="367"/>
      <c r="R248" s="367"/>
      <c r="S248" s="367"/>
      <c r="T248" s="367"/>
      <c r="U248" s="367"/>
      <c r="V248" s="367"/>
      <c r="W248" s="367"/>
      <c r="X248" s="367"/>
      <c r="Y248" s="367" t="s">
        <v>368</v>
      </c>
    </row>
    <row r="249" spans="1:25" ht="21" customHeight="1">
      <c r="A249" s="28" t="s">
        <v>369</v>
      </c>
      <c r="B249" s="497">
        <v>17000</v>
      </c>
      <c r="C249" s="497" t="s">
        <v>270</v>
      </c>
      <c r="D249" s="497">
        <v>27000</v>
      </c>
      <c r="E249" s="497">
        <v>15000</v>
      </c>
      <c r="F249" s="497">
        <v>51000</v>
      </c>
      <c r="G249" s="518">
        <v>0.53400000000000003</v>
      </c>
      <c r="M249" s="368" t="s">
        <v>369</v>
      </c>
      <c r="N249" s="367"/>
      <c r="O249" s="367"/>
      <c r="P249" s="367"/>
      <c r="Q249" s="367"/>
      <c r="R249" s="367"/>
      <c r="S249" s="367"/>
      <c r="T249" s="367"/>
      <c r="U249" s="367"/>
      <c r="V249" s="367"/>
      <c r="W249" s="367"/>
      <c r="X249" s="367"/>
      <c r="Y249" s="367" t="s">
        <v>369</v>
      </c>
    </row>
    <row r="250" spans="1:25" ht="21" customHeight="1">
      <c r="A250" s="28" t="s">
        <v>370</v>
      </c>
      <c r="B250" s="497">
        <v>16000</v>
      </c>
      <c r="C250" s="497" t="s">
        <v>270</v>
      </c>
      <c r="D250" s="497">
        <v>28000</v>
      </c>
      <c r="E250" s="497">
        <v>15000</v>
      </c>
      <c r="F250" s="497">
        <v>50000</v>
      </c>
      <c r="G250" s="518">
        <v>0.55600000000000005</v>
      </c>
      <c r="M250" s="368" t="s">
        <v>370</v>
      </c>
      <c r="N250" s="367"/>
      <c r="O250" s="367"/>
      <c r="P250" s="367"/>
      <c r="Q250" s="367"/>
      <c r="R250" s="367"/>
      <c r="S250" s="367"/>
      <c r="T250" s="367"/>
      <c r="U250" s="367"/>
      <c r="V250" s="367"/>
      <c r="W250" s="367"/>
      <c r="X250" s="367"/>
      <c r="Y250" s="367" t="s">
        <v>370</v>
      </c>
    </row>
    <row r="251" spans="1:25" ht="21" customHeight="1">
      <c r="A251" s="28" t="s">
        <v>440</v>
      </c>
      <c r="B251" s="497">
        <v>13000</v>
      </c>
      <c r="C251" s="497" t="s">
        <v>270</v>
      </c>
      <c r="D251" s="497">
        <v>32000</v>
      </c>
      <c r="E251" s="497">
        <v>20000</v>
      </c>
      <c r="F251" s="497">
        <v>52000</v>
      </c>
      <c r="G251" s="518">
        <v>0.63</v>
      </c>
      <c r="M251" s="368" t="s">
        <v>440</v>
      </c>
      <c r="N251" s="367"/>
      <c r="O251" s="367"/>
      <c r="P251" s="367"/>
      <c r="Q251" s="367"/>
      <c r="R251" s="367"/>
      <c r="S251" s="367"/>
      <c r="T251" s="367"/>
      <c r="U251" s="367"/>
      <c r="V251" s="367"/>
      <c r="W251" s="367"/>
      <c r="X251" s="367"/>
      <c r="Y251" s="367" t="s">
        <v>440</v>
      </c>
    </row>
    <row r="252" spans="1:25" ht="21" customHeight="1">
      <c r="A252" s="28" t="s">
        <v>441</v>
      </c>
      <c r="B252" s="497">
        <v>14000</v>
      </c>
      <c r="C252" s="497" t="s">
        <v>270</v>
      </c>
      <c r="D252" s="497">
        <v>33000</v>
      </c>
      <c r="E252" s="497">
        <v>21000</v>
      </c>
      <c r="F252" s="497">
        <v>53000</v>
      </c>
      <c r="G252" s="518">
        <v>0.622</v>
      </c>
      <c r="M252" s="368" t="s">
        <v>441</v>
      </c>
      <c r="N252" s="367"/>
      <c r="O252" s="367"/>
      <c r="P252" s="367"/>
      <c r="Q252" s="367"/>
      <c r="R252" s="367"/>
      <c r="S252" s="367"/>
      <c r="T252" s="367"/>
      <c r="U252" s="367"/>
      <c r="V252" s="367"/>
      <c r="W252" s="367"/>
      <c r="X252" s="367"/>
      <c r="Y252" s="367" t="s">
        <v>441</v>
      </c>
    </row>
    <row r="253" spans="1:25" ht="21" customHeight="1">
      <c r="A253" s="28" t="s">
        <v>442</v>
      </c>
      <c r="B253" s="497">
        <v>16000</v>
      </c>
      <c r="C253" s="497" t="s">
        <v>270</v>
      </c>
      <c r="D253" s="497">
        <v>34000</v>
      </c>
      <c r="E253" s="497">
        <v>21000</v>
      </c>
      <c r="F253" s="497">
        <v>54000</v>
      </c>
      <c r="G253" s="518">
        <v>0.621</v>
      </c>
      <c r="M253" s="368" t="s">
        <v>442</v>
      </c>
      <c r="N253" s="367"/>
      <c r="O253" s="367"/>
      <c r="P253" s="367"/>
      <c r="Q253" s="367"/>
      <c r="R253" s="367"/>
      <c r="S253" s="367"/>
      <c r="T253" s="367"/>
      <c r="U253" s="367"/>
      <c r="V253" s="367"/>
      <c r="W253" s="367"/>
      <c r="X253" s="367"/>
      <c r="Y253" s="367" t="s">
        <v>442</v>
      </c>
    </row>
    <row r="254" spans="1:25" ht="21" customHeight="1">
      <c r="A254" s="28" t="s">
        <v>443</v>
      </c>
      <c r="B254" s="497">
        <v>14000</v>
      </c>
      <c r="C254" s="497" t="s">
        <v>270</v>
      </c>
      <c r="D254" s="497">
        <v>34000</v>
      </c>
      <c r="E254" s="497">
        <v>21000</v>
      </c>
      <c r="F254" s="497">
        <v>52000</v>
      </c>
      <c r="G254" s="518">
        <v>0.64500000000000002</v>
      </c>
      <c r="M254" s="368" t="s">
        <v>443</v>
      </c>
      <c r="N254" s="367"/>
      <c r="O254" s="367"/>
      <c r="P254" s="367"/>
      <c r="Q254" s="367"/>
      <c r="R254" s="367"/>
      <c r="S254" s="367"/>
      <c r="T254" s="367"/>
      <c r="U254" s="367"/>
      <c r="V254" s="367"/>
      <c r="W254" s="367"/>
      <c r="X254" s="367"/>
      <c r="Y254" s="367" t="s">
        <v>443</v>
      </c>
    </row>
    <row r="255" spans="1:25" ht="21" customHeight="1">
      <c r="A255" s="28" t="s">
        <v>444</v>
      </c>
      <c r="B255" s="497">
        <v>15000</v>
      </c>
      <c r="C255" s="497" t="s">
        <v>270</v>
      </c>
      <c r="D255" s="497">
        <v>33000</v>
      </c>
      <c r="E255" s="497">
        <v>20000</v>
      </c>
      <c r="F255" s="497">
        <v>53000</v>
      </c>
      <c r="G255" s="518">
        <v>0.61599999999999999</v>
      </c>
      <c r="M255" s="368" t="s">
        <v>444</v>
      </c>
      <c r="N255" s="367"/>
      <c r="O255" s="367"/>
      <c r="P255" s="367"/>
      <c r="Q255" s="367"/>
      <c r="R255" s="367"/>
      <c r="S255" s="367"/>
      <c r="T255" s="367"/>
      <c r="U255" s="367"/>
      <c r="V255" s="367"/>
      <c r="W255" s="367"/>
      <c r="X255" s="367"/>
      <c r="Y255" s="367" t="s">
        <v>444</v>
      </c>
    </row>
    <row r="256" spans="1:25" ht="21" customHeight="1">
      <c r="A256" s="28" t="s">
        <v>445</v>
      </c>
      <c r="B256" s="497">
        <v>14000</v>
      </c>
      <c r="C256" s="497">
        <v>8000</v>
      </c>
      <c r="D256" s="497">
        <v>32000</v>
      </c>
      <c r="E256" s="497">
        <v>20000</v>
      </c>
      <c r="F256" s="497">
        <v>55000</v>
      </c>
      <c r="G256" s="518">
        <v>0.58499999999999996</v>
      </c>
      <c r="M256" s="368" t="s">
        <v>445</v>
      </c>
      <c r="N256" s="367"/>
      <c r="O256" s="367"/>
      <c r="P256" s="367"/>
      <c r="Q256" s="367"/>
      <c r="R256" s="367"/>
      <c r="S256" s="367"/>
      <c r="T256" s="367"/>
      <c r="U256" s="367"/>
      <c r="V256" s="367"/>
      <c r="W256" s="367"/>
      <c r="X256" s="367"/>
      <c r="Y256" s="367" t="s">
        <v>445</v>
      </c>
    </row>
    <row r="257" spans="1:25" ht="21" customHeight="1">
      <c r="A257" s="28" t="s">
        <v>446</v>
      </c>
      <c r="B257" s="497">
        <v>16000</v>
      </c>
      <c r="C257" s="497" t="s">
        <v>270</v>
      </c>
      <c r="D257" s="497">
        <v>31000</v>
      </c>
      <c r="E257" s="497">
        <v>18000</v>
      </c>
      <c r="F257" s="497">
        <v>54000</v>
      </c>
      <c r="G257" s="518">
        <v>0.57899999999999996</v>
      </c>
      <c r="M257" s="368" t="s">
        <v>446</v>
      </c>
      <c r="N257" s="367"/>
      <c r="O257" s="367"/>
      <c r="P257" s="367"/>
      <c r="Q257" s="367"/>
      <c r="R257" s="367"/>
      <c r="S257" s="367"/>
      <c r="T257" s="367"/>
      <c r="U257" s="367"/>
      <c r="V257" s="367"/>
      <c r="W257" s="367"/>
      <c r="X257" s="367"/>
      <c r="Y257" s="367" t="s">
        <v>446</v>
      </c>
    </row>
    <row r="258" spans="1:25" ht="21" customHeight="1">
      <c r="A258" s="28" t="s">
        <v>447</v>
      </c>
      <c r="B258" s="497">
        <v>14000</v>
      </c>
      <c r="C258" s="497" t="s">
        <v>270</v>
      </c>
      <c r="D258" s="497">
        <v>31000</v>
      </c>
      <c r="E258" s="497">
        <v>18000</v>
      </c>
      <c r="F258" s="497">
        <v>53000</v>
      </c>
      <c r="G258" s="518">
        <v>0.59099999999999997</v>
      </c>
      <c r="M258" s="368" t="s">
        <v>447</v>
      </c>
      <c r="N258" s="367"/>
      <c r="O258" s="367"/>
      <c r="P258" s="367"/>
      <c r="Q258" s="367"/>
      <c r="R258" s="367"/>
      <c r="S258" s="367"/>
      <c r="T258" s="367"/>
      <c r="U258" s="367"/>
      <c r="V258" s="367"/>
      <c r="W258" s="367"/>
      <c r="X258" s="367"/>
      <c r="Y258" s="367" t="s">
        <v>447</v>
      </c>
    </row>
    <row r="259" spans="1:25" ht="21" customHeight="1">
      <c r="A259" s="28" t="s">
        <v>448</v>
      </c>
      <c r="B259" s="497">
        <v>14000</v>
      </c>
      <c r="C259" s="497" t="s">
        <v>270</v>
      </c>
      <c r="D259" s="497">
        <v>32000</v>
      </c>
      <c r="E259" s="497">
        <v>20000</v>
      </c>
      <c r="F259" s="497">
        <v>52000</v>
      </c>
      <c r="G259" s="518">
        <v>0.60799999999999998</v>
      </c>
      <c r="M259" s="368" t="s">
        <v>448</v>
      </c>
      <c r="N259" s="367"/>
      <c r="O259" s="367"/>
      <c r="P259" s="367"/>
      <c r="Q259" s="367"/>
      <c r="R259" s="367"/>
      <c r="S259" s="367"/>
      <c r="T259" s="367"/>
      <c r="U259" s="367"/>
      <c r="V259" s="367"/>
      <c r="W259" s="367"/>
      <c r="X259" s="367"/>
      <c r="Y259" s="367" t="s">
        <v>448</v>
      </c>
    </row>
    <row r="260" spans="1:25" ht="21" customHeight="1">
      <c r="A260" s="28" t="s">
        <v>449</v>
      </c>
      <c r="B260" s="497">
        <v>18000</v>
      </c>
      <c r="C260" s="497" t="s">
        <v>270</v>
      </c>
      <c r="D260" s="497">
        <v>30000</v>
      </c>
      <c r="E260" s="497">
        <v>18000</v>
      </c>
      <c r="F260" s="497">
        <v>55000</v>
      </c>
      <c r="G260" s="518">
        <v>0.54</v>
      </c>
      <c r="M260" s="368" t="s">
        <v>449</v>
      </c>
      <c r="N260" s="367"/>
      <c r="O260" s="367"/>
      <c r="P260" s="367"/>
      <c r="Q260" s="367"/>
      <c r="R260" s="367"/>
      <c r="S260" s="367"/>
      <c r="T260" s="367"/>
      <c r="U260" s="367"/>
      <c r="V260" s="367"/>
      <c r="W260" s="367"/>
      <c r="X260" s="367"/>
      <c r="Y260" s="367" t="s">
        <v>449</v>
      </c>
    </row>
    <row r="261" spans="1:25" ht="21" customHeight="1">
      <c r="A261" s="28" t="s">
        <v>450</v>
      </c>
      <c r="B261" s="497">
        <v>19000</v>
      </c>
      <c r="C261" s="497">
        <v>8000</v>
      </c>
      <c r="D261" s="497">
        <v>26000</v>
      </c>
      <c r="E261" s="497">
        <v>16000</v>
      </c>
      <c r="F261" s="497">
        <v>53000</v>
      </c>
      <c r="G261" s="518">
        <v>0.48699999999999999</v>
      </c>
      <c r="M261" s="368" t="s">
        <v>450</v>
      </c>
      <c r="N261" s="367"/>
      <c r="O261" s="367"/>
      <c r="P261" s="367"/>
      <c r="Q261" s="367"/>
      <c r="R261" s="367"/>
      <c r="S261" s="367"/>
      <c r="T261" s="367"/>
      <c r="U261" s="367"/>
      <c r="V261" s="367"/>
      <c r="W261" s="367"/>
      <c r="X261" s="367"/>
      <c r="Y261" s="367" t="s">
        <v>450</v>
      </c>
    </row>
    <row r="262" spans="1:25" ht="21" customHeight="1">
      <c r="A262" s="28" t="s">
        <v>451</v>
      </c>
      <c r="B262" s="497">
        <v>18000</v>
      </c>
      <c r="C262" s="497" t="s">
        <v>270</v>
      </c>
      <c r="D262" s="497">
        <v>27000</v>
      </c>
      <c r="E262" s="497">
        <v>15000</v>
      </c>
      <c r="F262" s="497">
        <v>51000</v>
      </c>
      <c r="G262" s="518">
        <v>0.51600000000000001</v>
      </c>
      <c r="M262" s="368" t="s">
        <v>451</v>
      </c>
      <c r="N262" s="367"/>
      <c r="O262" s="367"/>
      <c r="P262" s="367"/>
      <c r="Q262" s="367"/>
      <c r="R262" s="367"/>
      <c r="S262" s="367"/>
      <c r="T262" s="367"/>
      <c r="U262" s="367"/>
      <c r="V262" s="367"/>
      <c r="W262" s="367"/>
      <c r="X262" s="367"/>
      <c r="Y262" s="367" t="s">
        <v>451</v>
      </c>
    </row>
    <row r="263" spans="1:25" ht="21" customHeight="1">
      <c r="A263" s="28" t="s">
        <v>452</v>
      </c>
      <c r="B263" s="497">
        <v>20000</v>
      </c>
      <c r="C263" s="497" t="s">
        <v>270</v>
      </c>
      <c r="D263" s="497">
        <v>26000</v>
      </c>
      <c r="E263" s="497">
        <v>16000</v>
      </c>
      <c r="F263" s="497">
        <v>53000</v>
      </c>
      <c r="G263" s="518">
        <v>0.496</v>
      </c>
      <c r="M263" s="368" t="s">
        <v>452</v>
      </c>
      <c r="N263" s="367"/>
      <c r="O263" s="367"/>
      <c r="P263" s="367"/>
      <c r="Q263" s="367"/>
      <c r="R263" s="367"/>
      <c r="S263" s="367"/>
      <c r="T263" s="367"/>
      <c r="U263" s="367"/>
      <c r="V263" s="367"/>
      <c r="W263" s="367"/>
      <c r="X263" s="367"/>
      <c r="Y263" s="367" t="s">
        <v>452</v>
      </c>
    </row>
    <row r="264" spans="1:25" ht="21" customHeight="1">
      <c r="A264" s="28" t="s">
        <v>453</v>
      </c>
      <c r="B264" s="497">
        <v>23000</v>
      </c>
      <c r="C264" s="497" t="s">
        <v>270</v>
      </c>
      <c r="D264" s="497">
        <v>26000</v>
      </c>
      <c r="E264" s="497">
        <v>15000</v>
      </c>
      <c r="F264" s="497">
        <v>56000</v>
      </c>
      <c r="G264" s="518">
        <v>0.47499999999999998</v>
      </c>
      <c r="M264" s="368" t="s">
        <v>453</v>
      </c>
      <c r="N264" s="367"/>
      <c r="O264" s="367"/>
      <c r="P264" s="367"/>
      <c r="Q264" s="367"/>
      <c r="R264" s="367"/>
      <c r="S264" s="367"/>
      <c r="T264" s="367"/>
      <c r="U264" s="367"/>
      <c r="V264" s="367"/>
      <c r="W264" s="367"/>
      <c r="X264" s="367"/>
      <c r="Y264" s="367" t="s">
        <v>453</v>
      </c>
    </row>
    <row r="265" spans="1:25" ht="21" customHeight="1">
      <c r="A265" s="28" t="s">
        <v>454</v>
      </c>
      <c r="B265" s="497">
        <v>23000</v>
      </c>
      <c r="C265" s="497" t="s">
        <v>270</v>
      </c>
      <c r="D265" s="497">
        <v>26000</v>
      </c>
      <c r="E265" s="497">
        <v>16000</v>
      </c>
      <c r="F265" s="497">
        <v>54000</v>
      </c>
      <c r="G265" s="518">
        <v>0.47</v>
      </c>
      <c r="M265" s="368" t="s">
        <v>454</v>
      </c>
      <c r="N265" s="367"/>
      <c r="O265" s="367"/>
      <c r="P265" s="367"/>
      <c r="Q265" s="367"/>
      <c r="R265" s="367"/>
      <c r="S265" s="367"/>
      <c r="T265" s="367"/>
      <c r="U265" s="367"/>
      <c r="V265" s="367"/>
      <c r="W265" s="367"/>
      <c r="X265" s="367"/>
      <c r="Y265" s="367" t="s">
        <v>454</v>
      </c>
    </row>
    <row r="266" spans="1:25" ht="21" customHeight="1">
      <c r="A266" s="28" t="s">
        <v>455</v>
      </c>
      <c r="B266" s="497">
        <v>17000</v>
      </c>
      <c r="C266" s="497" t="s">
        <v>270</v>
      </c>
      <c r="D266" s="497">
        <v>25000</v>
      </c>
      <c r="E266" s="497">
        <v>16000</v>
      </c>
      <c r="F266" s="497">
        <v>50000</v>
      </c>
      <c r="G266" s="518">
        <v>0.503</v>
      </c>
      <c r="M266" s="368" t="s">
        <v>455</v>
      </c>
      <c r="N266" s="367"/>
      <c r="O266" s="367"/>
      <c r="P266" s="367"/>
      <c r="Q266" s="367"/>
      <c r="R266" s="367"/>
      <c r="S266" s="367"/>
      <c r="T266" s="367"/>
      <c r="U266" s="367"/>
      <c r="V266" s="367"/>
      <c r="W266" s="367"/>
      <c r="X266" s="367"/>
      <c r="Y266" s="367" t="s">
        <v>455</v>
      </c>
    </row>
    <row r="267" spans="1:25" ht="21" customHeight="1">
      <c r="A267" s="28" t="s">
        <v>456</v>
      </c>
      <c r="B267" s="497">
        <v>17000</v>
      </c>
      <c r="C267" s="497" t="s">
        <v>270</v>
      </c>
      <c r="D267" s="497">
        <v>26000</v>
      </c>
      <c r="E267" s="497">
        <v>18000</v>
      </c>
      <c r="F267" s="497">
        <v>50000</v>
      </c>
      <c r="G267" s="518">
        <v>0.52200000000000002</v>
      </c>
      <c r="M267" s="368" t="s">
        <v>456</v>
      </c>
      <c r="N267" s="367"/>
      <c r="O267" s="367"/>
      <c r="P267" s="367"/>
      <c r="Q267" s="367"/>
      <c r="R267" s="367"/>
      <c r="S267" s="367"/>
      <c r="T267" s="367"/>
      <c r="U267" s="367"/>
      <c r="V267" s="367"/>
      <c r="W267" s="367"/>
      <c r="X267" s="367"/>
      <c r="Y267" s="367" t="s">
        <v>456</v>
      </c>
    </row>
    <row r="268" spans="1:25" ht="21" customHeight="1">
      <c r="A268" s="28" t="s">
        <v>457</v>
      </c>
      <c r="B268" s="497">
        <v>19000</v>
      </c>
      <c r="C268" s="497" t="s">
        <v>270</v>
      </c>
      <c r="D268" s="497">
        <v>25000</v>
      </c>
      <c r="E268" s="497">
        <v>17000</v>
      </c>
      <c r="F268" s="497">
        <v>51000</v>
      </c>
      <c r="G268" s="518">
        <v>0.48399999999999999</v>
      </c>
      <c r="M268" s="368" t="s">
        <v>457</v>
      </c>
      <c r="N268" s="367"/>
      <c r="O268" s="367"/>
      <c r="P268" s="367"/>
      <c r="Q268" s="367"/>
      <c r="R268" s="367"/>
      <c r="S268" s="367"/>
      <c r="T268" s="367"/>
      <c r="U268" s="367"/>
      <c r="V268" s="367"/>
      <c r="W268" s="367"/>
      <c r="X268" s="367"/>
      <c r="Y268" s="367" t="s">
        <v>457</v>
      </c>
    </row>
    <row r="269" spans="1:25" ht="21" customHeight="1">
      <c r="A269" s="28" t="s">
        <v>458</v>
      </c>
      <c r="B269" s="497">
        <v>18000</v>
      </c>
      <c r="C269" s="497" t="s">
        <v>270</v>
      </c>
      <c r="D269" s="497">
        <v>23000</v>
      </c>
      <c r="E269" s="497">
        <v>16000</v>
      </c>
      <c r="F269" s="497">
        <v>47000</v>
      </c>
      <c r="G269" s="518">
        <v>0.47899999999999998</v>
      </c>
      <c r="M269" s="368" t="s">
        <v>458</v>
      </c>
      <c r="N269" s="367"/>
      <c r="O269" s="367"/>
      <c r="P269" s="367"/>
      <c r="Q269" s="367"/>
      <c r="R269" s="367"/>
      <c r="S269" s="367"/>
      <c r="T269" s="367"/>
      <c r="U269" s="367"/>
      <c r="V269" s="367"/>
      <c r="W269" s="367"/>
      <c r="X269" s="367"/>
      <c r="Y269" s="367" t="s">
        <v>458</v>
      </c>
    </row>
    <row r="270" spans="1:25" ht="21" customHeight="1">
      <c r="A270" s="28" t="s">
        <v>459</v>
      </c>
      <c r="B270" s="497">
        <v>19000</v>
      </c>
      <c r="C270" s="497" t="s">
        <v>270</v>
      </c>
      <c r="D270" s="497">
        <v>22000</v>
      </c>
      <c r="E270" s="497">
        <v>17000</v>
      </c>
      <c r="F270" s="497">
        <v>48000</v>
      </c>
      <c r="G270" s="518">
        <v>0.46</v>
      </c>
      <c r="M270" s="368" t="s">
        <v>459</v>
      </c>
      <c r="N270" s="367"/>
      <c r="O270" s="367"/>
      <c r="P270" s="367"/>
      <c r="Q270" s="367"/>
      <c r="R270" s="367"/>
      <c r="S270" s="367"/>
      <c r="T270" s="367"/>
      <c r="U270" s="367"/>
      <c r="V270" s="367"/>
      <c r="W270" s="367"/>
      <c r="X270" s="367"/>
      <c r="Y270" s="367" t="s">
        <v>459</v>
      </c>
    </row>
    <row r="271" spans="1:25" ht="21" customHeight="1">
      <c r="A271" s="28" t="s">
        <v>460</v>
      </c>
      <c r="B271" s="497">
        <v>21000</v>
      </c>
      <c r="C271" s="497" t="s">
        <v>270</v>
      </c>
      <c r="D271" s="497">
        <v>22000</v>
      </c>
      <c r="E271" s="497">
        <v>17000</v>
      </c>
      <c r="F271" s="497">
        <v>50000</v>
      </c>
      <c r="G271" s="518">
        <v>0.435</v>
      </c>
      <c r="M271" s="368" t="s">
        <v>460</v>
      </c>
      <c r="N271" s="367"/>
      <c r="O271" s="367"/>
      <c r="P271" s="367"/>
      <c r="Q271" s="367"/>
      <c r="R271" s="367"/>
      <c r="S271" s="367"/>
      <c r="T271" s="367"/>
      <c r="U271" s="367"/>
      <c r="V271" s="367"/>
      <c r="W271" s="367"/>
      <c r="X271" s="367"/>
      <c r="Y271" s="367" t="s">
        <v>460</v>
      </c>
    </row>
    <row r="272" spans="1:25" ht="21" customHeight="1">
      <c r="A272" s="28" t="s">
        <v>461</v>
      </c>
      <c r="B272" s="497">
        <v>22000</v>
      </c>
      <c r="C272" s="497" t="s">
        <v>270</v>
      </c>
      <c r="D272" s="497">
        <v>22000</v>
      </c>
      <c r="E272" s="497">
        <v>18000</v>
      </c>
      <c r="F272" s="497">
        <v>51000</v>
      </c>
      <c r="G272" s="518">
        <v>0.44</v>
      </c>
      <c r="M272" s="368" t="s">
        <v>461</v>
      </c>
      <c r="N272" s="367"/>
      <c r="O272" s="367"/>
      <c r="P272" s="367"/>
      <c r="Q272" s="367"/>
      <c r="R272" s="367"/>
      <c r="S272" s="367"/>
      <c r="T272" s="367"/>
      <c r="U272" s="367"/>
      <c r="V272" s="367"/>
      <c r="W272" s="367"/>
      <c r="X272" s="367"/>
      <c r="Y272" s="367" t="s">
        <v>461</v>
      </c>
    </row>
    <row r="273" spans="1:25" ht="21" customHeight="1">
      <c r="A273" s="28" t="s">
        <v>462</v>
      </c>
      <c r="B273" s="497">
        <v>23000</v>
      </c>
      <c r="C273" s="497" t="s">
        <v>270</v>
      </c>
      <c r="D273" s="497">
        <v>21000</v>
      </c>
      <c r="E273" s="497">
        <v>18000</v>
      </c>
      <c r="F273" s="497">
        <v>51000</v>
      </c>
      <c r="G273" s="518">
        <v>0.41199999999999998</v>
      </c>
      <c r="M273" s="368" t="s">
        <v>462</v>
      </c>
      <c r="N273" s="367"/>
      <c r="O273" s="367"/>
      <c r="P273" s="367"/>
      <c r="Q273" s="367"/>
      <c r="R273" s="367"/>
      <c r="S273" s="367"/>
      <c r="T273" s="367"/>
      <c r="U273" s="367"/>
      <c r="V273" s="367"/>
      <c r="W273" s="367"/>
      <c r="X273" s="367"/>
      <c r="Y273" s="367" t="s">
        <v>462</v>
      </c>
    </row>
    <row r="274" spans="1:25" ht="21" customHeight="1">
      <c r="A274" s="28" t="s">
        <v>463</v>
      </c>
      <c r="B274" s="497">
        <v>20000</v>
      </c>
      <c r="C274" s="497" t="s">
        <v>270</v>
      </c>
      <c r="D274" s="497">
        <v>21000</v>
      </c>
      <c r="E274" s="497">
        <v>17000</v>
      </c>
      <c r="F274" s="497">
        <v>48000</v>
      </c>
      <c r="G274" s="518">
        <v>0.44</v>
      </c>
      <c r="M274" s="368" t="s">
        <v>463</v>
      </c>
      <c r="N274" s="367"/>
      <c r="O274" s="367"/>
      <c r="P274" s="367"/>
      <c r="Q274" s="367"/>
      <c r="R274" s="367"/>
      <c r="S274" s="367"/>
      <c r="T274" s="367"/>
      <c r="U274" s="367"/>
      <c r="V274" s="367"/>
      <c r="W274" s="367"/>
      <c r="X274" s="367"/>
      <c r="Y274" s="367" t="s">
        <v>463</v>
      </c>
    </row>
    <row r="275" spans="1:25" ht="21" customHeight="1">
      <c r="A275" s="28" t="s">
        <v>464</v>
      </c>
      <c r="B275" s="497">
        <v>21000</v>
      </c>
      <c r="C275" s="497">
        <v>8000</v>
      </c>
      <c r="D275" s="497">
        <v>22000</v>
      </c>
      <c r="E275" s="497">
        <v>19000</v>
      </c>
      <c r="F275" s="497">
        <v>52000</v>
      </c>
      <c r="G275" s="518">
        <v>0.436</v>
      </c>
      <c r="M275" s="368" t="s">
        <v>464</v>
      </c>
      <c r="N275" s="367"/>
      <c r="O275" s="367"/>
      <c r="P275" s="367"/>
      <c r="Q275" s="367"/>
      <c r="R275" s="367"/>
      <c r="S275" s="367"/>
      <c r="T275" s="367"/>
      <c r="U275" s="367"/>
      <c r="V275" s="367"/>
      <c r="W275" s="367"/>
      <c r="X275" s="367"/>
      <c r="Y275" s="367" t="s">
        <v>464</v>
      </c>
    </row>
    <row r="276" spans="1:25" ht="21" customHeight="1">
      <c r="A276" s="28" t="s">
        <v>465</v>
      </c>
      <c r="B276" s="497">
        <v>18000</v>
      </c>
      <c r="C276" s="497" t="s">
        <v>270</v>
      </c>
      <c r="D276" s="497">
        <v>21000</v>
      </c>
      <c r="E276" s="497">
        <v>16000</v>
      </c>
      <c r="F276" s="497">
        <v>46000</v>
      </c>
      <c r="G276" s="518">
        <v>0.45800000000000002</v>
      </c>
      <c r="M276" s="368" t="s">
        <v>465</v>
      </c>
      <c r="N276" s="367"/>
      <c r="O276" s="367"/>
      <c r="P276" s="367"/>
      <c r="Q276" s="367"/>
      <c r="R276" s="367"/>
      <c r="S276" s="367"/>
      <c r="T276" s="367"/>
      <c r="U276" s="367"/>
      <c r="V276" s="367"/>
      <c r="W276" s="367"/>
      <c r="X276" s="367"/>
      <c r="Y276" s="367" t="s">
        <v>465</v>
      </c>
    </row>
    <row r="277" spans="1:25" ht="21" customHeight="1">
      <c r="A277" s="28" t="s">
        <v>466</v>
      </c>
      <c r="B277" s="497">
        <v>16000</v>
      </c>
      <c r="C277" s="497">
        <v>9000</v>
      </c>
      <c r="D277" s="497">
        <v>21000</v>
      </c>
      <c r="E277" s="497">
        <v>17000</v>
      </c>
      <c r="F277" s="497">
        <v>46000</v>
      </c>
      <c r="G277" s="518">
        <v>0.45500000000000002</v>
      </c>
      <c r="M277" s="368" t="s">
        <v>466</v>
      </c>
      <c r="N277" s="367"/>
      <c r="O277" s="367"/>
      <c r="P277" s="367"/>
      <c r="Q277" s="367"/>
      <c r="R277" s="367"/>
      <c r="S277" s="367"/>
      <c r="T277" s="367"/>
      <c r="U277" s="367"/>
      <c r="V277" s="367"/>
      <c r="W277" s="367"/>
      <c r="X277" s="367"/>
      <c r="Y277" s="367" t="s">
        <v>466</v>
      </c>
    </row>
    <row r="278" spans="1:25" ht="21" customHeight="1">
      <c r="A278" s="28" t="s">
        <v>467</v>
      </c>
      <c r="B278" s="497">
        <v>16000</v>
      </c>
      <c r="C278" s="497">
        <v>9000</v>
      </c>
      <c r="D278" s="497">
        <v>22000</v>
      </c>
      <c r="E278" s="497">
        <v>17000</v>
      </c>
      <c r="F278" s="497">
        <v>46000</v>
      </c>
      <c r="G278" s="518">
        <v>0.47299999999999998</v>
      </c>
      <c r="M278" s="368" t="s">
        <v>467</v>
      </c>
      <c r="N278" s="367"/>
      <c r="O278" s="367"/>
      <c r="P278" s="367"/>
      <c r="Q278" s="367"/>
      <c r="R278" s="367"/>
      <c r="S278" s="367"/>
      <c r="T278" s="367"/>
      <c r="U278" s="367"/>
      <c r="V278" s="367"/>
      <c r="W278" s="367"/>
      <c r="X278" s="367"/>
      <c r="Y278" s="367" t="s">
        <v>467</v>
      </c>
    </row>
    <row r="279" spans="1:25" ht="21" customHeight="1">
      <c r="A279" s="28" t="s">
        <v>468</v>
      </c>
      <c r="B279" s="497">
        <v>15000</v>
      </c>
      <c r="C279" s="497">
        <v>8000</v>
      </c>
      <c r="D279" s="497">
        <v>21000</v>
      </c>
      <c r="E279" s="497">
        <v>17000</v>
      </c>
      <c r="F279" s="497">
        <v>44000</v>
      </c>
      <c r="G279" s="518">
        <v>0.48599999999999999</v>
      </c>
      <c r="M279" s="368" t="s">
        <v>468</v>
      </c>
      <c r="N279" s="367"/>
      <c r="O279" s="367"/>
      <c r="P279" s="367"/>
      <c r="Q279" s="367"/>
      <c r="R279" s="367"/>
      <c r="S279" s="367"/>
      <c r="T279" s="367"/>
      <c r="U279" s="367"/>
      <c r="V279" s="367"/>
      <c r="W279" s="367"/>
      <c r="X279" s="367"/>
      <c r="Y279" s="367" t="s">
        <v>468</v>
      </c>
    </row>
    <row r="280" spans="1:25" ht="21" customHeight="1">
      <c r="A280" s="28" t="s">
        <v>469</v>
      </c>
      <c r="B280" s="497">
        <v>17000</v>
      </c>
      <c r="C280" s="497" t="s">
        <v>270</v>
      </c>
      <c r="D280" s="497">
        <v>22000</v>
      </c>
      <c r="E280" s="497">
        <v>16000</v>
      </c>
      <c r="F280" s="497">
        <v>45000</v>
      </c>
      <c r="G280" s="518">
        <v>0.49099999999999999</v>
      </c>
      <c r="M280" s="368" t="s">
        <v>469</v>
      </c>
      <c r="N280" s="367"/>
      <c r="O280" s="367"/>
      <c r="P280" s="367"/>
      <c r="Q280" s="367"/>
      <c r="R280" s="367"/>
      <c r="S280" s="367"/>
      <c r="T280" s="367"/>
      <c r="U280" s="367"/>
      <c r="V280" s="367"/>
      <c r="W280" s="367"/>
      <c r="X280" s="367"/>
      <c r="Y280" s="367" t="s">
        <v>469</v>
      </c>
    </row>
    <row r="281" spans="1:25" ht="21" customHeight="1">
      <c r="A281" s="28" t="s">
        <v>470</v>
      </c>
      <c r="B281" s="497">
        <v>15000</v>
      </c>
      <c r="C281" s="497" t="s">
        <v>270</v>
      </c>
      <c r="D281" s="497">
        <v>23000</v>
      </c>
      <c r="E281" s="497">
        <v>16000</v>
      </c>
      <c r="F281" s="497">
        <v>44000</v>
      </c>
      <c r="G281" s="518">
        <v>0.52100000000000002</v>
      </c>
      <c r="M281" s="368" t="s">
        <v>470</v>
      </c>
      <c r="N281" s="367"/>
      <c r="O281" s="367"/>
      <c r="P281" s="367"/>
      <c r="Q281" s="367"/>
      <c r="R281" s="367"/>
      <c r="S281" s="367"/>
      <c r="T281" s="367"/>
      <c r="U281" s="367"/>
      <c r="V281" s="367"/>
      <c r="W281" s="367"/>
      <c r="X281" s="367"/>
      <c r="Y281" s="367" t="s">
        <v>470</v>
      </c>
    </row>
    <row r="282" spans="1:25" ht="21" customHeight="1">
      <c r="A282" s="28" t="s">
        <v>471</v>
      </c>
      <c r="B282" s="497">
        <v>11000</v>
      </c>
      <c r="C282" s="497" t="s">
        <v>270</v>
      </c>
      <c r="D282" s="497">
        <v>22000</v>
      </c>
      <c r="E282" s="497">
        <v>14000</v>
      </c>
      <c r="F282" s="497">
        <v>40000</v>
      </c>
      <c r="G282" s="518">
        <v>0.55800000000000005</v>
      </c>
      <c r="M282" s="368" t="s">
        <v>471</v>
      </c>
      <c r="N282" s="367"/>
      <c r="O282" s="367"/>
      <c r="P282" s="367"/>
      <c r="Q282" s="367"/>
      <c r="R282" s="367"/>
      <c r="S282" s="367"/>
      <c r="T282" s="367"/>
      <c r="U282" s="367"/>
      <c r="V282" s="367"/>
      <c r="W282" s="367"/>
      <c r="X282" s="367"/>
      <c r="Y282" s="367" t="s">
        <v>471</v>
      </c>
    </row>
    <row r="283" spans="1:25" ht="21" customHeight="1">
      <c r="A283" s="28" t="s">
        <v>472</v>
      </c>
      <c r="B283" s="497">
        <v>9000</v>
      </c>
      <c r="C283" s="497" t="s">
        <v>270</v>
      </c>
      <c r="D283" s="497">
        <v>20000</v>
      </c>
      <c r="E283" s="497">
        <v>13000</v>
      </c>
      <c r="F283" s="497">
        <v>34000</v>
      </c>
      <c r="G283" s="518">
        <v>0.57599999999999996</v>
      </c>
      <c r="M283" s="368" t="s">
        <v>472</v>
      </c>
      <c r="N283" s="367"/>
      <c r="O283" s="367"/>
      <c r="P283" s="367"/>
      <c r="Q283" s="367"/>
      <c r="R283" s="367"/>
      <c r="S283" s="367"/>
      <c r="T283" s="367"/>
      <c r="U283" s="367"/>
      <c r="V283" s="367"/>
      <c r="W283" s="367"/>
      <c r="X283" s="367"/>
      <c r="Y283" s="367" t="s">
        <v>472</v>
      </c>
    </row>
    <row r="284" spans="1:25" ht="21" customHeight="1">
      <c r="A284" s="28" t="s">
        <v>473</v>
      </c>
      <c r="B284" s="497">
        <v>12000</v>
      </c>
      <c r="C284" s="497" t="s">
        <v>270</v>
      </c>
      <c r="D284" s="497">
        <v>16000</v>
      </c>
      <c r="E284" s="497">
        <v>10000</v>
      </c>
      <c r="F284" s="497">
        <v>34000</v>
      </c>
      <c r="G284" s="518">
        <v>0.48199999999999998</v>
      </c>
      <c r="M284" s="368" t="s">
        <v>473</v>
      </c>
      <c r="N284" s="367"/>
      <c r="O284" s="367"/>
      <c r="P284" s="367"/>
      <c r="Q284" s="367"/>
      <c r="R284" s="367"/>
      <c r="S284" s="367"/>
      <c r="T284" s="367"/>
      <c r="U284" s="367"/>
      <c r="V284" s="367"/>
      <c r="W284" s="367"/>
      <c r="X284" s="367"/>
      <c r="Y284" s="367" t="s">
        <v>473</v>
      </c>
    </row>
    <row r="285" spans="1:25" s="3" customFormat="1" ht="21" customHeight="1">
      <c r="A285" s="28" t="s">
        <v>480</v>
      </c>
      <c r="B285" s="497">
        <v>13000</v>
      </c>
      <c r="C285" s="497" t="s">
        <v>270</v>
      </c>
      <c r="D285" s="497">
        <v>17000</v>
      </c>
      <c r="E285" s="497">
        <v>11000</v>
      </c>
      <c r="F285" s="497">
        <v>35000</v>
      </c>
      <c r="G285" s="518">
        <v>0.5</v>
      </c>
      <c r="M285" s="368" t="s">
        <v>480</v>
      </c>
      <c r="N285" s="367"/>
      <c r="O285" s="367"/>
      <c r="P285" s="367"/>
      <c r="Q285" s="367"/>
      <c r="R285" s="367"/>
      <c r="S285" s="367"/>
      <c r="T285" s="367"/>
      <c r="U285" s="367"/>
      <c r="V285" s="367"/>
      <c r="W285" s="367"/>
      <c r="X285" s="367"/>
      <c r="Y285" s="368" t="s">
        <v>480</v>
      </c>
    </row>
    <row r="286" spans="1:25" s="3" customFormat="1" ht="21" customHeight="1">
      <c r="A286" s="28" t="s">
        <v>481</v>
      </c>
      <c r="B286" s="497">
        <v>13000</v>
      </c>
      <c r="C286" s="497" t="s">
        <v>270</v>
      </c>
      <c r="D286" s="497">
        <v>16000</v>
      </c>
      <c r="E286" s="497">
        <v>10000</v>
      </c>
      <c r="F286" s="497">
        <v>35000</v>
      </c>
      <c r="G286" s="518">
        <v>0.44600000000000001</v>
      </c>
      <c r="M286" s="367" t="s">
        <v>481</v>
      </c>
      <c r="N286" s="367"/>
      <c r="O286" s="367"/>
      <c r="P286" s="367"/>
      <c r="Q286" s="367"/>
      <c r="R286" s="367"/>
      <c r="S286" s="367"/>
      <c r="T286" s="367"/>
      <c r="U286" s="367"/>
      <c r="V286" s="367"/>
      <c r="W286" s="367"/>
      <c r="X286" s="367"/>
      <c r="Y286" s="367" t="s">
        <v>481</v>
      </c>
    </row>
    <row r="287" spans="1:25" s="19" customFormat="1" ht="21" customHeight="1">
      <c r="A287" s="28" t="s">
        <v>482</v>
      </c>
      <c r="B287" s="497">
        <v>9000</v>
      </c>
      <c r="C287" s="497" t="s">
        <v>270</v>
      </c>
      <c r="D287" s="497">
        <v>14000</v>
      </c>
      <c r="E287" s="497">
        <v>9000</v>
      </c>
      <c r="F287" s="497">
        <v>28000</v>
      </c>
      <c r="G287" s="518">
        <v>0.48699999999999999</v>
      </c>
      <c r="M287" s="350" t="s">
        <v>482</v>
      </c>
      <c r="N287" s="350"/>
      <c r="O287" s="350"/>
      <c r="P287" s="350"/>
      <c r="Q287" s="350"/>
      <c r="R287" s="350"/>
      <c r="S287" s="350"/>
      <c r="T287" s="350"/>
      <c r="U287" s="350"/>
      <c r="V287" s="350"/>
      <c r="W287" s="350"/>
      <c r="X287" s="350"/>
      <c r="Y287" s="350" t="s">
        <v>482</v>
      </c>
    </row>
    <row r="288" spans="1:25" s="19" customFormat="1" ht="21" customHeight="1">
      <c r="A288" s="28" t="s">
        <v>488</v>
      </c>
      <c r="B288" s="497">
        <v>10000</v>
      </c>
      <c r="C288" s="497" t="s">
        <v>270</v>
      </c>
      <c r="D288" s="497">
        <v>14000</v>
      </c>
      <c r="E288" s="497">
        <v>9000</v>
      </c>
      <c r="F288" s="497">
        <v>29000</v>
      </c>
      <c r="G288" s="518">
        <v>0.46700000000000003</v>
      </c>
      <c r="M288" s="350" t="s">
        <v>488</v>
      </c>
      <c r="N288" s="350"/>
      <c r="O288" s="350"/>
      <c r="P288" s="350"/>
      <c r="Q288" s="350"/>
      <c r="R288" s="350"/>
      <c r="S288" s="350"/>
      <c r="T288" s="350"/>
      <c r="U288" s="350"/>
      <c r="V288" s="350"/>
      <c r="W288" s="350"/>
      <c r="X288" s="350"/>
      <c r="Y288" s="350" t="s">
        <v>488</v>
      </c>
    </row>
    <row r="289" spans="1:25" ht="21" customHeight="1">
      <c r="A289" s="28" t="s">
        <v>490</v>
      </c>
      <c r="B289" s="497">
        <v>9000</v>
      </c>
      <c r="C289" s="497" t="s">
        <v>270</v>
      </c>
      <c r="D289" s="497">
        <v>13000</v>
      </c>
      <c r="E289" s="497">
        <v>9000</v>
      </c>
      <c r="F289" s="497">
        <v>26000</v>
      </c>
      <c r="G289" s="518">
        <v>0.50900000000000001</v>
      </c>
      <c r="I289" s="1"/>
      <c r="J289" s="1"/>
      <c r="K289" s="1"/>
      <c r="L289" s="1"/>
      <c r="M289" s="365" t="s">
        <v>490</v>
      </c>
      <c r="Y289" s="365" t="s">
        <v>490</v>
      </c>
    </row>
    <row r="290" spans="1:25" ht="21" customHeight="1">
      <c r="A290" s="28" t="s">
        <v>491</v>
      </c>
      <c r="B290" s="497">
        <v>12000</v>
      </c>
      <c r="C290" s="497" t="s">
        <v>270</v>
      </c>
      <c r="D290" s="497">
        <v>14000</v>
      </c>
      <c r="E290" s="497">
        <v>10000</v>
      </c>
      <c r="F290" s="497">
        <v>29000</v>
      </c>
      <c r="G290" s="518">
        <v>0.49299999999999999</v>
      </c>
      <c r="M290" s="367" t="s">
        <v>491</v>
      </c>
      <c r="Y290" s="365" t="s">
        <v>491</v>
      </c>
    </row>
    <row r="291" spans="1:25" ht="21" customHeight="1">
      <c r="A291" s="28" t="s">
        <v>492</v>
      </c>
      <c r="B291" s="497">
        <v>11000</v>
      </c>
      <c r="C291" s="497" t="s">
        <v>270</v>
      </c>
      <c r="D291" s="497">
        <v>17000</v>
      </c>
      <c r="E291" s="497">
        <v>11000</v>
      </c>
      <c r="F291" s="497">
        <v>30000</v>
      </c>
      <c r="G291" s="518">
        <v>0.56399999999999995</v>
      </c>
      <c r="H291" s="14"/>
      <c r="I291" s="14"/>
      <c r="J291" s="15"/>
      <c r="K291" s="15"/>
      <c r="M291" s="367" t="s">
        <v>492</v>
      </c>
      <c r="Y291" s="365" t="s">
        <v>492</v>
      </c>
    </row>
    <row r="292" spans="1:25" ht="21" customHeight="1">
      <c r="A292" s="28" t="s">
        <v>493</v>
      </c>
      <c r="B292" s="497">
        <v>10000</v>
      </c>
      <c r="C292" s="497" t="s">
        <v>270</v>
      </c>
      <c r="D292" s="497">
        <v>19000</v>
      </c>
      <c r="E292" s="497">
        <v>13000</v>
      </c>
      <c r="F292" s="497">
        <v>32000</v>
      </c>
      <c r="G292" s="518">
        <v>0.60199999999999998</v>
      </c>
      <c r="H292" s="15"/>
      <c r="I292" s="15"/>
      <c r="J292" s="15"/>
      <c r="M292" s="367" t="s">
        <v>493</v>
      </c>
      <c r="Y292" s="365" t="s">
        <v>493</v>
      </c>
    </row>
    <row r="293" spans="1:25" ht="21" customHeight="1">
      <c r="A293" s="28" t="s">
        <v>494</v>
      </c>
      <c r="B293" s="497">
        <v>10000</v>
      </c>
      <c r="C293" s="497" t="s">
        <v>270</v>
      </c>
      <c r="D293" s="497">
        <v>20000</v>
      </c>
      <c r="E293" s="497">
        <v>13000</v>
      </c>
      <c r="F293" s="497">
        <v>33000</v>
      </c>
      <c r="G293" s="518">
        <v>0.59399999999999997</v>
      </c>
      <c r="M293" s="367" t="s">
        <v>494</v>
      </c>
      <c r="Y293" s="365" t="s">
        <v>494</v>
      </c>
    </row>
    <row r="294" spans="1:25" ht="21" customHeight="1">
      <c r="A294" s="28" t="s">
        <v>495</v>
      </c>
      <c r="B294" s="497">
        <v>13000</v>
      </c>
      <c r="C294" s="497" t="s">
        <v>270</v>
      </c>
      <c r="D294" s="497">
        <v>18000</v>
      </c>
      <c r="E294" s="497">
        <v>13000</v>
      </c>
      <c r="F294" s="497">
        <v>35000</v>
      </c>
      <c r="G294" s="518">
        <v>0.51700000000000002</v>
      </c>
      <c r="M294" s="367" t="s">
        <v>495</v>
      </c>
      <c r="Y294" s="365" t="s">
        <v>495</v>
      </c>
    </row>
    <row r="295" spans="1:25" ht="21" customHeight="1">
      <c r="A295" s="28" t="s">
        <v>496</v>
      </c>
      <c r="B295" s="497">
        <v>13000</v>
      </c>
      <c r="C295" s="497" t="s">
        <v>270</v>
      </c>
      <c r="D295" s="497">
        <v>17000</v>
      </c>
      <c r="E295" s="497">
        <v>12000</v>
      </c>
      <c r="F295" s="497">
        <v>33000</v>
      </c>
      <c r="G295" s="518">
        <v>0.502</v>
      </c>
      <c r="M295" s="367" t="s">
        <v>496</v>
      </c>
      <c r="Y295" s="365" t="s">
        <v>496</v>
      </c>
    </row>
    <row r="296" spans="1:25" ht="21" customHeight="1">
      <c r="A296" s="28" t="s">
        <v>497</v>
      </c>
      <c r="B296" s="497">
        <v>11000</v>
      </c>
      <c r="C296" s="497" t="s">
        <v>270</v>
      </c>
      <c r="D296" s="497">
        <v>17000</v>
      </c>
      <c r="E296" s="497">
        <v>13000</v>
      </c>
      <c r="F296" s="497">
        <v>31000</v>
      </c>
      <c r="G296" s="518">
        <v>0.54100000000000004</v>
      </c>
      <c r="M296" s="367" t="s">
        <v>497</v>
      </c>
      <c r="Y296" s="365" t="s">
        <v>497</v>
      </c>
    </row>
    <row r="297" spans="1:25" ht="21" customHeight="1">
      <c r="A297" s="28" t="s">
        <v>498</v>
      </c>
      <c r="B297" s="497">
        <v>12000</v>
      </c>
      <c r="C297" s="497" t="s">
        <v>270</v>
      </c>
      <c r="D297" s="497">
        <v>15000</v>
      </c>
      <c r="E297" s="497">
        <v>10000</v>
      </c>
      <c r="F297" s="497">
        <v>31000</v>
      </c>
      <c r="G297" s="518">
        <v>0.48499999999999999</v>
      </c>
      <c r="M297" s="367" t="s">
        <v>498</v>
      </c>
      <c r="Y297" s="365" t="s">
        <v>498</v>
      </c>
    </row>
    <row r="298" spans="1:25" ht="21" customHeight="1">
      <c r="A298" s="28" t="s">
        <v>499</v>
      </c>
      <c r="B298" s="497">
        <v>15000</v>
      </c>
      <c r="C298" s="497" t="s">
        <v>270</v>
      </c>
      <c r="D298" s="497">
        <v>15000</v>
      </c>
      <c r="E298" s="497">
        <v>9000</v>
      </c>
      <c r="F298" s="497">
        <v>33000</v>
      </c>
      <c r="G298" s="518">
        <v>0.46100000000000002</v>
      </c>
      <c r="M298" s="367" t="s">
        <v>499</v>
      </c>
      <c r="Y298" s="365" t="s">
        <v>499</v>
      </c>
    </row>
    <row r="299" spans="1:25" ht="21" customHeight="1">
      <c r="A299" s="28" t="s">
        <v>500</v>
      </c>
      <c r="B299" s="270" t="s">
        <v>560</v>
      </c>
      <c r="C299" s="340"/>
      <c r="D299" s="340"/>
      <c r="E299" s="340"/>
      <c r="F299" s="340"/>
      <c r="G299" s="339"/>
      <c r="M299" s="367" t="s">
        <v>500</v>
      </c>
      <c r="Y299" s="365" t="s">
        <v>500</v>
      </c>
    </row>
    <row r="300" spans="1:25" ht="21" customHeight="1">
      <c r="A300" s="28" t="s">
        <v>501</v>
      </c>
      <c r="B300" s="270" t="s">
        <v>489</v>
      </c>
      <c r="C300" s="340"/>
      <c r="D300" s="340"/>
      <c r="E300" s="340"/>
      <c r="F300" s="340"/>
      <c r="G300" s="339"/>
      <c r="M300" s="367" t="s">
        <v>501</v>
      </c>
      <c r="Y300" s="365" t="s">
        <v>501</v>
      </c>
    </row>
    <row r="301" spans="1:25" ht="21" customHeight="1">
      <c r="A301" s="28" t="s">
        <v>502</v>
      </c>
      <c r="B301" s="270" t="s">
        <v>561</v>
      </c>
      <c r="C301" s="340"/>
      <c r="D301" s="340"/>
      <c r="E301" s="340"/>
      <c r="F301" s="340"/>
      <c r="G301" s="339"/>
      <c r="M301" s="367" t="s">
        <v>502</v>
      </c>
      <c r="Y301" s="365" t="s">
        <v>502</v>
      </c>
    </row>
    <row r="302" spans="1:25" ht="21" customHeight="1">
      <c r="A302" s="28" t="s">
        <v>503</v>
      </c>
      <c r="B302" s="270" t="s">
        <v>562</v>
      </c>
      <c r="C302" s="340"/>
      <c r="D302" s="340"/>
      <c r="E302" s="340"/>
      <c r="F302" s="340"/>
      <c r="G302" s="339"/>
      <c r="M302" s="367" t="s">
        <v>503</v>
      </c>
      <c r="Y302" s="365" t="s">
        <v>503</v>
      </c>
    </row>
    <row r="303" spans="1:25" ht="21" customHeight="1">
      <c r="A303" s="28" t="s">
        <v>504</v>
      </c>
      <c r="B303" s="270" t="s">
        <v>563</v>
      </c>
      <c r="C303" s="340"/>
      <c r="D303" s="340"/>
      <c r="E303" s="340"/>
      <c r="F303" s="340"/>
      <c r="G303" s="339"/>
      <c r="M303" s="367" t="s">
        <v>504</v>
      </c>
      <c r="Y303" s="365" t="s">
        <v>504</v>
      </c>
    </row>
    <row r="304" spans="1:25" ht="21" customHeight="1">
      <c r="A304" s="28" t="s">
        <v>505</v>
      </c>
      <c r="B304" s="270" t="s">
        <v>564</v>
      </c>
      <c r="C304" s="340"/>
      <c r="D304" s="340"/>
      <c r="E304" s="340"/>
      <c r="F304" s="340"/>
      <c r="G304" s="339"/>
      <c r="M304" s="367" t="s">
        <v>505</v>
      </c>
      <c r="Y304" s="365" t="s">
        <v>505</v>
      </c>
    </row>
    <row r="305" spans="1:25" ht="21" customHeight="1">
      <c r="A305" s="28" t="s">
        <v>506</v>
      </c>
      <c r="B305" s="270" t="s">
        <v>565</v>
      </c>
      <c r="C305" s="340"/>
      <c r="D305" s="340"/>
      <c r="E305" s="340"/>
      <c r="F305" s="340"/>
      <c r="G305" s="339"/>
      <c r="M305" s="367" t="s">
        <v>506</v>
      </c>
      <c r="Y305" s="365" t="s">
        <v>506</v>
      </c>
    </row>
    <row r="306" spans="1:25" ht="21" customHeight="1">
      <c r="A306" s="28" t="s">
        <v>507</v>
      </c>
      <c r="B306" s="270" t="s">
        <v>566</v>
      </c>
      <c r="C306" s="340"/>
      <c r="D306" s="340"/>
      <c r="E306" s="340"/>
      <c r="F306" s="340"/>
      <c r="G306" s="339"/>
      <c r="M306" s="367" t="s">
        <v>507</v>
      </c>
      <c r="Y306" s="365" t="s">
        <v>507</v>
      </c>
    </row>
    <row r="307" spans="1:25" ht="21" customHeight="1">
      <c r="A307" s="28" t="s">
        <v>508</v>
      </c>
      <c r="B307" s="270" t="s">
        <v>567</v>
      </c>
      <c r="C307" s="340"/>
      <c r="D307" s="340"/>
      <c r="E307" s="340"/>
      <c r="F307" s="340"/>
      <c r="G307" s="339"/>
      <c r="M307" s="367" t="s">
        <v>508</v>
      </c>
      <c r="Y307" s="365" t="s">
        <v>508</v>
      </c>
    </row>
    <row r="308" spans="1:25" ht="21" customHeight="1">
      <c r="A308" s="28" t="s">
        <v>509</v>
      </c>
      <c r="B308" s="270" t="s">
        <v>568</v>
      </c>
      <c r="C308" s="340"/>
      <c r="D308" s="340"/>
      <c r="E308" s="340"/>
      <c r="F308" s="340"/>
      <c r="G308" s="339"/>
      <c r="M308" s="367" t="s">
        <v>509</v>
      </c>
      <c r="Y308" s="365" t="s">
        <v>509</v>
      </c>
    </row>
    <row r="309" spans="1:25" ht="21" hidden="1" customHeight="1">
      <c r="A309" s="28" t="s">
        <v>510</v>
      </c>
      <c r="B309" s="270" t="s">
        <v>569</v>
      </c>
      <c r="C309" s="340"/>
      <c r="D309" s="340"/>
      <c r="E309" s="340"/>
      <c r="F309" s="340"/>
      <c r="G309" s="339"/>
      <c r="M309" s="367" t="s">
        <v>510</v>
      </c>
      <c r="Y309" s="365" t="s">
        <v>510</v>
      </c>
    </row>
    <row r="310" spans="1:25" ht="21" hidden="1" customHeight="1">
      <c r="A310" s="28" t="s">
        <v>511</v>
      </c>
      <c r="B310" s="270" t="s">
        <v>570</v>
      </c>
      <c r="C310" s="340"/>
      <c r="D310" s="340"/>
      <c r="E310" s="340"/>
      <c r="F310" s="340"/>
      <c r="G310" s="339"/>
      <c r="M310" s="367" t="s">
        <v>511</v>
      </c>
      <c r="Y310" s="365" t="s">
        <v>511</v>
      </c>
    </row>
    <row r="311" spans="1:25" ht="21" hidden="1" customHeight="1">
      <c r="A311" s="28" t="s">
        <v>512</v>
      </c>
      <c r="B311" s="270" t="s">
        <v>571</v>
      </c>
      <c r="C311" s="340"/>
      <c r="D311" s="340"/>
      <c r="E311" s="340"/>
      <c r="F311" s="340"/>
      <c r="G311" s="339"/>
      <c r="M311" s="367" t="s">
        <v>512</v>
      </c>
      <c r="Y311" s="365" t="s">
        <v>512</v>
      </c>
    </row>
    <row r="312" spans="1:25" ht="21" hidden="1" customHeight="1">
      <c r="A312" s="28" t="s">
        <v>513</v>
      </c>
      <c r="B312" s="270" t="s">
        <v>572</v>
      </c>
      <c r="C312" s="340"/>
      <c r="D312" s="340"/>
      <c r="E312" s="340"/>
      <c r="F312" s="340"/>
      <c r="G312" s="339"/>
      <c r="M312" s="367" t="s">
        <v>513</v>
      </c>
      <c r="Y312" s="365" t="s">
        <v>513</v>
      </c>
    </row>
    <row r="313" spans="1:25" ht="21" hidden="1" customHeight="1">
      <c r="A313" s="28" t="s">
        <v>526</v>
      </c>
      <c r="B313" s="270" t="s">
        <v>573</v>
      </c>
      <c r="C313" s="340"/>
      <c r="D313" s="340"/>
      <c r="E313" s="340"/>
      <c r="F313" s="340"/>
      <c r="G313" s="339"/>
      <c r="M313" s="367" t="s">
        <v>526</v>
      </c>
      <c r="Y313" s="365" t="s">
        <v>526</v>
      </c>
    </row>
    <row r="314" spans="1:25" ht="21" hidden="1" customHeight="1">
      <c r="A314" s="28" t="s">
        <v>527</v>
      </c>
      <c r="B314" s="270" t="s">
        <v>574</v>
      </c>
      <c r="C314" s="340"/>
      <c r="D314" s="340"/>
      <c r="E314" s="340"/>
      <c r="F314" s="340"/>
      <c r="G314" s="339"/>
      <c r="M314" s="367" t="s">
        <v>527</v>
      </c>
      <c r="Y314" s="365" t="s">
        <v>527</v>
      </c>
    </row>
    <row r="315" spans="1:25" ht="21" hidden="1" customHeight="1">
      <c r="A315" s="28" t="s">
        <v>528</v>
      </c>
      <c r="B315" s="270" t="s">
        <v>575</v>
      </c>
      <c r="C315" s="340"/>
      <c r="D315" s="340"/>
      <c r="E315" s="340"/>
      <c r="F315" s="340"/>
      <c r="G315" s="339"/>
      <c r="M315" s="367" t="s">
        <v>528</v>
      </c>
      <c r="Y315" s="365" t="s">
        <v>528</v>
      </c>
    </row>
    <row r="316" spans="1:25" ht="21" hidden="1" customHeight="1">
      <c r="A316" s="28" t="s">
        <v>529</v>
      </c>
      <c r="B316" s="270" t="s">
        <v>576</v>
      </c>
      <c r="C316" s="340"/>
      <c r="D316" s="340"/>
      <c r="E316" s="340"/>
      <c r="F316" s="340"/>
      <c r="G316" s="339"/>
      <c r="M316" s="367" t="s">
        <v>529</v>
      </c>
      <c r="Y316" s="365" t="s">
        <v>529</v>
      </c>
    </row>
    <row r="317" spans="1:25" ht="21" hidden="1" customHeight="1">
      <c r="A317" s="28" t="s">
        <v>530</v>
      </c>
      <c r="B317" s="270" t="s">
        <v>577</v>
      </c>
      <c r="C317" s="340"/>
      <c r="D317" s="340"/>
      <c r="E317" s="340"/>
      <c r="F317" s="340"/>
      <c r="G317" s="339"/>
      <c r="M317" s="367" t="s">
        <v>530</v>
      </c>
      <c r="Y317" s="365" t="s">
        <v>530</v>
      </c>
    </row>
    <row r="318" spans="1:25" ht="21" hidden="1" customHeight="1">
      <c r="A318" s="28" t="s">
        <v>531</v>
      </c>
      <c r="B318" s="270" t="s">
        <v>578</v>
      </c>
      <c r="C318" s="340"/>
      <c r="D318" s="340"/>
      <c r="E318" s="340"/>
      <c r="F318" s="340"/>
      <c r="G318" s="339"/>
      <c r="M318" s="367" t="s">
        <v>531</v>
      </c>
      <c r="Y318" s="365" t="s">
        <v>531</v>
      </c>
    </row>
    <row r="319" spans="1:25" ht="21" hidden="1" customHeight="1">
      <c r="A319" s="28" t="s">
        <v>532</v>
      </c>
      <c r="B319" s="270" t="s">
        <v>579</v>
      </c>
      <c r="C319" s="340"/>
      <c r="D319" s="340"/>
      <c r="E319" s="340"/>
      <c r="F319" s="340"/>
      <c r="G319" s="339"/>
      <c r="M319" s="367" t="s">
        <v>532</v>
      </c>
      <c r="Y319" s="365" t="s">
        <v>532</v>
      </c>
    </row>
    <row r="320" spans="1:25" ht="21" hidden="1" customHeight="1">
      <c r="A320" s="28" t="s">
        <v>533</v>
      </c>
      <c r="B320" s="270" t="s">
        <v>580</v>
      </c>
      <c r="C320" s="340"/>
      <c r="D320" s="340"/>
      <c r="E320" s="340"/>
      <c r="F320" s="340"/>
      <c r="G320" s="339"/>
      <c r="M320" s="367" t="s">
        <v>533</v>
      </c>
      <c r="Y320" s="365" t="s">
        <v>533</v>
      </c>
    </row>
    <row r="321" spans="1:25" ht="21" hidden="1" customHeight="1">
      <c r="A321" s="28" t="s">
        <v>534</v>
      </c>
      <c r="B321" s="270" t="s">
        <v>581</v>
      </c>
      <c r="C321" s="340"/>
      <c r="D321" s="340"/>
      <c r="E321" s="340"/>
      <c r="F321" s="340"/>
      <c r="G321" s="339"/>
      <c r="M321" s="367" t="s">
        <v>534</v>
      </c>
      <c r="Y321" s="365" t="s">
        <v>534</v>
      </c>
    </row>
    <row r="322" spans="1:25" ht="21" hidden="1" customHeight="1">
      <c r="A322" s="28" t="s">
        <v>535</v>
      </c>
      <c r="B322" s="270" t="s">
        <v>582</v>
      </c>
      <c r="C322" s="340"/>
      <c r="D322" s="340"/>
      <c r="E322" s="340"/>
      <c r="F322" s="340"/>
      <c r="G322" s="339"/>
      <c r="M322" s="367" t="s">
        <v>535</v>
      </c>
      <c r="Y322" s="365" t="s">
        <v>535</v>
      </c>
    </row>
    <row r="323" spans="1:25" ht="21" hidden="1" customHeight="1">
      <c r="A323" s="28" t="s">
        <v>524</v>
      </c>
      <c r="B323" s="270" t="s">
        <v>583</v>
      </c>
      <c r="C323" s="340"/>
      <c r="D323" s="340"/>
      <c r="E323" s="340"/>
      <c r="F323" s="340"/>
      <c r="G323" s="339"/>
      <c r="M323" s="367" t="s">
        <v>524</v>
      </c>
      <c r="Y323" s="365" t="s">
        <v>524</v>
      </c>
    </row>
    <row r="324" spans="1:25" ht="21" hidden="1" customHeight="1">
      <c r="A324" s="28" t="s">
        <v>536</v>
      </c>
      <c r="B324" s="270" t="s">
        <v>584</v>
      </c>
      <c r="C324" s="340"/>
      <c r="D324" s="340"/>
      <c r="E324" s="340"/>
      <c r="F324" s="340"/>
      <c r="G324" s="339"/>
      <c r="M324" s="367" t="s">
        <v>536</v>
      </c>
      <c r="Y324" s="365" t="s">
        <v>536</v>
      </c>
    </row>
    <row r="325" spans="1:25" ht="21" hidden="1" customHeight="1">
      <c r="A325" s="28" t="s">
        <v>514</v>
      </c>
      <c r="B325" s="270" t="s">
        <v>585</v>
      </c>
      <c r="C325" s="340"/>
      <c r="D325" s="340"/>
      <c r="E325" s="340"/>
      <c r="F325" s="340"/>
      <c r="G325" s="339"/>
      <c r="M325" s="367" t="s">
        <v>514</v>
      </c>
      <c r="Y325" s="365" t="s">
        <v>514</v>
      </c>
    </row>
    <row r="326" spans="1:25" ht="21" hidden="1" customHeight="1">
      <c r="A326" s="28" t="s">
        <v>515</v>
      </c>
      <c r="B326" s="270" t="s">
        <v>586</v>
      </c>
      <c r="C326" s="340"/>
      <c r="D326" s="340"/>
      <c r="E326" s="340"/>
      <c r="F326" s="340"/>
      <c r="G326" s="339"/>
      <c r="M326" s="367" t="s">
        <v>515</v>
      </c>
      <c r="Y326" s="365" t="s">
        <v>515</v>
      </c>
    </row>
    <row r="327" spans="1:25" ht="21" hidden="1" customHeight="1">
      <c r="A327" s="28" t="s">
        <v>516</v>
      </c>
      <c r="B327" s="270" t="s">
        <v>587</v>
      </c>
      <c r="C327" s="340"/>
      <c r="D327" s="340"/>
      <c r="E327" s="340"/>
      <c r="F327" s="340"/>
      <c r="G327" s="339"/>
      <c r="M327" s="367" t="s">
        <v>516</v>
      </c>
      <c r="Y327" s="365" t="s">
        <v>516</v>
      </c>
    </row>
    <row r="328" spans="1:25" ht="21" hidden="1" customHeight="1">
      <c r="A328" s="28" t="s">
        <v>517</v>
      </c>
      <c r="B328" s="270" t="s">
        <v>588</v>
      </c>
      <c r="C328" s="340"/>
      <c r="D328" s="340"/>
      <c r="E328" s="340"/>
      <c r="F328" s="340"/>
      <c r="G328" s="339"/>
      <c r="M328" s="367" t="s">
        <v>517</v>
      </c>
      <c r="Y328" s="365" t="s">
        <v>517</v>
      </c>
    </row>
    <row r="329" spans="1:25" ht="21" hidden="1" customHeight="1">
      <c r="A329" s="28" t="s">
        <v>518</v>
      </c>
      <c r="B329" s="270" t="s">
        <v>589</v>
      </c>
      <c r="C329" s="340"/>
      <c r="D329" s="340"/>
      <c r="E329" s="340"/>
      <c r="F329" s="340"/>
      <c r="G329" s="339"/>
      <c r="M329" s="367" t="s">
        <v>518</v>
      </c>
      <c r="Y329" s="365" t="s">
        <v>518</v>
      </c>
    </row>
    <row r="330" spans="1:25" ht="21" hidden="1" customHeight="1">
      <c r="A330" s="28" t="s">
        <v>519</v>
      </c>
      <c r="B330" s="270" t="s">
        <v>590</v>
      </c>
      <c r="C330" s="340"/>
      <c r="D330" s="340"/>
      <c r="E330" s="340"/>
      <c r="F330" s="340"/>
      <c r="G330" s="339"/>
      <c r="M330" s="367" t="s">
        <v>519</v>
      </c>
      <c r="Y330" s="365" t="s">
        <v>519</v>
      </c>
    </row>
    <row r="331" spans="1:25" ht="21" hidden="1" customHeight="1">
      <c r="A331" s="28" t="s">
        <v>520</v>
      </c>
      <c r="B331" s="270" t="s">
        <v>591</v>
      </c>
      <c r="C331" s="340"/>
      <c r="D331" s="340"/>
      <c r="E331" s="340"/>
      <c r="F331" s="340"/>
      <c r="G331" s="339"/>
      <c r="M331" s="367" t="s">
        <v>520</v>
      </c>
      <c r="Y331" s="365" t="s">
        <v>520</v>
      </c>
    </row>
    <row r="332" spans="1:25" ht="21" hidden="1" customHeight="1">
      <c r="A332" s="28" t="s">
        <v>521</v>
      </c>
      <c r="B332" s="270" t="s">
        <v>592</v>
      </c>
      <c r="C332" s="340"/>
      <c r="D332" s="340"/>
      <c r="E332" s="340"/>
      <c r="F332" s="340"/>
      <c r="G332" s="339"/>
      <c r="M332" s="367" t="s">
        <v>521</v>
      </c>
      <c r="Y332" s="365" t="s">
        <v>521</v>
      </c>
    </row>
    <row r="333" spans="1:25" ht="21" hidden="1" customHeight="1">
      <c r="A333" s="28" t="s">
        <v>522</v>
      </c>
      <c r="B333" s="270" t="s">
        <v>593</v>
      </c>
      <c r="C333" s="340"/>
      <c r="D333" s="340"/>
      <c r="E333" s="340"/>
      <c r="F333" s="340"/>
      <c r="G333" s="339"/>
      <c r="M333" s="367" t="s">
        <v>522</v>
      </c>
      <c r="Y333" s="365" t="s">
        <v>522</v>
      </c>
    </row>
    <row r="334" spans="1:25" ht="21" hidden="1" customHeight="1">
      <c r="A334" s="28" t="s">
        <v>523</v>
      </c>
      <c r="B334" s="270" t="s">
        <v>594</v>
      </c>
      <c r="C334" s="340"/>
      <c r="D334" s="340"/>
      <c r="E334" s="340"/>
      <c r="F334" s="340"/>
      <c r="G334" s="339"/>
      <c r="M334" s="367" t="s">
        <v>523</v>
      </c>
      <c r="Y334" s="365" t="s">
        <v>523</v>
      </c>
    </row>
    <row r="335" spans="1:25" ht="21" hidden="1" customHeight="1">
      <c r="A335" s="28" t="s">
        <v>525</v>
      </c>
      <c r="B335" s="270" t="s">
        <v>595</v>
      </c>
      <c r="C335" s="340"/>
      <c r="D335" s="340"/>
      <c r="E335" s="340"/>
      <c r="F335" s="340"/>
      <c r="G335" s="339"/>
      <c r="M335" s="367" t="s">
        <v>525</v>
      </c>
      <c r="Y335" s="365" t="s">
        <v>525</v>
      </c>
    </row>
    <row r="336" spans="1:25" ht="21" hidden="1" customHeight="1">
      <c r="A336" s="28" t="s">
        <v>537</v>
      </c>
      <c r="B336" s="270" t="s">
        <v>596</v>
      </c>
      <c r="C336" s="340"/>
      <c r="D336" s="340"/>
      <c r="E336" s="340"/>
      <c r="F336" s="340"/>
      <c r="G336" s="339"/>
      <c r="M336" s="367" t="s">
        <v>537</v>
      </c>
      <c r="Y336" s="365" t="s">
        <v>537</v>
      </c>
    </row>
    <row r="337" spans="1:25" ht="21" hidden="1" customHeight="1">
      <c r="A337" s="28" t="s">
        <v>538</v>
      </c>
      <c r="B337" s="270" t="s">
        <v>597</v>
      </c>
      <c r="C337" s="340"/>
      <c r="D337" s="340"/>
      <c r="E337" s="340"/>
      <c r="F337" s="340"/>
      <c r="G337" s="339"/>
      <c r="M337" s="367" t="s">
        <v>538</v>
      </c>
      <c r="Y337" s="365" t="s">
        <v>538</v>
      </c>
    </row>
    <row r="338" spans="1:25" ht="21" hidden="1" customHeight="1">
      <c r="A338" s="28" t="s">
        <v>539</v>
      </c>
      <c r="B338" s="270" t="s">
        <v>598</v>
      </c>
      <c r="C338" s="340"/>
      <c r="D338" s="340"/>
      <c r="E338" s="340"/>
      <c r="F338" s="340"/>
      <c r="G338" s="339"/>
      <c r="M338" s="367" t="s">
        <v>539</v>
      </c>
      <c r="Y338" s="365" t="s">
        <v>539</v>
      </c>
    </row>
    <row r="339" spans="1:25" ht="21" hidden="1" customHeight="1">
      <c r="A339" s="28" t="s">
        <v>540</v>
      </c>
      <c r="B339" s="270" t="s">
        <v>599</v>
      </c>
      <c r="C339" s="340"/>
      <c r="D339" s="340"/>
      <c r="E339" s="340"/>
      <c r="F339" s="340"/>
      <c r="G339" s="339"/>
      <c r="M339" s="367" t="s">
        <v>540</v>
      </c>
      <c r="Y339" s="365" t="s">
        <v>540</v>
      </c>
    </row>
    <row r="340" spans="1:25" ht="21" hidden="1" customHeight="1">
      <c r="A340" s="28" t="s">
        <v>541</v>
      </c>
      <c r="B340" s="270" t="s">
        <v>600</v>
      </c>
      <c r="C340" s="340"/>
      <c r="D340" s="340"/>
      <c r="E340" s="340"/>
      <c r="F340" s="340"/>
      <c r="G340" s="339"/>
      <c r="M340" s="367" t="s">
        <v>541</v>
      </c>
      <c r="Y340" s="365" t="s">
        <v>541</v>
      </c>
    </row>
    <row r="341" spans="1:25" ht="21" hidden="1" customHeight="1">
      <c r="A341" s="28" t="s">
        <v>542</v>
      </c>
      <c r="B341" s="270" t="s">
        <v>601</v>
      </c>
      <c r="C341" s="340"/>
      <c r="D341" s="340"/>
      <c r="E341" s="340"/>
      <c r="F341" s="340"/>
      <c r="G341" s="339"/>
      <c r="M341" s="367" t="s">
        <v>542</v>
      </c>
      <c r="Y341" s="365" t="s">
        <v>542</v>
      </c>
    </row>
    <row r="342" spans="1:25" ht="21" hidden="1" customHeight="1">
      <c r="A342" s="28" t="s">
        <v>543</v>
      </c>
      <c r="B342" s="270" t="s">
        <v>602</v>
      </c>
      <c r="C342" s="340"/>
      <c r="D342" s="340"/>
      <c r="E342" s="340"/>
      <c r="F342" s="340"/>
      <c r="G342" s="339"/>
      <c r="M342" s="367" t="s">
        <v>543</v>
      </c>
      <c r="Y342" s="365" t="s">
        <v>543</v>
      </c>
    </row>
    <row r="343" spans="1:25" ht="21" hidden="1" customHeight="1">
      <c r="A343" s="28" t="s">
        <v>544</v>
      </c>
      <c r="B343" s="270" t="s">
        <v>603</v>
      </c>
      <c r="C343" s="340"/>
      <c r="D343" s="340"/>
      <c r="E343" s="340"/>
      <c r="F343" s="340"/>
      <c r="G343" s="339"/>
      <c r="M343" s="367" t="s">
        <v>544</v>
      </c>
      <c r="Y343" s="365" t="s">
        <v>544</v>
      </c>
    </row>
    <row r="344" spans="1:25" ht="21" hidden="1" customHeight="1">
      <c r="A344" s="28" t="s">
        <v>545</v>
      </c>
      <c r="B344" s="270" t="s">
        <v>604</v>
      </c>
      <c r="C344" s="340"/>
      <c r="D344" s="340"/>
      <c r="E344" s="340"/>
      <c r="F344" s="340"/>
      <c r="G344" s="339"/>
      <c r="M344" s="367" t="s">
        <v>545</v>
      </c>
      <c r="Y344" s="365" t="s">
        <v>545</v>
      </c>
    </row>
    <row r="345" spans="1:25" ht="21" hidden="1" customHeight="1">
      <c r="A345" s="28" t="s">
        <v>546</v>
      </c>
      <c r="B345" s="270" t="s">
        <v>605</v>
      </c>
      <c r="C345" s="340"/>
      <c r="D345" s="340"/>
      <c r="E345" s="340"/>
      <c r="F345" s="340"/>
      <c r="G345" s="339"/>
      <c r="M345" s="367" t="s">
        <v>546</v>
      </c>
      <c r="Y345" s="365" t="s">
        <v>546</v>
      </c>
    </row>
    <row r="346" spans="1:25" ht="21" hidden="1" customHeight="1">
      <c r="A346" s="28" t="s">
        <v>547</v>
      </c>
      <c r="B346" s="270" t="s">
        <v>606</v>
      </c>
      <c r="C346" s="340"/>
      <c r="D346" s="340"/>
      <c r="E346" s="340"/>
      <c r="F346" s="340"/>
      <c r="G346" s="339"/>
      <c r="M346" s="367" t="s">
        <v>547</v>
      </c>
      <c r="Y346" s="365" t="s">
        <v>547</v>
      </c>
    </row>
    <row r="347" spans="1:25" ht="21" hidden="1" customHeight="1">
      <c r="A347" s="28" t="s">
        <v>548</v>
      </c>
      <c r="B347" s="270" t="s">
        <v>607</v>
      </c>
      <c r="C347" s="340"/>
      <c r="D347" s="340"/>
      <c r="E347" s="340"/>
      <c r="F347" s="340"/>
      <c r="G347" s="339"/>
      <c r="M347" s="367" t="s">
        <v>548</v>
      </c>
      <c r="Y347" s="365" t="s">
        <v>548</v>
      </c>
    </row>
    <row r="348" spans="1:25" ht="21" hidden="1" customHeight="1">
      <c r="A348" s="28" t="s">
        <v>549</v>
      </c>
      <c r="B348" s="270" t="s">
        <v>608</v>
      </c>
      <c r="C348" s="340"/>
      <c r="D348" s="340"/>
      <c r="E348" s="340"/>
      <c r="F348" s="340"/>
      <c r="G348" s="339"/>
      <c r="M348" s="367" t="s">
        <v>549</v>
      </c>
      <c r="Y348" s="365" t="s">
        <v>549</v>
      </c>
    </row>
    <row r="349" spans="1:25" ht="21" hidden="1" customHeight="1">
      <c r="A349" s="28" t="s">
        <v>550</v>
      </c>
      <c r="B349" s="270" t="s">
        <v>609</v>
      </c>
      <c r="C349" s="340"/>
      <c r="D349" s="340"/>
      <c r="E349" s="340"/>
      <c r="F349" s="340"/>
      <c r="G349" s="339"/>
      <c r="M349" s="367" t="s">
        <v>550</v>
      </c>
      <c r="Y349" s="365" t="s">
        <v>550</v>
      </c>
    </row>
    <row r="350" spans="1:25" ht="21" hidden="1" customHeight="1">
      <c r="A350" s="28" t="s">
        <v>551</v>
      </c>
      <c r="B350" s="270" t="s">
        <v>610</v>
      </c>
      <c r="C350" s="340"/>
      <c r="D350" s="340"/>
      <c r="E350" s="340"/>
      <c r="F350" s="340"/>
      <c r="G350" s="339"/>
      <c r="M350" s="367" t="s">
        <v>551</v>
      </c>
      <c r="Y350" s="365" t="s">
        <v>551</v>
      </c>
    </row>
    <row r="351" spans="1:25" ht="21" hidden="1" customHeight="1">
      <c r="A351" s="28" t="s">
        <v>552</v>
      </c>
      <c r="B351" s="270" t="s">
        <v>611</v>
      </c>
      <c r="C351" s="340"/>
      <c r="D351" s="340"/>
      <c r="E351" s="340"/>
      <c r="F351" s="340"/>
      <c r="G351" s="339"/>
      <c r="M351" s="367" t="s">
        <v>552</v>
      </c>
      <c r="Y351" s="365" t="s">
        <v>552</v>
      </c>
    </row>
    <row r="352" spans="1:25" ht="21" hidden="1" customHeight="1">
      <c r="A352" s="28" t="s">
        <v>553</v>
      </c>
      <c r="B352" s="270" t="s">
        <v>612</v>
      </c>
      <c r="C352" s="340"/>
      <c r="D352" s="340"/>
      <c r="E352" s="340"/>
      <c r="F352" s="340"/>
      <c r="G352" s="339"/>
      <c r="M352" s="367" t="s">
        <v>553</v>
      </c>
      <c r="Y352" s="365" t="s">
        <v>553</v>
      </c>
    </row>
    <row r="353" spans="1:25" ht="21" hidden="1" customHeight="1">
      <c r="A353" s="28" t="s">
        <v>554</v>
      </c>
      <c r="B353" s="270" t="s">
        <v>613</v>
      </c>
      <c r="C353" s="340"/>
      <c r="D353" s="340"/>
      <c r="E353" s="340"/>
      <c r="F353" s="340"/>
      <c r="G353" s="339"/>
      <c r="M353" s="367" t="s">
        <v>554</v>
      </c>
      <c r="Y353" s="365" t="s">
        <v>554</v>
      </c>
    </row>
    <row r="354" spans="1:25" ht="21" hidden="1" customHeight="1">
      <c r="A354" s="28" t="s">
        <v>555</v>
      </c>
      <c r="B354" s="270" t="s">
        <v>614</v>
      </c>
      <c r="C354" s="340"/>
      <c r="D354" s="340"/>
      <c r="E354" s="340"/>
      <c r="F354" s="340"/>
      <c r="G354" s="339"/>
      <c r="M354" s="367" t="s">
        <v>555</v>
      </c>
      <c r="Y354" s="365" t="s">
        <v>555</v>
      </c>
    </row>
    <row r="355" spans="1:25" ht="21" hidden="1" customHeight="1">
      <c r="A355" s="28" t="s">
        <v>556</v>
      </c>
      <c r="B355" s="270" t="s">
        <v>615</v>
      </c>
      <c r="C355" s="340"/>
      <c r="D355" s="340"/>
      <c r="E355" s="340"/>
      <c r="F355" s="340"/>
      <c r="G355" s="339"/>
      <c r="M355" s="367" t="s">
        <v>556</v>
      </c>
      <c r="Y355" s="365" t="s">
        <v>556</v>
      </c>
    </row>
    <row r="356" spans="1:25" ht="21" hidden="1" customHeight="1">
      <c r="A356" s="28" t="s">
        <v>557</v>
      </c>
      <c r="B356" s="270" t="s">
        <v>616</v>
      </c>
      <c r="C356" s="340"/>
      <c r="D356" s="340"/>
      <c r="E356" s="340"/>
      <c r="F356" s="340"/>
      <c r="G356" s="339"/>
      <c r="M356" s="367" t="s">
        <v>557</v>
      </c>
      <c r="Y356" s="365" t="s">
        <v>557</v>
      </c>
    </row>
    <row r="357" spans="1:25" ht="21" hidden="1" customHeight="1">
      <c r="A357" s="28" t="s">
        <v>558</v>
      </c>
      <c r="B357" s="270" t="s">
        <v>617</v>
      </c>
      <c r="C357" s="340"/>
      <c r="D357" s="340"/>
      <c r="E357" s="340"/>
      <c r="F357" s="340"/>
      <c r="G357" s="339"/>
      <c r="M357" s="367" t="s">
        <v>558</v>
      </c>
      <c r="Y357" s="365" t="s">
        <v>558</v>
      </c>
    </row>
    <row r="358" spans="1:25" ht="21" hidden="1" customHeight="1">
      <c r="A358" s="28" t="s">
        <v>559</v>
      </c>
      <c r="B358" s="270" t="s">
        <v>618</v>
      </c>
      <c r="C358" s="340"/>
      <c r="D358" s="340"/>
      <c r="E358" s="340"/>
      <c r="F358" s="340"/>
      <c r="G358" s="339"/>
      <c r="M358" s="367" t="s">
        <v>559</v>
      </c>
      <c r="Y358" s="365" t="s">
        <v>559</v>
      </c>
    </row>
    <row r="359" spans="1:25" ht="21" customHeight="1"/>
    <row r="360" spans="1:25" ht="21" customHeight="1">
      <c r="A360" s="376" t="s">
        <v>438</v>
      </c>
      <c r="B360" s="40" t="s">
        <v>428</v>
      </c>
      <c r="C360" s="3"/>
      <c r="D360" s="3"/>
      <c r="E360" s="3"/>
      <c r="F360" s="3"/>
      <c r="G360" s="3"/>
    </row>
    <row r="361" spans="1:25" ht="21" customHeight="1">
      <c r="A361" s="19"/>
      <c r="B361" s="31" t="s">
        <v>429</v>
      </c>
    </row>
    <row r="362" spans="1:25" ht="21" customHeight="1">
      <c r="A362" s="365">
        <v>1</v>
      </c>
      <c r="B362" s="12" t="s">
        <v>189</v>
      </c>
    </row>
    <row r="363" spans="1:25" ht="21" customHeight="1">
      <c r="A363" s="365">
        <v>2</v>
      </c>
      <c r="B363" s="13" t="s">
        <v>287</v>
      </c>
      <c r="C363" s="14"/>
      <c r="D363" s="14"/>
      <c r="E363" s="14"/>
      <c r="F363" s="14"/>
      <c r="G363" s="14"/>
    </row>
    <row r="364" spans="1:25" ht="21" customHeight="1">
      <c r="A364" s="365">
        <v>3</v>
      </c>
      <c r="B364" s="13" t="s">
        <v>290</v>
      </c>
      <c r="C364" s="15"/>
      <c r="D364" s="15"/>
      <c r="E364" s="15"/>
      <c r="F364" s="15"/>
      <c r="G364" s="15"/>
    </row>
    <row r="365" spans="1:25" ht="21" customHeight="1">
      <c r="A365" s="365">
        <v>4</v>
      </c>
      <c r="B365" s="13" t="s">
        <v>291</v>
      </c>
    </row>
    <row r="366" spans="1:25" ht="21" customHeight="1">
      <c r="A366" s="365">
        <v>5</v>
      </c>
      <c r="B366" s="13" t="s">
        <v>292</v>
      </c>
    </row>
    <row r="367" spans="1:25" ht="21" customHeight="1"/>
    <row r="368" spans="1:25" ht="21" customHeight="1"/>
    <row r="369" ht="21" customHeight="1"/>
    <row r="370" ht="21" customHeight="1"/>
    <row r="371" ht="21" customHeight="1"/>
    <row r="372" ht="21" customHeight="1"/>
    <row r="373" ht="21" customHeight="1"/>
    <row r="374" ht="21" customHeight="1"/>
    <row r="375" ht="21" customHeight="1"/>
    <row r="376" ht="21" customHeight="1"/>
    <row r="377" ht="21" customHeight="1"/>
    <row r="378" ht="21" customHeight="1"/>
    <row r="511" ht="12" customHeight="1"/>
    <row r="512" ht="12" customHeight="1"/>
    <row r="513" ht="12" customHeight="1"/>
  </sheetData>
  <phoneticPr fontId="5" type="noConversion"/>
  <pageMargins left="0.75" right="0.75" top="1" bottom="1" header="0.5" footer="0.5"/>
  <pageSetup paperSize="9" scale="6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F375"/>
  <sheetViews>
    <sheetView tabSelected="1" zoomScaleNormal="100" workbookViewId="0">
      <pane ySplit="7" topLeftCell="A8" activePane="bottomLeft" state="frozen"/>
      <selection pane="bottomLeft" activeCell="B3" sqref="B3"/>
    </sheetView>
  </sheetViews>
  <sheetFormatPr defaultColWidth="8.85546875" defaultRowHeight="11.25"/>
  <cols>
    <col min="1" max="1" width="38.7109375" style="410" bestFit="1" customWidth="1"/>
    <col min="2" max="2" width="12.85546875" style="410" customWidth="1"/>
    <col min="3" max="9" width="9.85546875" style="410" customWidth="1"/>
    <col min="10" max="10" width="11.7109375" style="410" customWidth="1"/>
    <col min="11" max="11" width="9.85546875" style="410" customWidth="1"/>
    <col min="12" max="12" width="19.5703125" style="380" customWidth="1"/>
    <col min="13" max="14" width="15.28515625" style="384" customWidth="1"/>
    <col min="15" max="32" width="15.28515625" style="380" customWidth="1"/>
    <col min="33" max="256" width="15.28515625" style="410" customWidth="1"/>
    <col min="257" max="16384" width="8.85546875" style="410"/>
  </cols>
  <sheetData>
    <row r="1" spans="1:14" ht="15.6" customHeight="1">
      <c r="A1" s="380"/>
      <c r="B1" s="380"/>
      <c r="C1" s="381" t="s">
        <v>475</v>
      </c>
      <c r="D1" s="382" t="s">
        <v>478</v>
      </c>
      <c r="E1" s="383"/>
      <c r="F1" s="383"/>
      <c r="G1" s="383"/>
      <c r="H1" s="383"/>
      <c r="I1" s="383"/>
      <c r="J1" s="383"/>
      <c r="K1" s="383"/>
    </row>
    <row r="2" spans="1:14" ht="15.6" customHeight="1">
      <c r="A2" s="385" t="s">
        <v>334</v>
      </c>
      <c r="B2" s="386" t="s">
        <v>336</v>
      </c>
      <c r="C2" s="380"/>
      <c r="D2" s="387" t="s">
        <v>477</v>
      </c>
      <c r="E2" s="383"/>
      <c r="F2" s="383"/>
      <c r="G2" s="383"/>
      <c r="H2" s="383"/>
      <c r="I2" s="383"/>
      <c r="J2" s="383"/>
      <c r="K2" s="383"/>
      <c r="M2" s="388" t="s">
        <v>336</v>
      </c>
      <c r="N2" s="384" t="s">
        <v>341</v>
      </c>
    </row>
    <row r="3" spans="1:14" ht="15.6" customHeight="1">
      <c r="A3" s="385" t="s">
        <v>335</v>
      </c>
      <c r="B3" s="389" t="s">
        <v>350</v>
      </c>
      <c r="C3" s="380"/>
      <c r="D3" s="387" t="s">
        <v>476</v>
      </c>
      <c r="E3" s="383"/>
      <c r="F3" s="383"/>
      <c r="G3" s="383"/>
      <c r="H3" s="383"/>
      <c r="I3" s="383"/>
      <c r="J3" s="383"/>
      <c r="K3" s="383"/>
      <c r="M3" s="388" t="s">
        <v>337</v>
      </c>
      <c r="N3" s="384" t="s">
        <v>342</v>
      </c>
    </row>
    <row r="4" spans="1:14" ht="18" customHeight="1">
      <c r="A4" s="390" t="s">
        <v>391</v>
      </c>
      <c r="B4" s="390" t="str">
        <f>VLOOKUP(B2,[1]Overview!A10:B21,2,FALSE)</f>
        <v>Northern Ireland Labour Market Structure: Seasonally Adjusted</v>
      </c>
      <c r="C4" s="391"/>
      <c r="D4" s="391"/>
      <c r="E4" s="391"/>
      <c r="F4" s="392"/>
      <c r="G4" s="391"/>
      <c r="H4" s="391"/>
      <c r="I4" s="391"/>
      <c r="J4" s="391"/>
      <c r="K4" s="391"/>
      <c r="M4" s="388">
        <v>2.2000000000000002</v>
      </c>
      <c r="N4" s="384" t="s">
        <v>343</v>
      </c>
    </row>
    <row r="5" spans="1:14" ht="18.600000000000001" customHeight="1">
      <c r="A5" s="393">
        <v>1</v>
      </c>
      <c r="B5" s="394" t="str">
        <f ca="1">IF(VLOOKUP($A5,INDIRECT(CONCATENATE("'",$B$2,"'!A4:K1000")),2,FALSE)=0,"",VLOOKUP($A5,INDIRECT(CONCATENATE("'",$B$2,"'!A4:K1000")),2,FALSE))</f>
        <v>Total</v>
      </c>
      <c r="C5" s="395" t="str">
        <f ca="1">IF(VLOOKUP($A5,INDIRECT(CONCATENATE("'",$B$2,"'!A4:K1000")),3,FALSE)=0,"",VLOOKUP($A5,INDIRECT(CONCATENATE("'",$B$2,"'!A4:K1000")),3,FALSE))</f>
        <v>Total</v>
      </c>
      <c r="D5" s="395" t="str">
        <f ca="1">IF(VLOOKUP($A5,INDIRECT(CONCATENATE("'",$B$2,"'!A4:K1000")),4,FALSE)=0,"",VLOOKUP($A5,INDIRECT(CONCATENATE("'",$B$2,"'!A4:K1000")),4,FALSE))</f>
        <v>Active</v>
      </c>
      <c r="E5" s="395" t="str">
        <f ca="1">IF(VLOOKUP($A5,INDIRECT(CONCATENATE("'",$B$2,"'!A4:K1000")),5,FALSE)=0,"",VLOOKUP($A5,INDIRECT(CONCATENATE("'",$B$2,"'!A4:K1000")),5,FALSE))</f>
        <v>Employment</v>
      </c>
      <c r="F5" s="395" t="str">
        <f ca="1">IF(VLOOKUP($A5,INDIRECT(CONCATENATE("'",$B$2,"'!A4:K1000")),6,FALSE)=0,"",VLOOKUP($A5,INDIRECT(CONCATENATE("'",$B$2,"'!A4:K1000")),6,FALSE))</f>
        <v xml:space="preserve"> Unemployed</v>
      </c>
      <c r="G5" s="394" t="str">
        <f ca="1">IF(VLOOKUP($A5,INDIRECT(CONCATENATE("'",$B$2,"'!A4:K1000")),7,FALSE)=0,"",VLOOKUP($A5,INDIRECT(CONCATENATE("'",$B$2,"'!A4:K1000")),7,FALSE))</f>
        <v>Economically Inactive</v>
      </c>
      <c r="H5" s="395" t="str">
        <f ca="1">IF(VLOOKUP($A5,INDIRECT(CONCATENATE("'",$B$2,"'!A4:K1000")),8,FALSE)=0,"",VLOOKUP($A5,INDIRECT(CONCATENATE("'",$B$2,"'!A4:K1000")),8,FALSE))</f>
        <v xml:space="preserve"> Unemployment </v>
      </c>
      <c r="I5" s="395" t="str">
        <f ca="1">IF(VLOOKUP($A5,INDIRECT(CONCATENATE("'",$B$2,"'!A4:K1000")),9,FALSE)=0,"",VLOOKUP($A5,INDIRECT(CONCATENATE("'",$B$2,"'!A4:K1000")),9,FALSE))</f>
        <v>Activity</v>
      </c>
      <c r="J5" s="395" t="str">
        <f ca="1">IF(VLOOKUP($A5,INDIRECT(CONCATENATE("'",$B$2,"'!A4:K1000")),10,FALSE)=0,"",VLOOKUP($A5,INDIRECT(CONCATENATE("'",$B$2,"'!A4:K1000")),10,FALSE))</f>
        <v>Employment</v>
      </c>
      <c r="K5" s="396" t="str">
        <f ca="1">IF(VLOOKUP($A5,INDIRECT(CONCATENATE("'",$B$2,"'!A4:K1000")),11,FALSE)=0,"",VLOOKUP($A5,INDIRECT(CONCATENATE("'",$B$2,"'!A4:K1000")),11,FALSE))</f>
        <v/>
      </c>
      <c r="M5" s="388">
        <v>2.2999999999999998</v>
      </c>
      <c r="N5" s="384" t="s">
        <v>344</v>
      </c>
    </row>
    <row r="6" spans="1:14" ht="33" customHeight="1">
      <c r="A6" s="397">
        <v>2</v>
      </c>
      <c r="B6" s="398" t="str">
        <f t="shared" ref="B6:B7" ca="1" si="0">IF(VLOOKUP($A6,INDIRECT(CONCATENATE("'",$B$2,"'!A4:K1000")),2,FALSE)=0,"",VLOOKUP($A6,INDIRECT(CONCATENATE("'",$B$2,"'!A4:K1000")),2,FALSE))</f>
        <v>(16+)</v>
      </c>
      <c r="C6" s="398" t="str">
        <f t="shared" ref="C6" ca="1" si="1">IF(VLOOKUP($A6,INDIRECT(CONCATENATE("'",$B$2,"'!A4:K1000")),3,FALSE)=0,"",VLOOKUP($A6,INDIRECT(CONCATENATE("'",$B$2,"'!A4:K1000")),3,FALSE))</f>
        <v>(16-64)</v>
      </c>
      <c r="D6" s="398" t="str">
        <f t="shared" ref="D6:D7" ca="1" si="2">IF(VLOOKUP($A6,INDIRECT(CONCATENATE("'",$B$2,"'!A4:K1000")),4,FALSE)=0,"",VLOOKUP($A6,INDIRECT(CONCATENATE("'",$B$2,"'!A4:K1000")),4,FALSE))</f>
        <v>(16+)</v>
      </c>
      <c r="E6" s="398" t="str">
        <f t="shared" ref="E6:E7" ca="1" si="3">IF(VLOOKUP($A6,INDIRECT(CONCATENATE("'",$B$2,"'!A4:K1000")),5,FALSE)=0,"",VLOOKUP($A6,INDIRECT(CONCATENATE("'",$B$2,"'!A4:K1000")),5,FALSE))</f>
        <v>(16+)</v>
      </c>
      <c r="F6" s="398" t="str">
        <f t="shared" ref="F6:F7" ca="1" si="4">IF(VLOOKUP($A6,INDIRECT(CONCATENATE("'",$B$2,"'!A4:K1000")),6,FALSE)=0,"",VLOOKUP($A6,INDIRECT(CONCATENATE("'",$B$2,"'!A4:K1000")),6,FALSE))</f>
        <v>(16+)</v>
      </c>
      <c r="G6" s="398" t="str">
        <f t="shared" ref="G6:G7" ca="1" si="5">IF(VLOOKUP($A6,INDIRECT(CONCATENATE("'",$B$2,"'!A4:K1000")),7,FALSE)=0,"",VLOOKUP($A6,INDIRECT(CONCATENATE("'",$B$2,"'!A4:K1000")),7,FALSE))</f>
        <v>(16+)</v>
      </c>
      <c r="H6" s="398" t="str">
        <f t="shared" ref="H6:H7" ca="1" si="6">IF(VLOOKUP($A6,INDIRECT(CONCATENATE("'",$B$2,"'!A4:K1000")),8,FALSE)=0,"",VLOOKUP($A6,INDIRECT(CONCATENATE("'",$B$2,"'!A4:K1000")),8,FALSE))</f>
        <v>(16+ Rate)</v>
      </c>
      <c r="I6" s="398" t="str">
        <f t="shared" ref="I6:I7" ca="1" si="7">IF(VLOOKUP($A6,INDIRECT(CONCATENATE("'",$B$2,"'!A4:K1000")),9,FALSE)=0,"",VLOOKUP($A6,INDIRECT(CONCATENATE("'",$B$2,"'!A4:K1000")),9,FALSE))</f>
        <v>(16-64 Rate)</v>
      </c>
      <c r="J6" s="398" t="str">
        <f t="shared" ref="J6:J7" ca="1" si="8">IF(VLOOKUP($A6,INDIRECT(CONCATENATE("'",$B$2,"'!A4:K1000")),10,FALSE)=0,"",VLOOKUP($A6,INDIRECT(CONCATENATE("'",$B$2,"'!A4:K1000")),10,FALSE))</f>
        <v>(16-64 Rate)</v>
      </c>
      <c r="K6" s="396" t="str">
        <f t="shared" ref="K6:K7" ca="1" si="9">IF(VLOOKUP($A6,INDIRECT(CONCATENATE("'",$B$2,"'!A4:K1000")),11,FALSE)=0,"",VLOOKUP($A6,INDIRECT(CONCATENATE("'",$B$2,"'!A4:K1000")),11,FALSE))</f>
        <v/>
      </c>
      <c r="M6" s="399" t="s">
        <v>338</v>
      </c>
      <c r="N6" s="384" t="s">
        <v>345</v>
      </c>
    </row>
    <row r="7" spans="1:14" ht="16.149999999999999" customHeight="1">
      <c r="A7" s="393">
        <v>3</v>
      </c>
      <c r="B7" s="398" t="str">
        <f t="shared" ca="1" si="0"/>
        <v>A</v>
      </c>
      <c r="C7" s="398"/>
      <c r="D7" s="398" t="str">
        <f t="shared" ca="1" si="2"/>
        <v>C</v>
      </c>
      <c r="E7" s="398" t="str">
        <f t="shared" ca="1" si="3"/>
        <v>D</v>
      </c>
      <c r="F7" s="398" t="str">
        <f t="shared" ca="1" si="4"/>
        <v>E</v>
      </c>
      <c r="G7" s="398" t="str">
        <f t="shared" ca="1" si="5"/>
        <v>F</v>
      </c>
      <c r="H7" s="398" t="str">
        <f t="shared" ca="1" si="6"/>
        <v>G</v>
      </c>
      <c r="I7" s="398" t="str">
        <f t="shared" ca="1" si="7"/>
        <v>H</v>
      </c>
      <c r="J7" s="398" t="str">
        <f t="shared" ca="1" si="8"/>
        <v>I</v>
      </c>
      <c r="K7" s="398" t="str">
        <f t="shared" ca="1" si="9"/>
        <v/>
      </c>
      <c r="M7" s="388" t="s">
        <v>339</v>
      </c>
      <c r="N7" s="384" t="s">
        <v>346</v>
      </c>
    </row>
    <row r="8" spans="1:14" ht="12" customHeight="1">
      <c r="A8" s="400" t="s">
        <v>26</v>
      </c>
      <c r="B8" s="401"/>
      <c r="C8" s="401"/>
      <c r="D8" s="401"/>
      <c r="E8" s="401"/>
      <c r="F8" s="401"/>
      <c r="G8" s="401"/>
      <c r="H8" s="401"/>
      <c r="I8" s="401"/>
      <c r="J8" s="401"/>
      <c r="K8" s="401"/>
      <c r="M8" s="388">
        <v>2.5</v>
      </c>
      <c r="N8" s="384" t="s">
        <v>347</v>
      </c>
    </row>
    <row r="9" spans="1:14" ht="12" customHeight="1">
      <c r="A9" s="401" t="str">
        <f>CONCATENATE($B$3," 1995")</f>
        <v>Oct-Dec 1995</v>
      </c>
      <c r="B9" s="402">
        <f ca="1">IF(VLOOKUP($A$9,INDIRECT(CONCATENATE("'",$B$2,"'!A9:K1000")),2,FALSE)=0,"",VLOOKUP($A$9,INDIRECT(CONCATENATE("'",$B$2,"'!A9:K1000")),2,FALSE))</f>
        <v>1213000</v>
      </c>
      <c r="C9" s="402">
        <f ca="1">IF(VLOOKUP(A9,INDIRECT(CONCATENATE("'",$B$2,"'!A9:K1000")),3,FALSE)=0,"",VLOOKUP(A9,INDIRECT(CONCATENATE("'",$B$2,"'!A9:K1000")),3,FALSE))</f>
        <v>1010000</v>
      </c>
      <c r="D9" s="402">
        <f ca="1">IF(VLOOKUP(A9,INDIRECT(CONCATENATE("'",$B$2,"'!A9:K1000")),4,FALSE)=0,"",VLOOKUP(A9,INDIRECT(CONCATENATE("'",$B$2,"'!A9:K1000")),4,FALSE))</f>
        <v>725000</v>
      </c>
      <c r="E9" s="402">
        <f ca="1">IF(VLOOKUP(A9,INDIRECT(CONCATENATE("'",$B$2,"'!A9:K1000")),5,FALSE)=0,"",VLOOKUP(A9,INDIRECT(CONCATENATE("'",$B$2,"'!A9:K1000")),5,FALSE))</f>
        <v>652000</v>
      </c>
      <c r="F9" s="402">
        <f ca="1">IF(VLOOKUP(A9,INDIRECT(CONCATENATE("'",$B$2,"'!A9:K1000")),6,FALSE)=0,"",VLOOKUP(A9,INDIRECT(CONCATENATE("'",$B$2,"'!A9:K1000")),6,FALSE))</f>
        <v>73000</v>
      </c>
      <c r="G9" s="402">
        <f ca="1">IF(VLOOKUP(A9,INDIRECT(CONCATENATE("'",$B$2,"'!A9:K1000")),7,FALSE)=0,"",VLOOKUP(A9,INDIRECT(CONCATENATE("'",$B$2,"'!A9:K1000")),7,FALSE))</f>
        <v>488000</v>
      </c>
      <c r="H9" s="402">
        <f ca="1">IF(VLOOKUP(A9,INDIRECT(CONCATENATE("'",$B$2,"'!A9:K1000")),8,FALSE)=0,"",VLOOKUP(A9,INDIRECT(CONCATENATE("'",$B$2,"'!A9:K1000")),8,FALSE))</f>
        <v>0.1</v>
      </c>
      <c r="I9" s="402">
        <f ca="1">IF(VLOOKUP(A9,INDIRECT(CONCATENATE("'",$B$2,"'!A9:K1000")),9,FALSE)=0,"",VLOOKUP(A9,INDIRECT(CONCATENATE("'",$B$2,"'!A9:K1000")),9,FALSE))</f>
        <v>0.70499999999999996</v>
      </c>
      <c r="J9" s="402">
        <f ca="1">IF(VLOOKUP(A9,INDIRECT(CONCATENATE("'",$B$2,"'!A9:K1000")),10,FALSE)=0,"",VLOOKUP(A9,INDIRECT(CONCATENATE("'",$B$2,"'!A9:K1000")),10,FALSE))</f>
        <v>0.63200000000000001</v>
      </c>
      <c r="K9" s="401" t="str">
        <f ca="1">IF(VLOOKUP(A9,INDIRECT(CONCATENATE("'",$B$2,"'!A9:K1000")),11,FALSE)=0,"",VLOOKUP(A9,INDIRECT(CONCATENATE("'",$B$2,"'!A9:K1000")),11,FALSE))</f>
        <v/>
      </c>
      <c r="M9" s="388">
        <v>2.6</v>
      </c>
      <c r="N9" s="384" t="s">
        <v>348</v>
      </c>
    </row>
    <row r="10" spans="1:14" ht="12" customHeight="1">
      <c r="A10" s="401" t="str">
        <f>CONCATENATE($B$3," 1996")</f>
        <v>Oct-Dec 1996</v>
      </c>
      <c r="B10" s="402">
        <f ca="1">IF(VLOOKUP(A10,INDIRECT(CONCATENATE("'",$B$2,"'!A9:K1000")),2,FALSE)=0,"",VLOOKUP(A10,INDIRECT(CONCATENATE("'",$B$2,"'!A9:K1000")),2,FALSE))</f>
        <v>1226000</v>
      </c>
      <c r="C10" s="402">
        <f t="shared" ref="C10:C31" ca="1" si="10">IF(VLOOKUP(A10,INDIRECT(CONCATENATE("'",$B$2,"'!A9:K1000")),3,FALSE)=0,"",VLOOKUP(A10,INDIRECT(CONCATENATE("'",$B$2,"'!A9:K1000")),3,FALSE))</f>
        <v>1021000</v>
      </c>
      <c r="D10" s="402">
        <f t="shared" ref="D10:D31" ca="1" si="11">IF(VLOOKUP(A10,INDIRECT(CONCATENATE("'",$B$2,"'!A9:K1000")),4,FALSE)=0,"",VLOOKUP(A10,INDIRECT(CONCATENATE("'",$B$2,"'!A9:K1000")),4,FALSE))</f>
        <v>726000</v>
      </c>
      <c r="E10" s="402">
        <f t="shared" ref="E10:E31" ca="1" si="12">IF(VLOOKUP(A10,INDIRECT(CONCATENATE("'",$B$2,"'!A9:K1000")),5,FALSE)=0,"",VLOOKUP(A10,INDIRECT(CONCATENATE("'",$B$2,"'!A9:K1000")),5,FALSE))</f>
        <v>659000</v>
      </c>
      <c r="F10" s="402">
        <f t="shared" ref="F10:F31" ca="1" si="13">IF(VLOOKUP(A10,INDIRECT(CONCATENATE("'",$B$2,"'!A9:K1000")),6,FALSE)=0,"",VLOOKUP(A10,INDIRECT(CONCATENATE("'",$B$2,"'!A9:K1000")),6,FALSE))</f>
        <v>67000</v>
      </c>
      <c r="G10" s="402">
        <f t="shared" ref="G10:G31" ca="1" si="14">IF(VLOOKUP(A10,INDIRECT(CONCATENATE("'",$B$2,"'!A9:K1000")),7,FALSE)=0,"",VLOOKUP(A10,INDIRECT(CONCATENATE("'",$B$2,"'!A9:K1000")),7,FALSE))</f>
        <v>500000</v>
      </c>
      <c r="H10" s="402">
        <f t="shared" ref="H10:H31" ca="1" si="15">IF(VLOOKUP(A10,INDIRECT(CONCATENATE("'",$B$2,"'!A9:K1000")),8,FALSE)=0,"",VLOOKUP(A10,INDIRECT(CONCATENATE("'",$B$2,"'!A9:K1000")),8,FALSE))</f>
        <v>9.2999999999999999E-2</v>
      </c>
      <c r="I10" s="402">
        <f t="shared" ref="I10:I31" ca="1" si="16">IF(VLOOKUP(A10,INDIRECT(CONCATENATE("'",$B$2,"'!A9:K1000")),9,FALSE)=0,"",VLOOKUP(A10,INDIRECT(CONCATENATE("'",$B$2,"'!A9:K1000")),9,FALSE))</f>
        <v>0.69599999999999995</v>
      </c>
      <c r="J10" s="401">
        <f t="shared" ref="J10:J31" ca="1" si="17">IF(VLOOKUP(A10,INDIRECT(CONCATENATE("'",$B$2,"'!A9:K1000")),10,FALSE)=0,"",VLOOKUP(A10,INDIRECT(CONCATENATE("'",$B$2,"'!A9:K1000")),10,FALSE))</f>
        <v>0.63100000000000001</v>
      </c>
      <c r="K10" s="401" t="str">
        <f t="shared" ref="K10:K31" ca="1" si="18">IF(VLOOKUP(A10,INDIRECT(CONCATENATE("'",$B$2,"'!A9:K1000")),11,FALSE)=0,"",VLOOKUP(A10,INDIRECT(CONCATENATE("'",$B$2,"'!A9:K1000")),11,FALSE))</f>
        <v/>
      </c>
      <c r="M10" s="388">
        <v>2.7</v>
      </c>
      <c r="N10" s="384" t="s">
        <v>349</v>
      </c>
    </row>
    <row r="11" spans="1:14" ht="12" customHeight="1">
      <c r="A11" s="401" t="str">
        <f>CONCATENATE($B$3," 1997")</f>
        <v>Oct-Dec 1997</v>
      </c>
      <c r="B11" s="402">
        <f ca="1">IF(VLOOKUP(A11,INDIRECT(CONCATENATE("'",$B$2,"'!A9:K1000")),2,FALSE)=0,"",VLOOKUP(A11,INDIRECT(CONCATENATE("'",$B$2,"'!A9:K1000")),2,FALSE))</f>
        <v>1236000</v>
      </c>
      <c r="C11" s="402">
        <f t="shared" ca="1" si="10"/>
        <v>1030000</v>
      </c>
      <c r="D11" s="402">
        <f t="shared" ca="1" si="11"/>
        <v>754000</v>
      </c>
      <c r="E11" s="402">
        <f t="shared" ca="1" si="12"/>
        <v>688000</v>
      </c>
      <c r="F11" s="402">
        <f t="shared" ca="1" si="13"/>
        <v>66000</v>
      </c>
      <c r="G11" s="402">
        <f t="shared" ca="1" si="14"/>
        <v>482000</v>
      </c>
      <c r="H11" s="402">
        <f t="shared" ca="1" si="15"/>
        <v>8.7999999999999995E-2</v>
      </c>
      <c r="I11" s="402">
        <f t="shared" ca="1" si="16"/>
        <v>0.71899999999999997</v>
      </c>
      <c r="J11" s="401">
        <f t="shared" ca="1" si="17"/>
        <v>0.65500000000000003</v>
      </c>
      <c r="K11" s="401" t="str">
        <f t="shared" ca="1" si="18"/>
        <v/>
      </c>
      <c r="M11" s="388">
        <v>2.8</v>
      </c>
      <c r="N11" s="384" t="s">
        <v>350</v>
      </c>
    </row>
    <row r="12" spans="1:14" ht="12" customHeight="1">
      <c r="A12" s="401" t="str">
        <f>CONCATENATE($B$3," 1998")</f>
        <v>Oct-Dec 1998</v>
      </c>
      <c r="B12" s="402">
        <f t="shared" ref="B12:B31" ca="1" si="19">IF(VLOOKUP(A12,INDIRECT(CONCATENATE("'",$B$2,"'!A9:K1000")),2,FALSE)=0,"",VLOOKUP(A12,INDIRECT(CONCATENATE("'",$B$2,"'!A9:K1000")),2,FALSE))</f>
        <v>1244000</v>
      </c>
      <c r="C12" s="402">
        <f t="shared" ca="1" si="10"/>
        <v>1037000</v>
      </c>
      <c r="D12" s="402">
        <f t="shared" ca="1" si="11"/>
        <v>740000</v>
      </c>
      <c r="E12" s="402">
        <f t="shared" ca="1" si="12"/>
        <v>690000</v>
      </c>
      <c r="F12" s="402">
        <f t="shared" ca="1" si="13"/>
        <v>50000</v>
      </c>
      <c r="G12" s="402">
        <f t="shared" ca="1" si="14"/>
        <v>504000</v>
      </c>
      <c r="H12" s="402">
        <f t="shared" ca="1" si="15"/>
        <v>6.8000000000000005E-2</v>
      </c>
      <c r="I12" s="402">
        <f t="shared" ca="1" si="16"/>
        <v>0.70199999999999996</v>
      </c>
      <c r="J12" s="401">
        <f t="shared" ca="1" si="17"/>
        <v>0.65400000000000003</v>
      </c>
      <c r="K12" s="401" t="str">
        <f t="shared" ca="1" si="18"/>
        <v/>
      </c>
      <c r="M12" s="388">
        <v>2.9</v>
      </c>
      <c r="N12" s="384" t="s">
        <v>351</v>
      </c>
    </row>
    <row r="13" spans="1:14" ht="12" customHeight="1">
      <c r="A13" s="401" t="str">
        <f>CONCATENATE($B$3," 1999")</f>
        <v>Oct-Dec 1999</v>
      </c>
      <c r="B13" s="402">
        <f t="shared" ca="1" si="19"/>
        <v>1251000</v>
      </c>
      <c r="C13" s="402">
        <f t="shared" ca="1" si="10"/>
        <v>1043000</v>
      </c>
      <c r="D13" s="402">
        <f t="shared" ca="1" si="11"/>
        <v>742000</v>
      </c>
      <c r="E13" s="402">
        <f t="shared" ca="1" si="12"/>
        <v>692000</v>
      </c>
      <c r="F13" s="402">
        <f t="shared" ca="1" si="13"/>
        <v>49000</v>
      </c>
      <c r="G13" s="402">
        <f t="shared" ca="1" si="14"/>
        <v>510000</v>
      </c>
      <c r="H13" s="402">
        <f t="shared" ca="1" si="15"/>
        <v>6.6000000000000003E-2</v>
      </c>
      <c r="I13" s="402">
        <f t="shared" ca="1" si="16"/>
        <v>0.69899999999999995</v>
      </c>
      <c r="J13" s="401">
        <f t="shared" ca="1" si="17"/>
        <v>0.65200000000000002</v>
      </c>
      <c r="K13" s="401" t="str">
        <f t="shared" ca="1" si="18"/>
        <v/>
      </c>
      <c r="M13" s="403" t="s">
        <v>340</v>
      </c>
      <c r="N13" s="384" t="s">
        <v>352</v>
      </c>
    </row>
    <row r="14" spans="1:14" ht="12" customHeight="1">
      <c r="A14" s="401" t="str">
        <f>CONCATENATE($B$3," 2000")</f>
        <v>Oct-Dec 2000</v>
      </c>
      <c r="B14" s="402">
        <f t="shared" ca="1" si="19"/>
        <v>1262000</v>
      </c>
      <c r="C14" s="402">
        <f t="shared" ca="1" si="10"/>
        <v>1052000</v>
      </c>
      <c r="D14" s="402">
        <f ca="1">IF(VLOOKUP(A14,INDIRECT(CONCATENATE("'",$B$2,"'!A9:K1000")),4,FALSE)=0,"",VLOOKUP(A14,INDIRECT(CONCATENATE("'",$B$2,"'!A9:K1000")),4,FALSE))</f>
        <v>745000</v>
      </c>
      <c r="E14" s="402">
        <f t="shared" ca="1" si="12"/>
        <v>700000</v>
      </c>
      <c r="F14" s="402">
        <f t="shared" ca="1" si="13"/>
        <v>45000</v>
      </c>
      <c r="G14" s="402">
        <f t="shared" ca="1" si="14"/>
        <v>517000</v>
      </c>
      <c r="H14" s="402">
        <f t="shared" ca="1" si="15"/>
        <v>0.06</v>
      </c>
      <c r="I14" s="402">
        <f t="shared" ca="1" si="16"/>
        <v>0.69699999999999995</v>
      </c>
      <c r="J14" s="401">
        <f t="shared" ca="1" si="17"/>
        <v>0.65500000000000003</v>
      </c>
      <c r="K14" s="401" t="str">
        <f t="shared" ca="1" si="18"/>
        <v/>
      </c>
      <c r="M14" s="388"/>
    </row>
    <row r="15" spans="1:14" ht="12" customHeight="1">
      <c r="A15" s="401" t="str">
        <f>CONCATENATE($B$3," 2001")</f>
        <v>Oct-Dec 2001</v>
      </c>
      <c r="B15" s="402">
        <f t="shared" ca="1" si="19"/>
        <v>1276000</v>
      </c>
      <c r="C15" s="402">
        <f t="shared" ca="1" si="10"/>
        <v>1063000</v>
      </c>
      <c r="D15" s="402">
        <f t="shared" ca="1" si="11"/>
        <v>749000</v>
      </c>
      <c r="E15" s="402">
        <f t="shared" ca="1" si="12"/>
        <v>705000</v>
      </c>
      <c r="F15" s="402">
        <f t="shared" ca="1" si="13"/>
        <v>44000</v>
      </c>
      <c r="G15" s="402">
        <f t="shared" ca="1" si="14"/>
        <v>527000</v>
      </c>
      <c r="H15" s="402">
        <f t="shared" ca="1" si="15"/>
        <v>5.8000000000000003E-2</v>
      </c>
      <c r="I15" s="402">
        <f t="shared" ca="1" si="16"/>
        <v>0.69499999999999995</v>
      </c>
      <c r="J15" s="401">
        <f t="shared" ca="1" si="17"/>
        <v>0.65400000000000003</v>
      </c>
      <c r="K15" s="401" t="str">
        <f t="shared" ca="1" si="18"/>
        <v/>
      </c>
    </row>
    <row r="16" spans="1:14" ht="12" customHeight="1">
      <c r="A16" s="401" t="str">
        <f>CONCATENATE($B$3," 2002")</f>
        <v>Oct-Dec 2002</v>
      </c>
      <c r="B16" s="402">
        <f t="shared" ca="1" si="19"/>
        <v>1290000</v>
      </c>
      <c r="C16" s="402">
        <f t="shared" ca="1" si="10"/>
        <v>1074000</v>
      </c>
      <c r="D16" s="402">
        <f t="shared" ca="1" si="11"/>
        <v>779000</v>
      </c>
      <c r="E16" s="402">
        <f t="shared" ca="1" si="12"/>
        <v>736000</v>
      </c>
      <c r="F16" s="402">
        <f t="shared" ca="1" si="13"/>
        <v>43000</v>
      </c>
      <c r="G16" s="402">
        <f t="shared" ca="1" si="14"/>
        <v>511000</v>
      </c>
      <c r="H16" s="402">
        <f t="shared" ca="1" si="15"/>
        <v>5.6000000000000001E-2</v>
      </c>
      <c r="I16" s="402">
        <f t="shared" ca="1" si="16"/>
        <v>0.71099999999999997</v>
      </c>
      <c r="J16" s="401">
        <f t="shared" ca="1" si="17"/>
        <v>0.67100000000000004</v>
      </c>
      <c r="K16" s="401" t="str">
        <f t="shared" ca="1" si="18"/>
        <v/>
      </c>
    </row>
    <row r="17" spans="1:11" ht="12" customHeight="1">
      <c r="A17" s="401" t="str">
        <f>CONCATENATE($B$3," 2003")</f>
        <v>Oct-Dec 2003</v>
      </c>
      <c r="B17" s="402">
        <f t="shared" ca="1" si="19"/>
        <v>1303000</v>
      </c>
      <c r="C17" s="402">
        <f t="shared" ca="1" si="10"/>
        <v>1085000</v>
      </c>
      <c r="D17" s="402">
        <f t="shared" ca="1" si="11"/>
        <v>768000</v>
      </c>
      <c r="E17" s="402">
        <f t="shared" ca="1" si="12"/>
        <v>719000</v>
      </c>
      <c r="F17" s="402">
        <f t="shared" ca="1" si="13"/>
        <v>49000</v>
      </c>
      <c r="G17" s="402">
        <f t="shared" ca="1" si="14"/>
        <v>535000</v>
      </c>
      <c r="H17" s="402">
        <f t="shared" ca="1" si="15"/>
        <v>6.3E-2</v>
      </c>
      <c r="I17" s="402">
        <f t="shared" ca="1" si="16"/>
        <v>0.69699999999999995</v>
      </c>
      <c r="J17" s="401">
        <f t="shared" ca="1" si="17"/>
        <v>0.65200000000000002</v>
      </c>
      <c r="K17" s="401" t="str">
        <f t="shared" ca="1" si="18"/>
        <v/>
      </c>
    </row>
    <row r="18" spans="1:11" ht="12" customHeight="1">
      <c r="A18" s="401" t="str">
        <f>CONCATENATE($B$3," 2004")</f>
        <v>Oct-Dec 2004</v>
      </c>
      <c r="B18" s="402">
        <f t="shared" ca="1" si="19"/>
        <v>1318000</v>
      </c>
      <c r="C18" s="402">
        <f t="shared" ca="1" si="10"/>
        <v>1097000</v>
      </c>
      <c r="D18" s="402">
        <f t="shared" ca="1" si="11"/>
        <v>789000</v>
      </c>
      <c r="E18" s="402">
        <f t="shared" ca="1" si="12"/>
        <v>752000</v>
      </c>
      <c r="F18" s="402">
        <f t="shared" ca="1" si="13"/>
        <v>37000</v>
      </c>
      <c r="G18" s="402">
        <f t="shared" ca="1" si="14"/>
        <v>530000</v>
      </c>
      <c r="H18" s="402">
        <f t="shared" ca="1" si="15"/>
        <v>4.7E-2</v>
      </c>
      <c r="I18" s="402">
        <f t="shared" ca="1" si="16"/>
        <v>0.70899999999999996</v>
      </c>
      <c r="J18" s="401">
        <f t="shared" ca="1" si="17"/>
        <v>0.67500000000000004</v>
      </c>
      <c r="K18" s="401" t="str">
        <f t="shared" ca="1" si="18"/>
        <v/>
      </c>
    </row>
    <row r="19" spans="1:11" ht="12" customHeight="1">
      <c r="A19" s="401" t="str">
        <f>CONCATENATE($B$3," 2005")</f>
        <v>Oct-Dec 2005</v>
      </c>
      <c r="B19" s="402">
        <f t="shared" ca="1" si="19"/>
        <v>1335000</v>
      </c>
      <c r="C19" s="402">
        <f t="shared" ca="1" si="10"/>
        <v>1111000</v>
      </c>
      <c r="D19" s="402">
        <f t="shared" ca="1" si="11"/>
        <v>797000</v>
      </c>
      <c r="E19" s="402">
        <f t="shared" ca="1" si="12"/>
        <v>760000</v>
      </c>
      <c r="F19" s="402">
        <f t="shared" ca="1" si="13"/>
        <v>37000</v>
      </c>
      <c r="G19" s="402">
        <f t="shared" ca="1" si="14"/>
        <v>538000</v>
      </c>
      <c r="H19" s="402">
        <f t="shared" ca="1" si="15"/>
        <v>4.5999999999999999E-2</v>
      </c>
      <c r="I19" s="402">
        <f t="shared" ca="1" si="16"/>
        <v>0.70299999999999996</v>
      </c>
      <c r="J19" s="401">
        <f t="shared" ca="1" si="17"/>
        <v>0.67100000000000004</v>
      </c>
      <c r="K19" s="401" t="str">
        <f t="shared" ca="1" si="18"/>
        <v/>
      </c>
    </row>
    <row r="20" spans="1:11" ht="12" customHeight="1">
      <c r="A20" s="401" t="str">
        <f>CONCATENATE($B$3," 2006")</f>
        <v>Oct-Dec 2006</v>
      </c>
      <c r="B20" s="402">
        <f t="shared" ca="1" si="19"/>
        <v>1353000</v>
      </c>
      <c r="C20" s="402">
        <f t="shared" ca="1" si="10"/>
        <v>1125000</v>
      </c>
      <c r="D20" s="402">
        <f t="shared" ca="1" si="11"/>
        <v>815000</v>
      </c>
      <c r="E20" s="402">
        <f t="shared" ca="1" si="12"/>
        <v>780000</v>
      </c>
      <c r="F20" s="402">
        <f t="shared" ca="1" si="13"/>
        <v>35000</v>
      </c>
      <c r="G20" s="402">
        <f t="shared" ca="1" si="14"/>
        <v>538000</v>
      </c>
      <c r="H20" s="402">
        <f t="shared" ca="1" si="15"/>
        <v>4.2999999999999997E-2</v>
      </c>
      <c r="I20" s="402">
        <f t="shared" ca="1" si="16"/>
        <v>0.71099999999999997</v>
      </c>
      <c r="J20" s="401">
        <f t="shared" ca="1" si="17"/>
        <v>0.68</v>
      </c>
      <c r="K20" s="401" t="str">
        <f t="shared" ca="1" si="18"/>
        <v/>
      </c>
    </row>
    <row r="21" spans="1:11" ht="12" customHeight="1">
      <c r="A21" s="401" t="str">
        <f>CONCATENATE($B$3," 2007")</f>
        <v>Oct-Dec 2007</v>
      </c>
      <c r="B21" s="402">
        <f t="shared" ca="1" si="19"/>
        <v>1371000</v>
      </c>
      <c r="C21" s="402">
        <f t="shared" ca="1" si="10"/>
        <v>1138000</v>
      </c>
      <c r="D21" s="402">
        <f t="shared" ca="1" si="11"/>
        <v>823000</v>
      </c>
      <c r="E21" s="402">
        <f t="shared" ca="1" si="12"/>
        <v>789000</v>
      </c>
      <c r="F21" s="402">
        <f t="shared" ca="1" si="13"/>
        <v>35000</v>
      </c>
      <c r="G21" s="402">
        <f t="shared" ca="1" si="14"/>
        <v>547000</v>
      </c>
      <c r="H21" s="402">
        <f t="shared" ca="1" si="15"/>
        <v>4.2000000000000003E-2</v>
      </c>
      <c r="I21" s="402">
        <f t="shared" ca="1" si="16"/>
        <v>0.71099999999999997</v>
      </c>
      <c r="J21" s="401">
        <f t="shared" ca="1" si="17"/>
        <v>0.68100000000000005</v>
      </c>
      <c r="K21" s="401" t="str">
        <f t="shared" ca="1" si="18"/>
        <v/>
      </c>
    </row>
    <row r="22" spans="1:11" ht="12" customHeight="1">
      <c r="A22" s="401" t="str">
        <f>CONCATENATE($B$3," 2008")</f>
        <v>Oct-Dec 2008</v>
      </c>
      <c r="B22" s="402">
        <f t="shared" ca="1" si="19"/>
        <v>1386000</v>
      </c>
      <c r="C22" s="402">
        <f t="shared" ca="1" si="10"/>
        <v>1148000</v>
      </c>
      <c r="D22" s="402">
        <f t="shared" ca="1" si="11"/>
        <v>824000</v>
      </c>
      <c r="E22" s="402">
        <f t="shared" ca="1" si="12"/>
        <v>781000</v>
      </c>
      <c r="F22" s="402">
        <f t="shared" ca="1" si="13"/>
        <v>43000</v>
      </c>
      <c r="G22" s="402">
        <f t="shared" ca="1" si="14"/>
        <v>562000</v>
      </c>
      <c r="H22" s="402">
        <f t="shared" ca="1" si="15"/>
        <v>5.1999999999999998E-2</v>
      </c>
      <c r="I22" s="402">
        <f t="shared" ca="1" si="16"/>
        <v>0.70499999999999996</v>
      </c>
      <c r="J22" s="401">
        <f t="shared" ca="1" si="17"/>
        <v>0.66800000000000004</v>
      </c>
      <c r="K22" s="401" t="str">
        <f t="shared" ca="1" si="18"/>
        <v/>
      </c>
    </row>
    <row r="23" spans="1:11" ht="12" customHeight="1">
      <c r="A23" s="401" t="str">
        <f>CONCATENATE($B$3," 2009")</f>
        <v>Oct-Dec 2009</v>
      </c>
      <c r="B23" s="402">
        <f t="shared" ca="1" si="19"/>
        <v>1398000</v>
      </c>
      <c r="C23" s="402">
        <f t="shared" ca="1" si="10"/>
        <v>1154000</v>
      </c>
      <c r="D23" s="402">
        <f t="shared" ca="1" si="11"/>
        <v>824000</v>
      </c>
      <c r="E23" s="402">
        <f t="shared" ca="1" si="12"/>
        <v>775000</v>
      </c>
      <c r="F23" s="402">
        <f t="shared" ca="1" si="13"/>
        <v>49000</v>
      </c>
      <c r="G23" s="402">
        <f t="shared" ca="1" si="14"/>
        <v>575000</v>
      </c>
      <c r="H23" s="402">
        <f t="shared" ca="1" si="15"/>
        <v>5.8999999999999997E-2</v>
      </c>
      <c r="I23" s="402">
        <f t="shared" ca="1" si="16"/>
        <v>0.69899999999999995</v>
      </c>
      <c r="J23" s="401">
        <f t="shared" ca="1" si="17"/>
        <v>0.65600000000000003</v>
      </c>
      <c r="K23" s="401" t="str">
        <f t="shared" ca="1" si="18"/>
        <v/>
      </c>
    </row>
    <row r="24" spans="1:11" ht="12" customHeight="1">
      <c r="A24" s="401" t="str">
        <f>CONCATENATE($B$3," 2010")</f>
        <v>Oct-Dec 2010</v>
      </c>
      <c r="B24" s="402">
        <f t="shared" ca="1" si="19"/>
        <v>1409000</v>
      </c>
      <c r="C24" s="402">
        <f t="shared" ca="1" si="10"/>
        <v>1158000</v>
      </c>
      <c r="D24" s="402">
        <f t="shared" ca="1" si="11"/>
        <v>847000</v>
      </c>
      <c r="E24" s="402">
        <f t="shared" ca="1" si="12"/>
        <v>780000</v>
      </c>
      <c r="F24" s="402">
        <f t="shared" ca="1" si="13"/>
        <v>67000</v>
      </c>
      <c r="G24" s="402">
        <f t="shared" ca="1" si="14"/>
        <v>562000</v>
      </c>
      <c r="H24" s="402">
        <f t="shared" ca="1" si="15"/>
        <v>7.9000000000000001E-2</v>
      </c>
      <c r="I24" s="402">
        <f t="shared" ca="1" si="16"/>
        <v>0.71699999999999997</v>
      </c>
      <c r="J24" s="401">
        <f t="shared" ca="1" si="17"/>
        <v>0.65900000000000003</v>
      </c>
      <c r="K24" s="401" t="str">
        <f t="shared" ca="1" si="18"/>
        <v/>
      </c>
    </row>
    <row r="25" spans="1:11" ht="12" customHeight="1">
      <c r="A25" s="401" t="str">
        <f>CONCATENATE($B$3," 2011")</f>
        <v>Oct-Dec 2011</v>
      </c>
      <c r="B25" s="402">
        <f t="shared" ca="1" si="19"/>
        <v>1416000</v>
      </c>
      <c r="C25" s="402">
        <f t="shared" ca="1" si="10"/>
        <v>1159000</v>
      </c>
      <c r="D25" s="402">
        <f t="shared" ca="1" si="11"/>
        <v>864000</v>
      </c>
      <c r="E25" s="402">
        <f t="shared" ca="1" si="12"/>
        <v>804000</v>
      </c>
      <c r="F25" s="402">
        <f t="shared" ca="1" si="13"/>
        <v>61000</v>
      </c>
      <c r="G25" s="402">
        <f t="shared" ca="1" si="14"/>
        <v>552000</v>
      </c>
      <c r="H25" s="402">
        <f t="shared" ca="1" si="15"/>
        <v>7.0000000000000007E-2</v>
      </c>
      <c r="I25" s="402">
        <f t="shared" ca="1" si="16"/>
        <v>0.72799999999999998</v>
      </c>
      <c r="J25" s="401">
        <f t="shared" ca="1" si="17"/>
        <v>0.67600000000000005</v>
      </c>
      <c r="K25" s="401" t="str">
        <f t="shared" ca="1" si="18"/>
        <v/>
      </c>
    </row>
    <row r="26" spans="1:11" ht="12" customHeight="1">
      <c r="A26" s="401" t="str">
        <f>CONCATENATE($B$3," 2012")</f>
        <v>Oct-Dec 2012</v>
      </c>
      <c r="B26" s="402">
        <f t="shared" ca="1" si="19"/>
        <v>1422000</v>
      </c>
      <c r="C26" s="402">
        <f t="shared" ca="1" si="10"/>
        <v>1158000</v>
      </c>
      <c r="D26" s="402">
        <f t="shared" ca="1" si="11"/>
        <v>865000</v>
      </c>
      <c r="E26" s="402">
        <f t="shared" ca="1" si="12"/>
        <v>799000</v>
      </c>
      <c r="F26" s="402">
        <f t="shared" ca="1" si="13"/>
        <v>66000</v>
      </c>
      <c r="G26" s="402">
        <f t="shared" ca="1" si="14"/>
        <v>557000</v>
      </c>
      <c r="H26" s="402">
        <f t="shared" ca="1" si="15"/>
        <v>7.5999999999999998E-2</v>
      </c>
      <c r="I26" s="402">
        <f t="shared" ca="1" si="16"/>
        <v>0.72799999999999998</v>
      </c>
      <c r="J26" s="401">
        <f t="shared" ca="1" si="17"/>
        <v>0.67100000000000004</v>
      </c>
      <c r="K26" s="401" t="str">
        <f t="shared" ca="1" si="18"/>
        <v/>
      </c>
    </row>
    <row r="27" spans="1:11" ht="12" customHeight="1">
      <c r="A27" s="401" t="str">
        <f>CONCATENATE($B$3," 2013")</f>
        <v>Oct-Dec 2013</v>
      </c>
      <c r="B27" s="402">
        <f t="shared" ca="1" si="19"/>
        <v>1429000</v>
      </c>
      <c r="C27" s="402">
        <f t="shared" ca="1" si="10"/>
        <v>1159000</v>
      </c>
      <c r="D27" s="402">
        <f t="shared" ca="1" si="11"/>
        <v>869000</v>
      </c>
      <c r="E27" s="402">
        <f t="shared" ca="1" si="12"/>
        <v>805000</v>
      </c>
      <c r="F27" s="402">
        <f t="shared" ca="1" si="13"/>
        <v>63000</v>
      </c>
      <c r="G27" s="402">
        <f t="shared" ca="1" si="14"/>
        <v>560000</v>
      </c>
      <c r="H27" s="402">
        <f t="shared" ca="1" si="15"/>
        <v>7.2999999999999995E-2</v>
      </c>
      <c r="I27" s="402">
        <f t="shared" ca="1" si="16"/>
        <v>0.73</v>
      </c>
      <c r="J27" s="402">
        <f t="shared" ca="1" si="17"/>
        <v>0.67600000000000005</v>
      </c>
      <c r="K27" s="402" t="str">
        <f t="shared" ca="1" si="18"/>
        <v/>
      </c>
    </row>
    <row r="28" spans="1:11" ht="12" customHeight="1">
      <c r="A28" s="401" t="str">
        <f>CONCATENATE($B$3," 2014")</f>
        <v>Oct-Dec 2014</v>
      </c>
      <c r="B28" s="402">
        <f t="shared" ca="1" si="19"/>
        <v>1438000</v>
      </c>
      <c r="C28" s="402">
        <f t="shared" ca="1" si="10"/>
        <v>1163000</v>
      </c>
      <c r="D28" s="402">
        <f t="shared" ca="1" si="11"/>
        <v>863000</v>
      </c>
      <c r="E28" s="402">
        <f t="shared" ca="1" si="12"/>
        <v>813000</v>
      </c>
      <c r="F28" s="402">
        <f t="shared" ca="1" si="13"/>
        <v>50000</v>
      </c>
      <c r="G28" s="402">
        <f t="shared" ca="1" si="14"/>
        <v>575000</v>
      </c>
      <c r="H28" s="402">
        <f t="shared" ca="1" si="15"/>
        <v>5.8000000000000003E-2</v>
      </c>
      <c r="I28" s="402">
        <f t="shared" ca="1" si="16"/>
        <v>0.72</v>
      </c>
      <c r="J28" s="402">
        <f t="shared" ca="1" si="17"/>
        <v>0.67700000000000005</v>
      </c>
      <c r="K28" s="402" t="str">
        <f t="shared" ca="1" si="18"/>
        <v/>
      </c>
    </row>
    <row r="29" spans="1:11" ht="12" customHeight="1">
      <c r="A29" s="401" t="str">
        <f>CONCATENATE($B$3," 2015")</f>
        <v>Oct-Dec 2015</v>
      </c>
      <c r="B29" s="402">
        <f t="shared" ca="1" si="19"/>
        <v>1447000</v>
      </c>
      <c r="C29" s="402">
        <f t="shared" ca="1" si="10"/>
        <v>1166000</v>
      </c>
      <c r="D29" s="402">
        <f t="shared" ca="1" si="11"/>
        <v>879000</v>
      </c>
      <c r="E29" s="402">
        <f t="shared" ca="1" si="12"/>
        <v>828000</v>
      </c>
      <c r="F29" s="402">
        <f t="shared" ca="1" si="13"/>
        <v>52000</v>
      </c>
      <c r="G29" s="402">
        <f t="shared" ca="1" si="14"/>
        <v>568000</v>
      </c>
      <c r="H29" s="402">
        <f t="shared" ca="1" si="15"/>
        <v>5.8999999999999997E-2</v>
      </c>
      <c r="I29" s="402">
        <f t="shared" ca="1" si="16"/>
        <v>0.73099999999999998</v>
      </c>
      <c r="J29" s="402">
        <f t="shared" ca="1" si="17"/>
        <v>0.68700000000000006</v>
      </c>
      <c r="K29" s="402" t="str">
        <f t="shared" ca="1" si="18"/>
        <v/>
      </c>
    </row>
    <row r="30" spans="1:11" ht="12" customHeight="1">
      <c r="A30" s="401" t="str">
        <f>CONCATENATE($B$3," 2016")</f>
        <v>Oct-Dec 2016</v>
      </c>
      <c r="B30" s="402">
        <f t="shared" ca="1" si="19"/>
        <v>1454000</v>
      </c>
      <c r="C30" s="402">
        <f t="shared" ca="1" si="10"/>
        <v>1167000</v>
      </c>
      <c r="D30" s="402">
        <f t="shared" ca="1" si="11"/>
        <v>890000</v>
      </c>
      <c r="E30" s="402">
        <f t="shared" ca="1" si="12"/>
        <v>842000</v>
      </c>
      <c r="F30" s="402">
        <f t="shared" ca="1" si="13"/>
        <v>48000</v>
      </c>
      <c r="G30" s="402">
        <f t="shared" ca="1" si="14"/>
        <v>564000</v>
      </c>
      <c r="H30" s="402">
        <f t="shared" ca="1" si="15"/>
        <v>5.3999999999999999E-2</v>
      </c>
      <c r="I30" s="402">
        <f t="shared" ca="1" si="16"/>
        <v>0.73899999999999999</v>
      </c>
      <c r="J30" s="402">
        <f t="shared" ca="1" si="17"/>
        <v>0.69799999999999995</v>
      </c>
      <c r="K30" s="402" t="str">
        <f t="shared" ca="1" si="18"/>
        <v/>
      </c>
    </row>
    <row r="31" spans="1:11" ht="12" customHeight="1">
      <c r="A31" s="401" t="str">
        <f>CONCATENATE($B$3," 2017")</f>
        <v>Oct-Dec 2017</v>
      </c>
      <c r="B31" s="402">
        <f t="shared" ca="1" si="19"/>
        <v>1460000</v>
      </c>
      <c r="C31" s="402">
        <f t="shared" ca="1" si="10"/>
        <v>1168000</v>
      </c>
      <c r="D31" s="402">
        <f t="shared" ca="1" si="11"/>
        <v>866000</v>
      </c>
      <c r="E31" s="402">
        <f t="shared" ca="1" si="12"/>
        <v>831000</v>
      </c>
      <c r="F31" s="402">
        <f t="shared" ca="1" si="13"/>
        <v>35000</v>
      </c>
      <c r="G31" s="402">
        <f t="shared" ca="1" si="14"/>
        <v>594000</v>
      </c>
      <c r="H31" s="402">
        <f t="shared" ca="1" si="15"/>
        <v>4.1000000000000002E-2</v>
      </c>
      <c r="I31" s="402">
        <f t="shared" ca="1" si="16"/>
        <v>0.71599999999999997</v>
      </c>
      <c r="J31" s="402">
        <f t="shared" ca="1" si="17"/>
        <v>0.68600000000000005</v>
      </c>
      <c r="K31" s="402" t="str">
        <f t="shared" ca="1" si="18"/>
        <v/>
      </c>
    </row>
    <row r="32" spans="1:11" ht="12" customHeight="1">
      <c r="A32" s="401" t="str">
        <f>CONCATENATE($B$3," 2018")</f>
        <v>Oct-Dec 2018</v>
      </c>
      <c r="B32" s="402">
        <f t="shared" ref="B32:B37" ca="1" si="20">IF(VLOOKUP(A32,INDIRECT(CONCATENATE("'",$B$2,"'!A9:K1000")),2,FALSE)=0,"",VLOOKUP(A32,INDIRECT(CONCATENATE("'",$B$2,"'!A9:K1000")),2,FALSE))</f>
        <v>1466000</v>
      </c>
      <c r="C32" s="402">
        <f t="shared" ref="C32:C37" ca="1" si="21">IF(VLOOKUP(A32,INDIRECT(CONCATENATE("'",$B$2,"'!A9:K1000")),3,FALSE)=0,"",VLOOKUP(A32,INDIRECT(CONCATENATE("'",$B$2,"'!A9:K1000")),3,FALSE))</f>
        <v>1168000</v>
      </c>
      <c r="D32" s="402">
        <f t="shared" ref="D32:D37" ca="1" si="22">IF(VLOOKUP(A32,INDIRECT(CONCATENATE("'",$B$2,"'!A9:K1000")),4,FALSE)=0,"",VLOOKUP(A32,INDIRECT(CONCATENATE("'",$B$2,"'!A9:K1000")),4,FALSE))</f>
        <v>887000</v>
      </c>
      <c r="E32" s="402">
        <f t="shared" ref="E32:E37" ca="1" si="23">IF(VLOOKUP(A32,INDIRECT(CONCATENATE("'",$B$2,"'!A9:K1000")),5,FALSE)=0,"",VLOOKUP(A32,INDIRECT(CONCATENATE("'",$B$2,"'!A9:K1000")),5,FALSE))</f>
        <v>853000</v>
      </c>
      <c r="F32" s="402">
        <f t="shared" ref="F32:F37" ca="1" si="24">IF(VLOOKUP(A32,INDIRECT(CONCATENATE("'",$B$2,"'!A9:K1000")),6,FALSE)=0,"",VLOOKUP(A32,INDIRECT(CONCATENATE("'",$B$2,"'!A9:K1000")),6,FALSE))</f>
        <v>33000</v>
      </c>
      <c r="G32" s="402">
        <f t="shared" ref="G32:G37" ca="1" si="25">IF(VLOOKUP(A32,INDIRECT(CONCATENATE("'",$B$2,"'!A9:K1000")),7,FALSE)=0,"",VLOOKUP(A32,INDIRECT(CONCATENATE("'",$B$2,"'!A9:K1000")),7,FALSE))</f>
        <v>579000</v>
      </c>
      <c r="H32" s="402">
        <f t="shared" ref="H32:H37" ca="1" si="26">IF(VLOOKUP(A32,INDIRECT(CONCATENATE("'",$B$2,"'!A9:K1000")),8,FALSE)=0,"",VLOOKUP(A32,INDIRECT(CONCATENATE("'",$B$2,"'!A9:K1000")),8,FALSE))</f>
        <v>3.7999999999999999E-2</v>
      </c>
      <c r="I32" s="402">
        <f t="shared" ref="I32:I37" ca="1" si="27">IF(VLOOKUP(A32,INDIRECT(CONCATENATE("'",$B$2,"'!A9:K1000")),9,FALSE)=0,"",VLOOKUP(A32,INDIRECT(CONCATENATE("'",$B$2,"'!A9:K1000")),9,FALSE))</f>
        <v>0.73199999999999998</v>
      </c>
      <c r="J32" s="402">
        <f t="shared" ref="J32:J37" ca="1" si="28">IF(VLOOKUP(A32,INDIRECT(CONCATENATE("'",$B$2,"'!A9:K1000")),10,FALSE)=0,"",VLOOKUP(A32,INDIRECT(CONCATENATE("'",$B$2,"'!A9:K1000")),10,FALSE))</f>
        <v>0.70299999999999996</v>
      </c>
      <c r="K32" s="402" t="str">
        <f t="shared" ref="K32:K37" ca="1" si="29">IF(VLOOKUP(A32,INDIRECT(CONCATENATE("'",$B$2,"'!A9:K1000")),11,FALSE)=0,"",VLOOKUP(A32,INDIRECT(CONCATENATE("'",$B$2,"'!A9:K1000")),11,FALSE))</f>
        <v/>
      </c>
    </row>
    <row r="33" spans="1:11" ht="12" customHeight="1">
      <c r="A33" s="401" t="str">
        <f>CONCATENATE($B$3," 2019")</f>
        <v>Oct-Dec 2019</v>
      </c>
      <c r="B33" s="402" t="str">
        <f t="shared" ca="1" si="20"/>
        <v xml:space="preserve">  Available Feb-20</v>
      </c>
      <c r="C33" s="402" t="str">
        <f t="shared" ca="1" si="21"/>
        <v/>
      </c>
      <c r="D33" s="402" t="str">
        <f t="shared" ca="1" si="22"/>
        <v/>
      </c>
      <c r="E33" s="402" t="str">
        <f t="shared" ca="1" si="23"/>
        <v/>
      </c>
      <c r="F33" s="402" t="str">
        <f t="shared" ca="1" si="24"/>
        <v/>
      </c>
      <c r="G33" s="402" t="str">
        <f t="shared" ca="1" si="25"/>
        <v/>
      </c>
      <c r="H33" s="402" t="str">
        <f t="shared" ca="1" si="26"/>
        <v/>
      </c>
      <c r="I33" s="402" t="str">
        <f t="shared" ca="1" si="27"/>
        <v/>
      </c>
      <c r="J33" s="402" t="str">
        <f t="shared" ca="1" si="28"/>
        <v/>
      </c>
      <c r="K33" s="402" t="str">
        <f t="shared" ca="1" si="29"/>
        <v/>
      </c>
    </row>
    <row r="34" spans="1:11" ht="12" hidden="1" customHeight="1">
      <c r="A34" s="401" t="str">
        <f>CONCATENATE($B$3," 2020")</f>
        <v>Oct-Dec 2020</v>
      </c>
      <c r="B34" s="402" t="str">
        <f t="shared" ca="1" si="20"/>
        <v xml:space="preserve">  Available Feb-21</v>
      </c>
      <c r="C34" s="402" t="str">
        <f t="shared" ca="1" si="21"/>
        <v/>
      </c>
      <c r="D34" s="402" t="str">
        <f t="shared" ca="1" si="22"/>
        <v/>
      </c>
      <c r="E34" s="402" t="str">
        <f t="shared" ca="1" si="23"/>
        <v/>
      </c>
      <c r="F34" s="402" t="str">
        <f t="shared" ca="1" si="24"/>
        <v/>
      </c>
      <c r="G34" s="402" t="str">
        <f t="shared" ca="1" si="25"/>
        <v/>
      </c>
      <c r="H34" s="402" t="str">
        <f t="shared" ca="1" si="26"/>
        <v/>
      </c>
      <c r="I34" s="402" t="str">
        <f t="shared" ca="1" si="27"/>
        <v/>
      </c>
      <c r="J34" s="402" t="str">
        <f t="shared" ca="1" si="28"/>
        <v/>
      </c>
      <c r="K34" s="402" t="str">
        <f t="shared" ca="1" si="29"/>
        <v/>
      </c>
    </row>
    <row r="35" spans="1:11" ht="12" hidden="1" customHeight="1">
      <c r="A35" s="401" t="str">
        <f>CONCATENATE($B$3," 2021")</f>
        <v>Oct-Dec 2021</v>
      </c>
      <c r="B35" s="402" t="str">
        <f t="shared" ca="1" si="20"/>
        <v xml:space="preserve">  Available Feb-22</v>
      </c>
      <c r="C35" s="402" t="str">
        <f t="shared" ca="1" si="21"/>
        <v/>
      </c>
      <c r="D35" s="402" t="str">
        <f t="shared" ca="1" si="22"/>
        <v/>
      </c>
      <c r="E35" s="402" t="str">
        <f t="shared" ca="1" si="23"/>
        <v/>
      </c>
      <c r="F35" s="402" t="str">
        <f t="shared" ca="1" si="24"/>
        <v/>
      </c>
      <c r="G35" s="402" t="str">
        <f t="shared" ca="1" si="25"/>
        <v/>
      </c>
      <c r="H35" s="402" t="str">
        <f t="shared" ca="1" si="26"/>
        <v/>
      </c>
      <c r="I35" s="402" t="str">
        <f t="shared" ca="1" si="27"/>
        <v/>
      </c>
      <c r="J35" s="402" t="str">
        <f t="shared" ca="1" si="28"/>
        <v/>
      </c>
      <c r="K35" s="402" t="str">
        <f t="shared" ca="1" si="29"/>
        <v/>
      </c>
    </row>
    <row r="36" spans="1:11" ht="12" hidden="1" customHeight="1">
      <c r="A36" s="401" t="str">
        <f>CONCATENATE($B$3," 2022")</f>
        <v>Oct-Dec 2022</v>
      </c>
      <c r="B36" s="402" t="str">
        <f t="shared" ca="1" si="20"/>
        <v xml:space="preserve">  Available Feb-23</v>
      </c>
      <c r="C36" s="402" t="str">
        <f t="shared" ca="1" si="21"/>
        <v/>
      </c>
      <c r="D36" s="402" t="str">
        <f t="shared" ca="1" si="22"/>
        <v/>
      </c>
      <c r="E36" s="402" t="str">
        <f t="shared" ca="1" si="23"/>
        <v/>
      </c>
      <c r="F36" s="402" t="str">
        <f t="shared" ca="1" si="24"/>
        <v/>
      </c>
      <c r="G36" s="402" t="str">
        <f t="shared" ca="1" si="25"/>
        <v/>
      </c>
      <c r="H36" s="402" t="str">
        <f t="shared" ca="1" si="26"/>
        <v/>
      </c>
      <c r="I36" s="402" t="str">
        <f t="shared" ca="1" si="27"/>
        <v/>
      </c>
      <c r="J36" s="402" t="str">
        <f t="shared" ca="1" si="28"/>
        <v/>
      </c>
      <c r="K36" s="402" t="str">
        <f t="shared" ca="1" si="29"/>
        <v/>
      </c>
    </row>
    <row r="37" spans="1:11" ht="12" hidden="1" customHeight="1">
      <c r="A37" s="401" t="str">
        <f>CONCATENATE($B$3," 2023")</f>
        <v>Oct-Dec 2023</v>
      </c>
      <c r="B37" s="402" t="str">
        <f t="shared" ca="1" si="20"/>
        <v xml:space="preserve">  Available Feb-24</v>
      </c>
      <c r="C37" s="402" t="str">
        <f t="shared" ca="1" si="21"/>
        <v/>
      </c>
      <c r="D37" s="402" t="str">
        <f t="shared" ca="1" si="22"/>
        <v/>
      </c>
      <c r="E37" s="402" t="str">
        <f t="shared" ca="1" si="23"/>
        <v/>
      </c>
      <c r="F37" s="402" t="str">
        <f t="shared" ca="1" si="24"/>
        <v/>
      </c>
      <c r="G37" s="402" t="str">
        <f t="shared" ca="1" si="25"/>
        <v/>
      </c>
      <c r="H37" s="402" t="str">
        <f t="shared" ca="1" si="26"/>
        <v/>
      </c>
      <c r="I37" s="402" t="str">
        <f t="shared" ca="1" si="27"/>
        <v/>
      </c>
      <c r="J37" s="402" t="str">
        <f t="shared" ca="1" si="28"/>
        <v/>
      </c>
      <c r="K37" s="402" t="str">
        <f t="shared" ca="1" si="29"/>
        <v/>
      </c>
    </row>
    <row r="38" spans="1:11" ht="12" customHeight="1">
      <c r="A38" s="404" t="s">
        <v>353</v>
      </c>
      <c r="B38" s="405"/>
      <c r="C38" s="405"/>
      <c r="D38" s="405"/>
      <c r="E38" s="405"/>
      <c r="F38" s="405"/>
      <c r="G38" s="405"/>
      <c r="H38" s="405"/>
      <c r="I38" s="405"/>
      <c r="J38" s="405"/>
      <c r="K38" s="405"/>
    </row>
    <row r="39" spans="1:11" ht="12" customHeight="1">
      <c r="A39" s="405" t="str">
        <f>CONCATENATE($B$3," 1995")</f>
        <v>Oct-Dec 1995</v>
      </c>
      <c r="B39" s="406">
        <f ca="1">IF(VLOOKUP(A39,INDIRECT(CONCATENATE("'",$B$2,"'!M9:W1000")),2,FALSE)=0,"",VLOOKUP(A39,INDIRECT(CONCATENATE("'",$B$2,"'!M9:W1000")),2,FALSE))</f>
        <v>581000</v>
      </c>
      <c r="C39" s="406">
        <f ca="1">IF(VLOOKUP(A39,INDIRECT(CONCATENATE("'",$B$2,"'!M9:W1000")),3,FALSE)=0,"",VLOOKUP(A39,INDIRECT(CONCATENATE("'",$B$2,"'!M9:W1000")),3,FALSE))</f>
        <v>498000</v>
      </c>
      <c r="D39" s="406">
        <f ca="1">IF(VLOOKUP(A39,INDIRECT(CONCATENATE("'",$B$2,"'!M9:W1000")),4,FALSE)=0,"",VLOOKUP(A39,INDIRECT(CONCATENATE("'",$B$2,"'!M9:W1000")),4,FALSE))</f>
        <v>410000</v>
      </c>
      <c r="E39" s="406">
        <f ca="1">IF(VLOOKUP(A39,INDIRECT(CONCATENATE("'",$B$2,"'!M9:W1000")),5,FALSE)=0,"",VLOOKUP(A39,INDIRECT(CONCATENATE("'",$B$2,"'!M9:W1000")),5,FALSE))</f>
        <v>357000</v>
      </c>
      <c r="F39" s="406">
        <f ca="1">IF(VLOOKUP(A39,INDIRECT(CONCATENATE("'",$B$2,"'!M9:W1000")),6,FALSE)=0,"",VLOOKUP(A39,INDIRECT(CONCATENATE("'",$B$2,"'!M9:W1000")),6,FALSE))</f>
        <v>52000</v>
      </c>
      <c r="G39" s="406">
        <f ca="1">IF(VLOOKUP(A39,INDIRECT(CONCATENATE("'",$B$2,"'!M9:W1000")),7,FALSE)=0,"",VLOOKUP(A39,INDIRECT(CONCATENATE("'",$B$2,"'!M9:W1000")),7,FALSE))</f>
        <v>171000</v>
      </c>
      <c r="H39" s="406">
        <f ca="1">IF(VLOOKUP(A39,INDIRECT(CONCATENATE("'",$B$2,"'!M9:W1000")),8,FALSE)=0,"",VLOOKUP(A39,INDIRECT(CONCATENATE("'",$B$2,"'!M9:W1000")),8,FALSE))</f>
        <v>0.128</v>
      </c>
      <c r="I39" s="406">
        <f ca="1">IF(VLOOKUP(A39,INDIRECT(CONCATENATE("'",$B$2,"'!M9:W1000")),9,FALSE)=0,"",VLOOKUP(A39,INDIRECT(CONCATENATE("'",$B$2,"'!M9:W1000")),9,FALSE))</f>
        <v>0.80500000000000005</v>
      </c>
      <c r="J39" s="406">
        <f ca="1">IF(VLOOKUP(A39,INDIRECT(CONCATENATE("'",$B$2,"'!M9:W1000")),10,FALSE)=0,"",VLOOKUP(A39,INDIRECT(CONCATENATE("'",$B$2,"'!M9:W1000")),10,FALSE))</f>
        <v>0.70099999999999996</v>
      </c>
      <c r="K39" s="406" t="str">
        <f ca="1">IF(VLOOKUP(A39,INDIRECT(CONCATENATE("'",$B$2,"'!M9:W1000")),11,FALSE)=0,"",VLOOKUP(A39,INDIRECT(CONCATENATE("'",$B$2,"'!M9:W1000")),11,FALSE))</f>
        <v/>
      </c>
    </row>
    <row r="40" spans="1:11" ht="12" customHeight="1">
      <c r="A40" s="405" t="str">
        <f>CONCATENATE($B$3," 1996")</f>
        <v>Oct-Dec 1996</v>
      </c>
      <c r="B40" s="406">
        <f t="shared" ref="B40:B61" ca="1" si="30">IF(VLOOKUP(A40,INDIRECT(CONCATENATE("'",$B$2,"'!M9:W1000")),2,FALSE)=0,"",VLOOKUP(A40,INDIRECT(CONCATENATE("'",$B$2,"'!M9:W1000")),2,FALSE))</f>
        <v>588000</v>
      </c>
      <c r="C40" s="406">
        <f t="shared" ref="C40:C61" ca="1" si="31">IF(VLOOKUP(A40,INDIRECT(CONCATENATE("'",$B$2,"'!M9:W1000")),3,FALSE)=0,"",VLOOKUP(A40,INDIRECT(CONCATENATE("'",$B$2,"'!M9:W1000")),3,FALSE))</f>
        <v>504000</v>
      </c>
      <c r="D40" s="406">
        <f t="shared" ref="D40:D61" ca="1" si="32">IF(VLOOKUP(A40,INDIRECT(CONCATENATE("'",$B$2,"'!M9:W1000")),4,FALSE)=0,"",VLOOKUP(A40,INDIRECT(CONCATENATE("'",$B$2,"'!M9:W1000")),4,FALSE))</f>
        <v>416000</v>
      </c>
      <c r="E40" s="406">
        <f t="shared" ref="E40:E61" ca="1" si="33">IF(VLOOKUP(A40,INDIRECT(CONCATENATE("'",$B$2,"'!M9:W1000")),5,FALSE)=0,"",VLOOKUP(A40,INDIRECT(CONCATENATE("'",$B$2,"'!M9:W1000")),5,FALSE))</f>
        <v>369000</v>
      </c>
      <c r="F40" s="406">
        <f t="shared" ref="F40:F61" ca="1" si="34">IF(VLOOKUP(A40,INDIRECT(CONCATENATE("'",$B$2,"'!M9:W1000")),6,FALSE)=0,"",VLOOKUP(A40,INDIRECT(CONCATENATE("'",$B$2,"'!M9:W1000")),6,FALSE))</f>
        <v>47000</v>
      </c>
      <c r="G40" s="406">
        <f t="shared" ref="G40:G61" ca="1" si="35">IF(VLOOKUP(A40,INDIRECT(CONCATENATE("'",$B$2,"'!M9:W1000")),7,FALSE)=0,"",VLOOKUP(A40,INDIRECT(CONCATENATE("'",$B$2,"'!M9:W1000")),7,FALSE))</f>
        <v>172000</v>
      </c>
      <c r="H40" s="406">
        <f t="shared" ref="H40:H61" ca="1" si="36">IF(VLOOKUP(A40,INDIRECT(CONCATENATE("'",$B$2,"'!M9:W1000")),8,FALSE)=0,"",VLOOKUP(A40,INDIRECT(CONCATENATE("'",$B$2,"'!M9:W1000")),8,FALSE))</f>
        <v>0.112</v>
      </c>
      <c r="I40" s="406">
        <f t="shared" ref="I40:I61" ca="1" si="37">IF(VLOOKUP(A40,INDIRECT(CONCATENATE("'",$B$2,"'!M9:W1000")),9,FALSE)=0,"",VLOOKUP(A40,INDIRECT(CONCATENATE("'",$B$2,"'!M9:W1000")),9,FALSE))</f>
        <v>0.80300000000000005</v>
      </c>
      <c r="J40" s="406">
        <f t="shared" ref="J40:J61" ca="1" si="38">IF(VLOOKUP(A40,INDIRECT(CONCATENATE("'",$B$2,"'!M9:W1000")),10,FALSE)=0,"",VLOOKUP(A40,INDIRECT(CONCATENATE("'",$B$2,"'!M9:W1000")),10,FALSE))</f>
        <v>0.71099999999999997</v>
      </c>
      <c r="K40" s="406" t="str">
        <f t="shared" ref="K40:K61" ca="1" si="39">IF(VLOOKUP(A40,INDIRECT(CONCATENATE("'",$B$2,"'!M9:W1000")),11,FALSE)=0,"",VLOOKUP(A40,INDIRECT(CONCATENATE("'",$B$2,"'!M9:W1000")),11,FALSE))</f>
        <v/>
      </c>
    </row>
    <row r="41" spans="1:11" ht="12" customHeight="1">
      <c r="A41" s="405" t="str">
        <f>CONCATENATE($B$3," 1997")</f>
        <v>Oct-Dec 1997</v>
      </c>
      <c r="B41" s="406">
        <f t="shared" ca="1" si="30"/>
        <v>593000</v>
      </c>
      <c r="C41" s="406">
        <f t="shared" ca="1" si="31"/>
        <v>508000</v>
      </c>
      <c r="D41" s="406">
        <f t="shared" ca="1" si="32"/>
        <v>430000</v>
      </c>
      <c r="E41" s="406">
        <f t="shared" ca="1" si="33"/>
        <v>385000</v>
      </c>
      <c r="F41" s="406">
        <f t="shared" ca="1" si="34"/>
        <v>45000</v>
      </c>
      <c r="G41" s="406">
        <f t="shared" ca="1" si="35"/>
        <v>163000</v>
      </c>
      <c r="H41" s="406">
        <f t="shared" ca="1" si="36"/>
        <v>0.104</v>
      </c>
      <c r="I41" s="406">
        <f t="shared" ca="1" si="37"/>
        <v>0.82699999999999996</v>
      </c>
      <c r="J41" s="406">
        <f t="shared" ca="1" si="38"/>
        <v>0.73899999999999999</v>
      </c>
      <c r="K41" s="406" t="str">
        <f t="shared" ca="1" si="39"/>
        <v/>
      </c>
    </row>
    <row r="42" spans="1:11" ht="12" customHeight="1">
      <c r="A42" s="405" t="str">
        <f>CONCATENATE($B$3," 1998")</f>
        <v>Oct-Dec 1998</v>
      </c>
      <c r="B42" s="406">
        <f t="shared" ca="1" si="30"/>
        <v>597000</v>
      </c>
      <c r="C42" s="406">
        <f t="shared" ca="1" si="31"/>
        <v>511000</v>
      </c>
      <c r="D42" s="406">
        <f t="shared" ca="1" si="32"/>
        <v>415000</v>
      </c>
      <c r="E42" s="406">
        <f t="shared" ca="1" si="33"/>
        <v>383000</v>
      </c>
      <c r="F42" s="406">
        <f t="shared" ca="1" si="34"/>
        <v>31000</v>
      </c>
      <c r="G42" s="406">
        <f t="shared" ca="1" si="35"/>
        <v>182000</v>
      </c>
      <c r="H42" s="406">
        <f t="shared" ca="1" si="36"/>
        <v>7.5999999999999998E-2</v>
      </c>
      <c r="I42" s="406">
        <f t="shared" ca="1" si="37"/>
        <v>0.79300000000000004</v>
      </c>
      <c r="J42" s="406">
        <f t="shared" ca="1" si="38"/>
        <v>0.73199999999999998</v>
      </c>
      <c r="K42" s="406" t="str">
        <f t="shared" ca="1" si="39"/>
        <v/>
      </c>
    </row>
    <row r="43" spans="1:11" ht="12" customHeight="1">
      <c r="A43" s="405" t="str">
        <f>CONCATENATE($B$3," 1999")</f>
        <v>Oct-Dec 1999</v>
      </c>
      <c r="B43" s="406">
        <f t="shared" ca="1" si="30"/>
        <v>600000</v>
      </c>
      <c r="C43" s="406">
        <f t="shared" ca="1" si="31"/>
        <v>514000</v>
      </c>
      <c r="D43" s="406">
        <f t="shared" ca="1" si="32"/>
        <v>414000</v>
      </c>
      <c r="E43" s="406">
        <f t="shared" ca="1" si="33"/>
        <v>384000</v>
      </c>
      <c r="F43" s="406">
        <f ca="1">IF(VLOOKUP(A43,INDIRECT(CONCATENATE("'",$B$2,"'!M9:W1000")),6,FALSE)=0,"",VLOOKUP(A43,INDIRECT(CONCATENATE("'",$B$2,"'!M9:W1000")),6,FALSE))</f>
        <v>31000</v>
      </c>
      <c r="G43" s="406">
        <f t="shared" ca="1" si="35"/>
        <v>186000</v>
      </c>
      <c r="H43" s="406">
        <f t="shared" ca="1" si="36"/>
        <v>7.3999999999999996E-2</v>
      </c>
      <c r="I43" s="406">
        <f t="shared" ca="1" si="37"/>
        <v>0.78800000000000003</v>
      </c>
      <c r="J43" s="406">
        <f t="shared" ca="1" si="38"/>
        <v>0.72799999999999998</v>
      </c>
      <c r="K43" s="406" t="str">
        <f t="shared" ca="1" si="39"/>
        <v/>
      </c>
    </row>
    <row r="44" spans="1:11" ht="12" customHeight="1">
      <c r="A44" s="405" t="str">
        <f>CONCATENATE($B$3," 2000")</f>
        <v>Oct-Dec 2000</v>
      </c>
      <c r="B44" s="406">
        <f t="shared" ca="1" si="30"/>
        <v>605000</v>
      </c>
      <c r="C44" s="406">
        <f t="shared" ca="1" si="31"/>
        <v>518000</v>
      </c>
      <c r="D44" s="406">
        <f t="shared" ca="1" si="32"/>
        <v>416000</v>
      </c>
      <c r="E44" s="406">
        <f t="shared" ca="1" si="33"/>
        <v>389000</v>
      </c>
      <c r="F44" s="406">
        <f ca="1">IF(VLOOKUP(A44,INDIRECT(CONCATENATE("'",$B$2,"'!M9:W1000")),6,FALSE)=0,"",VLOOKUP(A44,INDIRECT(CONCATENATE("'",$B$2,"'!M9:W1000")),6,FALSE))</f>
        <v>27000</v>
      </c>
      <c r="G44" s="406">
        <f t="shared" ca="1" si="35"/>
        <v>189000</v>
      </c>
      <c r="H44" s="406">
        <f t="shared" ca="1" si="36"/>
        <v>6.5000000000000002E-2</v>
      </c>
      <c r="I44" s="406">
        <f t="shared" ca="1" si="37"/>
        <v>0.78700000000000003</v>
      </c>
      <c r="J44" s="406">
        <f t="shared" ca="1" si="38"/>
        <v>0.73399999999999999</v>
      </c>
      <c r="K44" s="406" t="str">
        <f t="shared" ca="1" si="39"/>
        <v/>
      </c>
    </row>
    <row r="45" spans="1:11" ht="12" customHeight="1">
      <c r="A45" s="405" t="str">
        <f>CONCATENATE($B$3," 2001")</f>
        <v>Oct-Dec 2001</v>
      </c>
      <c r="B45" s="406">
        <f t="shared" ca="1" si="30"/>
        <v>613000</v>
      </c>
      <c r="C45" s="406">
        <f t="shared" ca="1" si="31"/>
        <v>524000</v>
      </c>
      <c r="D45" s="406">
        <f t="shared" ca="1" si="32"/>
        <v>417000</v>
      </c>
      <c r="E45" s="406">
        <f t="shared" ca="1" si="33"/>
        <v>388000</v>
      </c>
      <c r="F45" s="406">
        <f t="shared" ca="1" si="34"/>
        <v>29000</v>
      </c>
      <c r="G45" s="406">
        <f t="shared" ca="1" si="35"/>
        <v>196000</v>
      </c>
      <c r="H45" s="406">
        <f t="shared" ca="1" si="36"/>
        <v>7.0000000000000007E-2</v>
      </c>
      <c r="I45" s="406">
        <f t="shared" ca="1" si="37"/>
        <v>0.78100000000000003</v>
      </c>
      <c r="J45" s="406">
        <f t="shared" ca="1" si="38"/>
        <v>0.72599999999999998</v>
      </c>
      <c r="K45" s="406" t="str">
        <f t="shared" ca="1" si="39"/>
        <v/>
      </c>
    </row>
    <row r="46" spans="1:11" ht="12" customHeight="1">
      <c r="A46" s="405" t="str">
        <f>CONCATENATE($B$3," 2002")</f>
        <v>Oct-Dec 2002</v>
      </c>
      <c r="B46" s="406">
        <f t="shared" ca="1" si="30"/>
        <v>621000</v>
      </c>
      <c r="C46" s="406">
        <f t="shared" ca="1" si="31"/>
        <v>530000</v>
      </c>
      <c r="D46" s="406">
        <f t="shared" ca="1" si="32"/>
        <v>439000</v>
      </c>
      <c r="E46" s="406">
        <f t="shared" ca="1" si="33"/>
        <v>412000</v>
      </c>
      <c r="F46" s="406">
        <f t="shared" ca="1" si="34"/>
        <v>27000</v>
      </c>
      <c r="G46" s="406">
        <f t="shared" ca="1" si="35"/>
        <v>182000</v>
      </c>
      <c r="H46" s="406">
        <f t="shared" ca="1" si="36"/>
        <v>6.0999999999999999E-2</v>
      </c>
      <c r="I46" s="406">
        <f t="shared" ca="1" si="37"/>
        <v>0.80600000000000005</v>
      </c>
      <c r="J46" s="406">
        <f t="shared" ca="1" si="38"/>
        <v>0.755</v>
      </c>
      <c r="K46" s="406" t="str">
        <f t="shared" ca="1" si="39"/>
        <v/>
      </c>
    </row>
    <row r="47" spans="1:11" ht="12" customHeight="1">
      <c r="A47" s="405" t="str">
        <f>CONCATENATE($B$3," 2003")</f>
        <v>Oct-Dec 2003</v>
      </c>
      <c r="B47" s="406">
        <f t="shared" ca="1" si="30"/>
        <v>628000</v>
      </c>
      <c r="C47" s="406">
        <f t="shared" ca="1" si="31"/>
        <v>536000</v>
      </c>
      <c r="D47" s="406">
        <f t="shared" ca="1" si="32"/>
        <v>436000</v>
      </c>
      <c r="E47" s="406">
        <f t="shared" ca="1" si="33"/>
        <v>399000</v>
      </c>
      <c r="F47" s="406">
        <f t="shared" ca="1" si="34"/>
        <v>37000</v>
      </c>
      <c r="G47" s="406">
        <f t="shared" ca="1" si="35"/>
        <v>192000</v>
      </c>
      <c r="H47" s="406">
        <f t="shared" ca="1" si="36"/>
        <v>8.5000000000000006E-2</v>
      </c>
      <c r="I47" s="406">
        <f t="shared" ca="1" si="37"/>
        <v>0.79900000000000004</v>
      </c>
      <c r="J47" s="406">
        <f t="shared" ca="1" si="38"/>
        <v>0.73</v>
      </c>
      <c r="K47" s="406" t="str">
        <f t="shared" ca="1" si="39"/>
        <v/>
      </c>
    </row>
    <row r="48" spans="1:11" ht="12" customHeight="1">
      <c r="A48" s="405" t="str">
        <f>CONCATENATE($B$3," 2004")</f>
        <v>Oct-Dec 2004</v>
      </c>
      <c r="B48" s="406">
        <f t="shared" ca="1" si="30"/>
        <v>636000</v>
      </c>
      <c r="C48" s="406">
        <f t="shared" ca="1" si="31"/>
        <v>542000</v>
      </c>
      <c r="D48" s="406">
        <f t="shared" ca="1" si="32"/>
        <v>437000</v>
      </c>
      <c r="E48" s="406">
        <f t="shared" ca="1" si="33"/>
        <v>411000</v>
      </c>
      <c r="F48" s="406">
        <f t="shared" ca="1" si="34"/>
        <v>27000</v>
      </c>
      <c r="G48" s="406">
        <f t="shared" ca="1" si="35"/>
        <v>199000</v>
      </c>
      <c r="H48" s="406">
        <f t="shared" ca="1" si="36"/>
        <v>6.0999999999999999E-2</v>
      </c>
      <c r="I48" s="406">
        <f t="shared" ca="1" si="37"/>
        <v>0.79100000000000004</v>
      </c>
      <c r="J48" s="406">
        <f t="shared" ca="1" si="38"/>
        <v>0.74199999999999999</v>
      </c>
      <c r="K48" s="406" t="str">
        <f t="shared" ca="1" si="39"/>
        <v/>
      </c>
    </row>
    <row r="49" spans="1:11" ht="12" customHeight="1">
      <c r="A49" s="405" t="str">
        <f>CONCATENATE($B$3," 2005")</f>
        <v>Oct-Dec 2005</v>
      </c>
      <c r="B49" s="406">
        <f t="shared" ca="1" si="30"/>
        <v>645000</v>
      </c>
      <c r="C49" s="406">
        <f t="shared" ca="1" si="31"/>
        <v>549000</v>
      </c>
      <c r="D49" s="406">
        <f t="shared" ca="1" si="32"/>
        <v>443000</v>
      </c>
      <c r="E49" s="406">
        <f t="shared" ca="1" si="33"/>
        <v>418000</v>
      </c>
      <c r="F49" s="406">
        <f t="shared" ca="1" si="34"/>
        <v>24000</v>
      </c>
      <c r="G49" s="406">
        <f t="shared" ca="1" si="35"/>
        <v>202000</v>
      </c>
      <c r="H49" s="406">
        <f t="shared" ca="1" si="36"/>
        <v>5.5E-2</v>
      </c>
      <c r="I49" s="406">
        <f t="shared" ca="1" si="37"/>
        <v>0.78600000000000003</v>
      </c>
      <c r="J49" s="406">
        <f t="shared" ca="1" si="38"/>
        <v>0.74199999999999999</v>
      </c>
      <c r="K49" s="406" t="str">
        <f t="shared" ca="1" si="39"/>
        <v/>
      </c>
    </row>
    <row r="50" spans="1:11" ht="12" customHeight="1">
      <c r="A50" s="405" t="str">
        <f>CONCATENATE($B$3," 2006")</f>
        <v>Oct-Dec 2006</v>
      </c>
      <c r="B50" s="406">
        <f t="shared" ca="1" si="30"/>
        <v>654000</v>
      </c>
      <c r="C50" s="406">
        <f t="shared" ca="1" si="31"/>
        <v>556000</v>
      </c>
      <c r="D50" s="406">
        <f t="shared" ca="1" si="32"/>
        <v>445000</v>
      </c>
      <c r="E50" s="406">
        <f t="shared" ca="1" si="33"/>
        <v>424000</v>
      </c>
      <c r="F50" s="406">
        <f t="shared" ca="1" si="34"/>
        <v>21000</v>
      </c>
      <c r="G50" s="406">
        <f t="shared" ca="1" si="35"/>
        <v>209000</v>
      </c>
      <c r="H50" s="406">
        <f t="shared" ca="1" si="36"/>
        <v>4.7E-2</v>
      </c>
      <c r="I50" s="406">
        <f t="shared" ca="1" si="37"/>
        <v>0.78100000000000003</v>
      </c>
      <c r="J50" s="406">
        <f t="shared" ca="1" si="38"/>
        <v>0.74299999999999999</v>
      </c>
      <c r="K50" s="406" t="str">
        <f t="shared" ca="1" si="39"/>
        <v/>
      </c>
    </row>
    <row r="51" spans="1:11" ht="12" customHeight="1">
      <c r="A51" s="405" t="str">
        <f>CONCATENATE($B$3," 2007")</f>
        <v>Oct-Dec 2007</v>
      </c>
      <c r="B51" s="406">
        <f t="shared" ca="1" si="30"/>
        <v>663000</v>
      </c>
      <c r="C51" s="406">
        <f t="shared" ca="1" si="31"/>
        <v>562000</v>
      </c>
      <c r="D51" s="406">
        <f t="shared" ca="1" si="32"/>
        <v>450000</v>
      </c>
      <c r="E51" s="406">
        <f t="shared" ca="1" si="33"/>
        <v>428000</v>
      </c>
      <c r="F51" s="406">
        <f t="shared" ca="1" si="34"/>
        <v>21000</v>
      </c>
      <c r="G51" s="406">
        <f t="shared" ca="1" si="35"/>
        <v>213000</v>
      </c>
      <c r="H51" s="406">
        <f t="shared" ca="1" si="36"/>
        <v>4.8000000000000001E-2</v>
      </c>
      <c r="I51" s="406">
        <f t="shared" ca="1" si="37"/>
        <v>0.78400000000000003</v>
      </c>
      <c r="J51" s="406">
        <f t="shared" ca="1" si="38"/>
        <v>0.746</v>
      </c>
      <c r="K51" s="406" t="str">
        <f t="shared" ca="1" si="39"/>
        <v/>
      </c>
    </row>
    <row r="52" spans="1:11" ht="12" customHeight="1">
      <c r="A52" s="405" t="str">
        <f>CONCATENATE($B$3," 2008")</f>
        <v>Oct-Dec 2008</v>
      </c>
      <c r="B52" s="406">
        <f t="shared" ca="1" si="30"/>
        <v>670000</v>
      </c>
      <c r="C52" s="406">
        <f t="shared" ca="1" si="31"/>
        <v>567000</v>
      </c>
      <c r="D52" s="406">
        <f t="shared" ca="1" si="32"/>
        <v>450000</v>
      </c>
      <c r="E52" s="406">
        <f t="shared" ca="1" si="33"/>
        <v>417000</v>
      </c>
      <c r="F52" s="406">
        <f t="shared" ca="1" si="34"/>
        <v>33000</v>
      </c>
      <c r="G52" s="406">
        <f t="shared" ca="1" si="35"/>
        <v>221000</v>
      </c>
      <c r="H52" s="406">
        <f t="shared" ca="1" si="36"/>
        <v>7.2999999999999995E-2</v>
      </c>
      <c r="I52" s="406">
        <f t="shared" ca="1" si="37"/>
        <v>0.77800000000000002</v>
      </c>
      <c r="J52" s="406">
        <f t="shared" ca="1" si="38"/>
        <v>0.72</v>
      </c>
      <c r="K52" s="406" t="str">
        <f t="shared" ca="1" si="39"/>
        <v/>
      </c>
    </row>
    <row r="53" spans="1:11" ht="12" customHeight="1">
      <c r="A53" s="405" t="str">
        <f>CONCATENATE($B$3," 2009")</f>
        <v>Oct-Dec 2009</v>
      </c>
      <c r="B53" s="406">
        <f t="shared" ca="1" si="30"/>
        <v>677000</v>
      </c>
      <c r="C53" s="406">
        <f t="shared" ca="1" si="31"/>
        <v>570000</v>
      </c>
      <c r="D53" s="406">
        <f t="shared" ca="1" si="32"/>
        <v>449000</v>
      </c>
      <c r="E53" s="406">
        <f t="shared" ca="1" si="33"/>
        <v>414000</v>
      </c>
      <c r="F53" s="406">
        <f t="shared" ca="1" si="34"/>
        <v>34000</v>
      </c>
      <c r="G53" s="406">
        <f t="shared" ca="1" si="35"/>
        <v>228000</v>
      </c>
      <c r="H53" s="406">
        <f t="shared" ca="1" si="36"/>
        <v>7.6999999999999999E-2</v>
      </c>
      <c r="I53" s="406">
        <f t="shared" ca="1" si="37"/>
        <v>0.76600000000000001</v>
      </c>
      <c r="J53" s="406">
        <f t="shared" ca="1" si="38"/>
        <v>0.70499999999999996</v>
      </c>
      <c r="K53" s="406" t="str">
        <f t="shared" ca="1" si="39"/>
        <v/>
      </c>
    </row>
    <row r="54" spans="1:11" ht="12" customHeight="1">
      <c r="A54" s="405" t="str">
        <f>CONCATENATE($B$3," 2010")</f>
        <v>Oct-Dec 2010</v>
      </c>
      <c r="B54" s="406">
        <f t="shared" ca="1" si="30"/>
        <v>682000</v>
      </c>
      <c r="C54" s="406">
        <f t="shared" ca="1" si="31"/>
        <v>572000</v>
      </c>
      <c r="D54" s="406">
        <f t="shared" ca="1" si="32"/>
        <v>461000</v>
      </c>
      <c r="E54" s="406">
        <f t="shared" ca="1" si="33"/>
        <v>414000</v>
      </c>
      <c r="F54" s="406">
        <f t="shared" ca="1" si="34"/>
        <v>47000</v>
      </c>
      <c r="G54" s="406">
        <f t="shared" ca="1" si="35"/>
        <v>221000</v>
      </c>
      <c r="H54" s="406">
        <f t="shared" ca="1" si="36"/>
        <v>0.10100000000000001</v>
      </c>
      <c r="I54" s="406">
        <f t="shared" ca="1" si="37"/>
        <v>0.78700000000000003</v>
      </c>
      <c r="J54" s="406">
        <f t="shared" ca="1" si="38"/>
        <v>0.70499999999999996</v>
      </c>
      <c r="K54" s="406" t="str">
        <f t="shared" ca="1" si="39"/>
        <v/>
      </c>
    </row>
    <row r="55" spans="1:11" ht="12" customHeight="1">
      <c r="A55" s="405" t="str">
        <f>CONCATENATE($B$3," 2011")</f>
        <v>Oct-Dec 2011</v>
      </c>
      <c r="B55" s="406">
        <f t="shared" ca="1" si="30"/>
        <v>687000</v>
      </c>
      <c r="C55" s="406">
        <f t="shared" ca="1" si="31"/>
        <v>573000</v>
      </c>
      <c r="D55" s="406">
        <f t="shared" ca="1" si="32"/>
        <v>463000</v>
      </c>
      <c r="E55" s="406">
        <f t="shared" ca="1" si="33"/>
        <v>421000</v>
      </c>
      <c r="F55" s="406">
        <f t="shared" ca="1" si="34"/>
        <v>42000</v>
      </c>
      <c r="G55" s="406">
        <f t="shared" ca="1" si="35"/>
        <v>223000</v>
      </c>
      <c r="H55" s="406">
        <f t="shared" ca="1" si="36"/>
        <v>9.0999999999999998E-2</v>
      </c>
      <c r="I55" s="406">
        <f t="shared" ca="1" si="37"/>
        <v>0.78900000000000003</v>
      </c>
      <c r="J55" s="406">
        <f t="shared" ca="1" si="38"/>
        <v>0.71599999999999997</v>
      </c>
      <c r="K55" s="406" t="str">
        <f t="shared" ca="1" si="39"/>
        <v/>
      </c>
    </row>
    <row r="56" spans="1:11" ht="12" customHeight="1">
      <c r="A56" s="405" t="str">
        <f>CONCATENATE($B$3," 2012")</f>
        <v>Oct-Dec 2012</v>
      </c>
      <c r="B56" s="406">
        <f t="shared" ca="1" si="30"/>
        <v>690000</v>
      </c>
      <c r="C56" s="406">
        <f t="shared" ca="1" si="31"/>
        <v>573000</v>
      </c>
      <c r="D56" s="406">
        <f t="shared" ca="1" si="32"/>
        <v>464000</v>
      </c>
      <c r="E56" s="406">
        <f t="shared" ca="1" si="33"/>
        <v>418000</v>
      </c>
      <c r="F56" s="406">
        <f t="shared" ca="1" si="34"/>
        <v>46000</v>
      </c>
      <c r="G56" s="406">
        <f t="shared" ca="1" si="35"/>
        <v>226000</v>
      </c>
      <c r="H56" s="406">
        <f t="shared" ca="1" si="36"/>
        <v>0.1</v>
      </c>
      <c r="I56" s="406">
        <f t="shared" ca="1" si="37"/>
        <v>0.78600000000000003</v>
      </c>
      <c r="J56" s="406">
        <f t="shared" ca="1" si="38"/>
        <v>0.70599999999999996</v>
      </c>
      <c r="K56" s="406" t="str">
        <f t="shared" ca="1" si="39"/>
        <v/>
      </c>
    </row>
    <row r="57" spans="1:11" ht="12" customHeight="1">
      <c r="A57" s="405" t="str">
        <f>CONCATENATE($B$3," 2013")</f>
        <v>Oct-Dec 2013</v>
      </c>
      <c r="B57" s="406">
        <f t="shared" ca="1" si="30"/>
        <v>694000</v>
      </c>
      <c r="C57" s="406">
        <f t="shared" ca="1" si="31"/>
        <v>573000</v>
      </c>
      <c r="D57" s="406">
        <f t="shared" ca="1" si="32"/>
        <v>462000</v>
      </c>
      <c r="E57" s="406">
        <f t="shared" ca="1" si="33"/>
        <v>420000</v>
      </c>
      <c r="F57" s="406">
        <f t="shared" ca="1" si="34"/>
        <v>42000</v>
      </c>
      <c r="G57" s="406">
        <f t="shared" ca="1" si="35"/>
        <v>232000</v>
      </c>
      <c r="H57" s="406">
        <f ca="1">IF(VLOOKUP(A57,INDIRECT(CONCATENATE("'",$B$2,"'!M9:W1000")),8,FALSE)=0,"",VLOOKUP(A57,INDIRECT(CONCATENATE("'",$B$2,"'!M9:W1000")),8,FALSE))</f>
        <v>9.0999999999999998E-2</v>
      </c>
      <c r="I57" s="406">
        <f t="shared" ca="1" si="37"/>
        <v>0.78900000000000003</v>
      </c>
      <c r="J57" s="406">
        <f t="shared" ca="1" si="38"/>
        <v>0.71599999999999997</v>
      </c>
      <c r="K57" s="406" t="str">
        <f t="shared" ca="1" si="39"/>
        <v/>
      </c>
    </row>
    <row r="58" spans="1:11" ht="12" customHeight="1">
      <c r="A58" s="405" t="str">
        <f>CONCATENATE($B$3," 2014")</f>
        <v>Oct-Dec 2014</v>
      </c>
      <c r="B58" s="406">
        <f t="shared" ca="1" si="30"/>
        <v>699000</v>
      </c>
      <c r="C58" s="406">
        <f t="shared" ca="1" si="31"/>
        <v>574000</v>
      </c>
      <c r="D58" s="406">
        <f t="shared" ca="1" si="32"/>
        <v>462000</v>
      </c>
      <c r="E58" s="406">
        <f t="shared" ca="1" si="33"/>
        <v>434000</v>
      </c>
      <c r="F58" s="406">
        <f t="shared" ca="1" si="34"/>
        <v>28000</v>
      </c>
      <c r="G58" s="406">
        <f t="shared" ca="1" si="35"/>
        <v>237000</v>
      </c>
      <c r="H58" s="406">
        <f t="shared" ca="1" si="36"/>
        <v>6.0999999999999999E-2</v>
      </c>
      <c r="I58" s="406">
        <f t="shared" ca="1" si="37"/>
        <v>0.77500000000000002</v>
      </c>
      <c r="J58" s="406">
        <f t="shared" ca="1" si="38"/>
        <v>0.72599999999999998</v>
      </c>
      <c r="K58" s="406" t="str">
        <f t="shared" ca="1" si="39"/>
        <v/>
      </c>
    </row>
    <row r="59" spans="1:11" ht="12" customHeight="1">
      <c r="A59" s="405" t="str">
        <f>CONCATENATE($B$3," 2015")</f>
        <v>Oct-Dec 2015</v>
      </c>
      <c r="B59" s="406">
        <f t="shared" ca="1" si="30"/>
        <v>704000</v>
      </c>
      <c r="C59" s="406">
        <f t="shared" ca="1" si="31"/>
        <v>576000</v>
      </c>
      <c r="D59" s="406">
        <f t="shared" ca="1" si="32"/>
        <v>482000</v>
      </c>
      <c r="E59" s="406">
        <f t="shared" ca="1" si="33"/>
        <v>452000</v>
      </c>
      <c r="F59" s="406">
        <f t="shared" ca="1" si="34"/>
        <v>30000</v>
      </c>
      <c r="G59" s="406">
        <f t="shared" ca="1" si="35"/>
        <v>222000</v>
      </c>
      <c r="H59" s="406">
        <f t="shared" ca="1" si="36"/>
        <v>6.2E-2</v>
      </c>
      <c r="I59" s="406">
        <f t="shared" ca="1" si="37"/>
        <v>0.80100000000000005</v>
      </c>
      <c r="J59" s="406">
        <f t="shared" ca="1" si="38"/>
        <v>0.75</v>
      </c>
      <c r="K59" s="406" t="str">
        <f t="shared" ca="1" si="39"/>
        <v/>
      </c>
    </row>
    <row r="60" spans="1:11" ht="12" customHeight="1">
      <c r="A60" s="405" t="str">
        <f>CONCATENATE($B$3," 2016")</f>
        <v>Oct-Dec 2016</v>
      </c>
      <c r="B60" s="406">
        <f t="shared" ca="1" si="30"/>
        <v>708000</v>
      </c>
      <c r="C60" s="406">
        <f t="shared" ca="1" si="31"/>
        <v>577000</v>
      </c>
      <c r="D60" s="406">
        <f t="shared" ca="1" si="32"/>
        <v>476000</v>
      </c>
      <c r="E60" s="406">
        <f t="shared" ca="1" si="33"/>
        <v>445000</v>
      </c>
      <c r="F60" s="406">
        <f t="shared" ca="1" si="34"/>
        <v>31000</v>
      </c>
      <c r="G60" s="406">
        <f t="shared" ca="1" si="35"/>
        <v>232000</v>
      </c>
      <c r="H60" s="406">
        <f t="shared" ca="1" si="36"/>
        <v>6.5000000000000002E-2</v>
      </c>
      <c r="I60" s="406">
        <f t="shared" ca="1" si="37"/>
        <v>0.78800000000000003</v>
      </c>
      <c r="J60" s="406">
        <f t="shared" ca="1" si="38"/>
        <v>0.73399999999999999</v>
      </c>
      <c r="K60" s="406" t="str">
        <f t="shared" ca="1" si="39"/>
        <v/>
      </c>
    </row>
    <row r="61" spans="1:11" ht="12" customHeight="1">
      <c r="A61" s="405" t="str">
        <f>CONCATENATE($B$3," 2017")</f>
        <v>Oct-Dec 2017</v>
      </c>
      <c r="B61" s="406">
        <f t="shared" ca="1" si="30"/>
        <v>712000</v>
      </c>
      <c r="C61" s="406">
        <f t="shared" ca="1" si="31"/>
        <v>578000</v>
      </c>
      <c r="D61" s="406">
        <f t="shared" ca="1" si="32"/>
        <v>455000</v>
      </c>
      <c r="E61" s="406">
        <f t="shared" ca="1" si="33"/>
        <v>433000</v>
      </c>
      <c r="F61" s="406">
        <f t="shared" ca="1" si="34"/>
        <v>22000</v>
      </c>
      <c r="G61" s="406">
        <f t="shared" ca="1" si="35"/>
        <v>256000</v>
      </c>
      <c r="H61" s="406">
        <f t="shared" ca="1" si="36"/>
        <v>4.8000000000000001E-2</v>
      </c>
      <c r="I61" s="406">
        <f t="shared" ca="1" si="37"/>
        <v>0.75900000000000001</v>
      </c>
      <c r="J61" s="406">
        <f t="shared" ca="1" si="38"/>
        <v>0.72099999999999997</v>
      </c>
      <c r="K61" s="406" t="str">
        <f t="shared" ca="1" si="39"/>
        <v/>
      </c>
    </row>
    <row r="62" spans="1:11" ht="12" customHeight="1">
      <c r="A62" s="405" t="str">
        <f>CONCATENATE($B$3," 2018")</f>
        <v>Oct-Dec 2018</v>
      </c>
      <c r="B62" s="406">
        <f t="shared" ref="B62:B67" ca="1" si="40">IF(VLOOKUP(A62,INDIRECT(CONCATENATE("'",$B$2,"'!M9:W1000")),2,FALSE)=0,"",VLOOKUP(A62,INDIRECT(CONCATENATE("'",$B$2,"'!M9:W1000")),2,FALSE))</f>
        <v>715000</v>
      </c>
      <c r="C62" s="406">
        <f t="shared" ref="C62:C67" ca="1" si="41">IF(VLOOKUP(A62,INDIRECT(CONCATENATE("'",$B$2,"'!M9:W1000")),3,FALSE)=0,"",VLOOKUP(A62,INDIRECT(CONCATENATE("'",$B$2,"'!M9:W1000")),3,FALSE))</f>
        <v>578000</v>
      </c>
      <c r="D62" s="406">
        <f t="shared" ref="D62:D67" ca="1" si="42">IF(VLOOKUP(A62,INDIRECT(CONCATENATE("'",$B$2,"'!M9:W1000")),4,FALSE)=0,"",VLOOKUP(A62,INDIRECT(CONCATENATE("'",$B$2,"'!M9:W1000")),4,FALSE))</f>
        <v>467000</v>
      </c>
      <c r="E62" s="406">
        <f t="shared" ref="E62:E67" ca="1" si="43">IF(VLOOKUP(A62,INDIRECT(CONCATENATE("'",$B$2,"'!M9:W1000")),5,FALSE)=0,"",VLOOKUP(A62,INDIRECT(CONCATENATE("'",$B$2,"'!M9:W1000")),5,FALSE))</f>
        <v>446000</v>
      </c>
      <c r="F62" s="406">
        <f t="shared" ref="F62:F67" ca="1" si="44">IF(VLOOKUP(A62,INDIRECT(CONCATENATE("'",$B$2,"'!M9:W1000")),6,FALSE)=0,"",VLOOKUP(A62,INDIRECT(CONCATENATE("'",$B$2,"'!M9:W1000")),6,FALSE))</f>
        <v>21000</v>
      </c>
      <c r="G62" s="406">
        <f t="shared" ref="G62:G67" ca="1" si="45">IF(VLOOKUP(A62,INDIRECT(CONCATENATE("'",$B$2,"'!M9:W1000")),7,FALSE)=0,"",VLOOKUP(A62,INDIRECT(CONCATENATE("'",$B$2,"'!M9:W1000")),7,FALSE))</f>
        <v>248000</v>
      </c>
      <c r="H62" s="406">
        <f t="shared" ref="H62:H67" ca="1" si="46">IF(VLOOKUP(A62,INDIRECT(CONCATENATE("'",$B$2,"'!M9:W1000")),8,FALSE)=0,"",VLOOKUP(A62,INDIRECT(CONCATENATE("'",$B$2,"'!M9:W1000")),8,FALSE))</f>
        <v>4.4999999999999998E-2</v>
      </c>
      <c r="I62" s="406">
        <f t="shared" ref="I62:I67" ca="1" si="47">IF(VLOOKUP(A62,INDIRECT(CONCATENATE("'",$B$2,"'!M9:W1000")),9,FALSE)=0,"",VLOOKUP(A62,INDIRECT(CONCATENATE("'",$B$2,"'!M9:W1000")),9,FALSE))</f>
        <v>0.77500000000000002</v>
      </c>
      <c r="J62" s="406">
        <f t="shared" ref="J62:J67" ca="1" si="48">IF(VLOOKUP(A62,INDIRECT(CONCATENATE("'",$B$2,"'!M9:W1000")),10,FALSE)=0,"",VLOOKUP(A62,INDIRECT(CONCATENATE("'",$B$2,"'!M9:W1000")),10,FALSE))</f>
        <v>0.73799999999999999</v>
      </c>
      <c r="K62" s="406" t="str">
        <f t="shared" ref="K62:K67" ca="1" si="49">IF(VLOOKUP(A62,INDIRECT(CONCATENATE("'",$B$2,"'!M9:W1000")),11,FALSE)=0,"",VLOOKUP(A62,INDIRECT(CONCATENATE("'",$B$2,"'!M9:W1000")),11,FALSE))</f>
        <v/>
      </c>
    </row>
    <row r="63" spans="1:11" ht="12" customHeight="1">
      <c r="A63" s="405" t="str">
        <f>CONCATENATE($B$3," 2019")</f>
        <v>Oct-Dec 2019</v>
      </c>
      <c r="B63" s="406" t="str">
        <f t="shared" ca="1" si="40"/>
        <v xml:space="preserve">  Available Feb-20</v>
      </c>
      <c r="C63" s="406" t="str">
        <f t="shared" ca="1" si="41"/>
        <v/>
      </c>
      <c r="D63" s="406" t="str">
        <f t="shared" ca="1" si="42"/>
        <v/>
      </c>
      <c r="E63" s="406" t="str">
        <f t="shared" ca="1" si="43"/>
        <v/>
      </c>
      <c r="F63" s="406" t="str">
        <f t="shared" ca="1" si="44"/>
        <v/>
      </c>
      <c r="G63" s="406" t="str">
        <f t="shared" ca="1" si="45"/>
        <v/>
      </c>
      <c r="H63" s="406" t="str">
        <f t="shared" ca="1" si="46"/>
        <v/>
      </c>
      <c r="I63" s="406" t="str">
        <f t="shared" ca="1" si="47"/>
        <v/>
      </c>
      <c r="J63" s="406" t="str">
        <f t="shared" ca="1" si="48"/>
        <v/>
      </c>
      <c r="K63" s="406" t="str">
        <f t="shared" ca="1" si="49"/>
        <v/>
      </c>
    </row>
    <row r="64" spans="1:11" ht="12" hidden="1" customHeight="1">
      <c r="A64" s="405" t="str">
        <f>CONCATENATE($B$3," 2020")</f>
        <v>Oct-Dec 2020</v>
      </c>
      <c r="B64" s="406" t="str">
        <f t="shared" ca="1" si="40"/>
        <v xml:space="preserve">  Available Feb-21</v>
      </c>
      <c r="C64" s="406" t="str">
        <f t="shared" ca="1" si="41"/>
        <v/>
      </c>
      <c r="D64" s="406" t="str">
        <f t="shared" ca="1" si="42"/>
        <v/>
      </c>
      <c r="E64" s="406" t="str">
        <f t="shared" ca="1" si="43"/>
        <v/>
      </c>
      <c r="F64" s="406" t="str">
        <f t="shared" ca="1" si="44"/>
        <v/>
      </c>
      <c r="G64" s="406" t="str">
        <f t="shared" ca="1" si="45"/>
        <v/>
      </c>
      <c r="H64" s="406" t="str">
        <f t="shared" ca="1" si="46"/>
        <v/>
      </c>
      <c r="I64" s="406" t="str">
        <f t="shared" ca="1" si="47"/>
        <v/>
      </c>
      <c r="J64" s="406" t="str">
        <f t="shared" ca="1" si="48"/>
        <v/>
      </c>
      <c r="K64" s="406" t="str">
        <f t="shared" ca="1" si="49"/>
        <v/>
      </c>
    </row>
    <row r="65" spans="1:11" ht="12" hidden="1" customHeight="1">
      <c r="A65" s="405" t="str">
        <f>CONCATENATE($B$3," 2021")</f>
        <v>Oct-Dec 2021</v>
      </c>
      <c r="B65" s="406" t="str">
        <f t="shared" ca="1" si="40"/>
        <v xml:space="preserve">  Available Feb-22</v>
      </c>
      <c r="C65" s="406" t="str">
        <f t="shared" ca="1" si="41"/>
        <v/>
      </c>
      <c r="D65" s="406" t="str">
        <f t="shared" ca="1" si="42"/>
        <v/>
      </c>
      <c r="E65" s="406" t="str">
        <f t="shared" ca="1" si="43"/>
        <v/>
      </c>
      <c r="F65" s="406" t="str">
        <f t="shared" ca="1" si="44"/>
        <v/>
      </c>
      <c r="G65" s="406" t="str">
        <f t="shared" ca="1" si="45"/>
        <v/>
      </c>
      <c r="H65" s="406" t="str">
        <f t="shared" ca="1" si="46"/>
        <v/>
      </c>
      <c r="I65" s="406" t="str">
        <f t="shared" ca="1" si="47"/>
        <v/>
      </c>
      <c r="J65" s="406" t="str">
        <f t="shared" ca="1" si="48"/>
        <v/>
      </c>
      <c r="K65" s="406" t="str">
        <f t="shared" ca="1" si="49"/>
        <v/>
      </c>
    </row>
    <row r="66" spans="1:11" ht="12" hidden="1" customHeight="1">
      <c r="A66" s="405" t="str">
        <f>CONCATENATE($B$3," 2022")</f>
        <v>Oct-Dec 2022</v>
      </c>
      <c r="B66" s="406" t="str">
        <f t="shared" ca="1" si="40"/>
        <v xml:space="preserve">  Available Feb-23</v>
      </c>
      <c r="C66" s="406" t="str">
        <f t="shared" ca="1" si="41"/>
        <v/>
      </c>
      <c r="D66" s="406" t="str">
        <f t="shared" ca="1" si="42"/>
        <v/>
      </c>
      <c r="E66" s="406" t="str">
        <f t="shared" ca="1" si="43"/>
        <v/>
      </c>
      <c r="F66" s="406" t="str">
        <f t="shared" ca="1" si="44"/>
        <v/>
      </c>
      <c r="G66" s="406" t="str">
        <f t="shared" ca="1" si="45"/>
        <v/>
      </c>
      <c r="H66" s="406" t="str">
        <f t="shared" ca="1" si="46"/>
        <v/>
      </c>
      <c r="I66" s="406" t="str">
        <f t="shared" ca="1" si="47"/>
        <v/>
      </c>
      <c r="J66" s="406" t="str">
        <f t="shared" ca="1" si="48"/>
        <v/>
      </c>
      <c r="K66" s="406" t="str">
        <f t="shared" ca="1" si="49"/>
        <v/>
      </c>
    </row>
    <row r="67" spans="1:11" ht="12" hidden="1" customHeight="1">
      <c r="A67" s="405" t="str">
        <f>CONCATENATE($B$3," 2023")</f>
        <v>Oct-Dec 2023</v>
      </c>
      <c r="B67" s="406" t="str">
        <f t="shared" ca="1" si="40"/>
        <v xml:space="preserve">  Available Feb-24</v>
      </c>
      <c r="C67" s="406" t="str">
        <f t="shared" ca="1" si="41"/>
        <v/>
      </c>
      <c r="D67" s="406" t="str">
        <f t="shared" ca="1" si="42"/>
        <v/>
      </c>
      <c r="E67" s="406" t="str">
        <f t="shared" ca="1" si="43"/>
        <v/>
      </c>
      <c r="F67" s="406" t="str">
        <f t="shared" ca="1" si="44"/>
        <v/>
      </c>
      <c r="G67" s="406" t="str">
        <f t="shared" ca="1" si="45"/>
        <v/>
      </c>
      <c r="H67" s="406" t="str">
        <f t="shared" ca="1" si="46"/>
        <v/>
      </c>
      <c r="I67" s="406" t="str">
        <f t="shared" ca="1" si="47"/>
        <v/>
      </c>
      <c r="J67" s="406" t="str">
        <f t="shared" ca="1" si="48"/>
        <v/>
      </c>
      <c r="K67" s="406" t="str">
        <f t="shared" ca="1" si="49"/>
        <v/>
      </c>
    </row>
    <row r="68" spans="1:11" ht="12" customHeight="1">
      <c r="A68" s="407" t="s">
        <v>354</v>
      </c>
      <c r="B68" s="408"/>
      <c r="C68" s="408"/>
      <c r="D68" s="408"/>
      <c r="E68" s="408"/>
      <c r="F68" s="408"/>
      <c r="G68" s="408"/>
      <c r="H68" s="408"/>
      <c r="I68" s="408"/>
      <c r="J68" s="408"/>
      <c r="K68" s="408"/>
    </row>
    <row r="69" spans="1:11" ht="12" customHeight="1">
      <c r="A69" s="408" t="str">
        <f>CONCATENATE($B$3," 1995")</f>
        <v>Oct-Dec 1995</v>
      </c>
      <c r="B69" s="409">
        <f ca="1">IF(VLOOKUP(A69,INDIRECT(CONCATENATE("'",$B$2,"'!Y9:AI1000")),2,FALSE)=0,"",VLOOKUP(A69,INDIRECT(CONCATENATE("'",$B$2,"'!Y9:AI1000")),2,FALSE))</f>
        <v>632000</v>
      </c>
      <c r="C69" s="409">
        <f ca="1">IF(VLOOKUP(A69,INDIRECT(CONCATENATE("'",$B$2,"'!Y9:AI1000")),3,FALSE)=0,"",VLOOKUP(A69,INDIRECT(CONCATENATE("'",$B$2,"'!Y9:AI1000")),3,FALSE))</f>
        <v>512000</v>
      </c>
      <c r="D69" s="409">
        <f ca="1">IF(VLOOKUP(A69,INDIRECT(CONCATENATE("'",$B$2,"'!Y9:AI1000")),4,FALSE)=0,"",VLOOKUP(A69,INDIRECT(CONCATENATE("'",$B$2,"'!Y9:AI1000")),4,FALSE))</f>
        <v>316000</v>
      </c>
      <c r="E69" s="409">
        <f ca="1">IF(VLOOKUP(A69,INDIRECT(CONCATENATE("'",$B$2,"'!Y9:AI1000")),5,FALSE)=0,"",VLOOKUP(A69,INDIRECT(CONCATENATE("'",$B$2,"'!Y9:AI1000")),5,FALSE))</f>
        <v>295000</v>
      </c>
      <c r="F69" s="409">
        <f ca="1">IF(VLOOKUP(A69,INDIRECT(CONCATENATE("'",$B$2,"'!Y9:AI1000")),6,FALSE)=0,"",VLOOKUP(A69,INDIRECT(CONCATENATE("'",$B$2,"'!Y9:AI1000")),6,FALSE))</f>
        <v>21000</v>
      </c>
      <c r="G69" s="409">
        <f ca="1">IF(VLOOKUP(A69,INDIRECT(CONCATENATE("'",$B$2,"'!Y9:AI1000")),7,FALSE)=0,"",VLOOKUP(A69,INDIRECT(CONCATENATE("'",$B$2,"'!Y9:AI1000")),7,FALSE))</f>
        <v>316000</v>
      </c>
      <c r="H69" s="409">
        <f ca="1">IF(VLOOKUP(A69,INDIRECT(CONCATENATE("'",$B$2,"'!Y9:AI1000")),8,FALSE)=0,"",VLOOKUP(A69,INDIRECT(CONCATENATE("'",$B$2,"'!Y9:AI1000")),8,FALSE))</f>
        <v>6.5000000000000002E-2</v>
      </c>
      <c r="I69" s="409">
        <f ca="1">IF(VLOOKUP(A69,INDIRECT(CONCATENATE("'",$B$2,"'!Y9:AI1000")),9,FALSE)=0,"",VLOOKUP(A69,INDIRECT(CONCATENATE("'",$B$2,"'!Y9:AI1000")),9,FALSE))</f>
        <v>0.60699999999999998</v>
      </c>
      <c r="J69" s="409">
        <f ca="1">IF(VLOOKUP(A69,INDIRECT(CONCATENATE("'",$B$2,"'!Y9:AI1000")),10,FALSE)=0,"",VLOOKUP(A69,INDIRECT(CONCATENATE("'",$B$2,"'!Y9:AI1000")),10,FALSE))</f>
        <v>0.56599999999999995</v>
      </c>
      <c r="K69" s="409" t="str">
        <f ca="1">IF(VLOOKUP(A69,INDIRECT(CONCATENATE("'",$B$2,"'!Y9:AI1000")),11,FALSE)=0,"",VLOOKUP(A69,INDIRECT(CONCATENATE("'",$B$2,"'!Y9:AI1000")),11,FALSE))</f>
        <v/>
      </c>
    </row>
    <row r="70" spans="1:11" ht="12" customHeight="1">
      <c r="A70" s="408" t="str">
        <f>CONCATENATE($B$3," 1996")</f>
        <v>Oct-Dec 1996</v>
      </c>
      <c r="B70" s="409">
        <f t="shared" ref="B70:B91" ca="1" si="50">IF(VLOOKUP(A70,INDIRECT(CONCATENATE("'",$B$2,"'!Y9:AI1000")),2,FALSE)=0,"",VLOOKUP(A70,INDIRECT(CONCATENATE("'",$B$2,"'!Y9:AI1000")),2,FALSE))</f>
        <v>638000</v>
      </c>
      <c r="C70" s="409">
        <f t="shared" ref="C70:C91" ca="1" si="51">IF(VLOOKUP(A70,INDIRECT(CONCATENATE("'",$B$2,"'!Y9:AI1000")),3,FALSE)=0,"",VLOOKUP(A70,INDIRECT(CONCATENATE("'",$B$2,"'!Y9:AI1000")),3,FALSE))</f>
        <v>518000</v>
      </c>
      <c r="D70" s="409">
        <f t="shared" ref="D70:D91" ca="1" si="52">IF(VLOOKUP(A70,INDIRECT(CONCATENATE("'",$B$2,"'!Y9:AI1000")),4,FALSE)=0,"",VLOOKUP(A70,INDIRECT(CONCATENATE("'",$B$2,"'!Y9:AI1000")),4,FALSE))</f>
        <v>310000</v>
      </c>
      <c r="E70" s="409">
        <f t="shared" ref="E70:E91" ca="1" si="53">IF(VLOOKUP(A70,INDIRECT(CONCATENATE("'",$B$2,"'!Y9:AI1000")),5,FALSE)=0,"",VLOOKUP(A70,INDIRECT(CONCATENATE("'",$B$2,"'!Y9:AI1000")),5,FALSE))</f>
        <v>290000</v>
      </c>
      <c r="F70" s="409">
        <f t="shared" ref="F70:F91" ca="1" si="54">IF(VLOOKUP(A70,INDIRECT(CONCATENATE("'",$B$2,"'!Y9:AI1000")),6,FALSE)=0,"",VLOOKUP(A70,INDIRECT(CONCATENATE("'",$B$2,"'!Y9:AI1000")),6,FALSE))</f>
        <v>21000</v>
      </c>
      <c r="G70" s="409">
        <f t="shared" ref="G70:G91" ca="1" si="55">IF(VLOOKUP(A70,INDIRECT(CONCATENATE("'",$B$2,"'!Y9:AI1000")),7,FALSE)=0,"",VLOOKUP(A70,INDIRECT(CONCATENATE("'",$B$2,"'!Y9:AI1000")),7,FALSE))</f>
        <v>328000</v>
      </c>
      <c r="H70" s="409">
        <f t="shared" ref="H70:H91" ca="1" si="56">IF(VLOOKUP(A70,INDIRECT(CONCATENATE("'",$B$2,"'!Y9:AI1000")),8,FALSE)=0,"",VLOOKUP(A70,INDIRECT(CONCATENATE("'",$B$2,"'!Y9:AI1000")),8,FALSE))</f>
        <v>6.7000000000000004E-2</v>
      </c>
      <c r="I70" s="409">
        <f t="shared" ref="I70:I91" ca="1" si="57">IF(VLOOKUP(A70,INDIRECT(CONCATENATE("'",$B$2,"'!Y9:AI1000")),9,FALSE)=0,"",VLOOKUP(A70,INDIRECT(CONCATENATE("'",$B$2,"'!Y9:AI1000")),9,FALSE))</f>
        <v>0.59199999999999997</v>
      </c>
      <c r="J70" s="409">
        <f t="shared" ref="J70:J91" ca="1" si="58">IF(VLOOKUP(A70,INDIRECT(CONCATENATE("'",$B$2,"'!Y9:AI1000")),10,FALSE)=0,"",VLOOKUP(A70,INDIRECT(CONCATENATE("'",$B$2,"'!Y9:AI1000")),10,FALSE))</f>
        <v>0.55200000000000005</v>
      </c>
      <c r="K70" s="409" t="str">
        <f t="shared" ref="K70:K91" ca="1" si="59">IF(VLOOKUP(A70,INDIRECT(CONCATENATE("'",$B$2,"'!Y9:AI1000")),11,FALSE)=0,"",VLOOKUP(A70,INDIRECT(CONCATENATE("'",$B$2,"'!Y9:AI1000")),11,FALSE))</f>
        <v/>
      </c>
    </row>
    <row r="71" spans="1:11" ht="12" customHeight="1">
      <c r="A71" s="408" t="str">
        <f>CONCATENATE($B$3," 1997")</f>
        <v>Oct-Dec 1997</v>
      </c>
      <c r="B71" s="409">
        <f t="shared" ca="1" si="50"/>
        <v>643000</v>
      </c>
      <c r="C71" s="409">
        <f t="shared" ca="1" si="51"/>
        <v>522000</v>
      </c>
      <c r="D71" s="409">
        <f t="shared" ca="1" si="52"/>
        <v>324000</v>
      </c>
      <c r="E71" s="409">
        <f t="shared" ca="1" si="53"/>
        <v>302000</v>
      </c>
      <c r="F71" s="409">
        <f t="shared" ca="1" si="54"/>
        <v>21000</v>
      </c>
      <c r="G71" s="409">
        <f t="shared" ca="1" si="55"/>
        <v>320000</v>
      </c>
      <c r="H71" s="409">
        <f t="shared" ca="1" si="56"/>
        <v>6.6000000000000003E-2</v>
      </c>
      <c r="I71" s="409">
        <f t="shared" ca="1" si="57"/>
        <v>0.61499999999999999</v>
      </c>
      <c r="J71" s="409">
        <f t="shared" ca="1" si="58"/>
        <v>0.57399999999999995</v>
      </c>
      <c r="K71" s="409" t="str">
        <f t="shared" ca="1" si="59"/>
        <v/>
      </c>
    </row>
    <row r="72" spans="1:11" ht="12" customHeight="1">
      <c r="A72" s="408" t="str">
        <f>CONCATENATE($B$3," 1998")</f>
        <v>Oct-Dec 1998</v>
      </c>
      <c r="B72" s="409">
        <f t="shared" ca="1" si="50"/>
        <v>648000</v>
      </c>
      <c r="C72" s="409">
        <f t="shared" ca="1" si="51"/>
        <v>526000</v>
      </c>
      <c r="D72" s="409">
        <f t="shared" ca="1" si="52"/>
        <v>325000</v>
      </c>
      <c r="E72" s="409">
        <f t="shared" ca="1" si="53"/>
        <v>307000</v>
      </c>
      <c r="F72" s="409">
        <f t="shared" ca="1" si="54"/>
        <v>19000</v>
      </c>
      <c r="G72" s="409">
        <f t="shared" ca="1" si="55"/>
        <v>323000</v>
      </c>
      <c r="H72" s="409">
        <f t="shared" ca="1" si="56"/>
        <v>5.7000000000000002E-2</v>
      </c>
      <c r="I72" s="409">
        <f t="shared" ca="1" si="57"/>
        <v>0.61299999999999999</v>
      </c>
      <c r="J72" s="409">
        <f t="shared" ca="1" si="58"/>
        <v>0.57799999999999996</v>
      </c>
      <c r="K72" s="409" t="str">
        <f t="shared" ca="1" si="59"/>
        <v/>
      </c>
    </row>
    <row r="73" spans="1:11" ht="12" customHeight="1">
      <c r="A73" s="408" t="str">
        <f>CONCATENATE($B$3," 1999")</f>
        <v>Oct-Dec 1999</v>
      </c>
      <c r="B73" s="409">
        <f t="shared" ca="1" si="50"/>
        <v>651000</v>
      </c>
      <c r="C73" s="409">
        <f t="shared" ca="1" si="51"/>
        <v>530000</v>
      </c>
      <c r="D73" s="409">
        <f t="shared" ca="1" si="52"/>
        <v>327000</v>
      </c>
      <c r="E73" s="409">
        <f t="shared" ca="1" si="53"/>
        <v>309000</v>
      </c>
      <c r="F73" s="409">
        <f t="shared" ca="1" si="54"/>
        <v>19000</v>
      </c>
      <c r="G73" s="409">
        <f t="shared" ca="1" si="55"/>
        <v>324000</v>
      </c>
      <c r="H73" s="409">
        <f t="shared" ca="1" si="56"/>
        <v>5.7000000000000002E-2</v>
      </c>
      <c r="I73" s="409">
        <f t="shared" ca="1" si="57"/>
        <v>0.61299999999999999</v>
      </c>
      <c r="J73" s="409">
        <f t="shared" ca="1" si="58"/>
        <v>0.57799999999999996</v>
      </c>
      <c r="K73" s="409" t="str">
        <f t="shared" ca="1" si="59"/>
        <v/>
      </c>
    </row>
    <row r="74" spans="1:11" ht="12" customHeight="1">
      <c r="A74" s="408" t="str">
        <f>CONCATENATE($B$3," 2000")</f>
        <v>Oct-Dec 2000</v>
      </c>
      <c r="B74" s="409">
        <f t="shared" ca="1" si="50"/>
        <v>656000</v>
      </c>
      <c r="C74" s="409">
        <f t="shared" ca="1" si="51"/>
        <v>534000</v>
      </c>
      <c r="D74" s="409">
        <f t="shared" ca="1" si="52"/>
        <v>329000</v>
      </c>
      <c r="E74" s="409">
        <f t="shared" ca="1" si="53"/>
        <v>312000</v>
      </c>
      <c r="F74" s="409">
        <f t="shared" ca="1" si="54"/>
        <v>18000</v>
      </c>
      <c r="G74" s="409">
        <f t="shared" ca="1" si="55"/>
        <v>327000</v>
      </c>
      <c r="H74" s="409">
        <f t="shared" ca="1" si="56"/>
        <v>5.2999999999999999E-2</v>
      </c>
      <c r="I74" s="409">
        <f t="shared" ca="1" si="57"/>
        <v>0.61099999999999999</v>
      </c>
      <c r="J74" s="409">
        <f t="shared" ca="1" si="58"/>
        <v>0.57799999999999996</v>
      </c>
      <c r="K74" s="409" t="str">
        <f t="shared" ca="1" si="59"/>
        <v/>
      </c>
    </row>
    <row r="75" spans="1:11" ht="12" customHeight="1">
      <c r="A75" s="408" t="str">
        <f>CONCATENATE($B$3," 2001")</f>
        <v>Oct-Dec 2001</v>
      </c>
      <c r="B75" s="409">
        <f t="shared" ca="1" si="50"/>
        <v>662000</v>
      </c>
      <c r="C75" s="409">
        <f t="shared" ca="1" si="51"/>
        <v>539000</v>
      </c>
      <c r="D75" s="409">
        <f t="shared" ca="1" si="52"/>
        <v>331000</v>
      </c>
      <c r="E75" s="409">
        <f t="shared" ca="1" si="53"/>
        <v>317000</v>
      </c>
      <c r="F75" s="409">
        <f t="shared" ca="1" si="54"/>
        <v>15000</v>
      </c>
      <c r="G75" s="409">
        <f t="shared" ca="1" si="55"/>
        <v>331000</v>
      </c>
      <c r="H75" s="409">
        <f t="shared" ca="1" si="56"/>
        <v>4.3999999999999997E-2</v>
      </c>
      <c r="I75" s="409">
        <f t="shared" ca="1" si="57"/>
        <v>0.61099999999999999</v>
      </c>
      <c r="J75" s="409">
        <f t="shared" ca="1" si="58"/>
        <v>0.58399999999999996</v>
      </c>
      <c r="K75" s="409" t="str">
        <f t="shared" ca="1" si="59"/>
        <v/>
      </c>
    </row>
    <row r="76" spans="1:11" ht="12" customHeight="1">
      <c r="A76" s="408" t="str">
        <f>CONCATENATE($B$3," 2002")</f>
        <v>Oct-Dec 2002</v>
      </c>
      <c r="B76" s="409">
        <f t="shared" ca="1" si="50"/>
        <v>669000</v>
      </c>
      <c r="C76" s="409">
        <f t="shared" ca="1" si="51"/>
        <v>544000</v>
      </c>
      <c r="D76" s="409">
        <f t="shared" ca="1" si="52"/>
        <v>340000</v>
      </c>
      <c r="E76" s="409">
        <f t="shared" ca="1" si="53"/>
        <v>323000</v>
      </c>
      <c r="F76" s="409">
        <f t="shared" ca="1" si="54"/>
        <v>16000</v>
      </c>
      <c r="G76" s="409">
        <f t="shared" ca="1" si="55"/>
        <v>329000</v>
      </c>
      <c r="H76" s="409">
        <f t="shared" ca="1" si="56"/>
        <v>4.8000000000000001E-2</v>
      </c>
      <c r="I76" s="409">
        <f t="shared" ca="1" si="57"/>
        <v>0.61899999999999999</v>
      </c>
      <c r="J76" s="409">
        <f t="shared" ca="1" si="58"/>
        <v>0.58799999999999997</v>
      </c>
      <c r="K76" s="409" t="str">
        <f t="shared" ca="1" si="59"/>
        <v/>
      </c>
    </row>
    <row r="77" spans="1:11" ht="12" customHeight="1">
      <c r="A77" s="408" t="str">
        <f>CONCATENATE($B$3," 2003")</f>
        <v>Oct-Dec 2003</v>
      </c>
      <c r="B77" s="409">
        <f t="shared" ca="1" si="50"/>
        <v>675000</v>
      </c>
      <c r="C77" s="409">
        <f t="shared" ca="1" si="51"/>
        <v>549000</v>
      </c>
      <c r="D77" s="409">
        <f t="shared" ca="1" si="52"/>
        <v>332000</v>
      </c>
      <c r="E77" s="409">
        <f t="shared" ca="1" si="53"/>
        <v>320000</v>
      </c>
      <c r="F77" s="409">
        <f t="shared" ca="1" si="54"/>
        <v>12000</v>
      </c>
      <c r="G77" s="409">
        <f t="shared" ca="1" si="55"/>
        <v>343000</v>
      </c>
      <c r="H77" s="409">
        <f t="shared" ca="1" si="56"/>
        <v>3.5000000000000003E-2</v>
      </c>
      <c r="I77" s="409">
        <f t="shared" ca="1" si="57"/>
        <v>0.59799999999999998</v>
      </c>
      <c r="J77" s="409">
        <f t="shared" ca="1" si="58"/>
        <v>0.57699999999999996</v>
      </c>
      <c r="K77" s="409" t="str">
        <f t="shared" ca="1" si="59"/>
        <v/>
      </c>
    </row>
    <row r="78" spans="1:11" ht="12" customHeight="1">
      <c r="A78" s="408" t="str">
        <f>CONCATENATE($B$3," 2004")</f>
        <v>Oct-Dec 2004</v>
      </c>
      <c r="B78" s="409">
        <f t="shared" ca="1" si="50"/>
        <v>682000</v>
      </c>
      <c r="C78" s="409">
        <f t="shared" ca="1" si="51"/>
        <v>555000</v>
      </c>
      <c r="D78" s="409">
        <f t="shared" ca="1" si="52"/>
        <v>351000</v>
      </c>
      <c r="E78" s="409">
        <f t="shared" ca="1" si="53"/>
        <v>341000</v>
      </c>
      <c r="F78" s="409">
        <f t="shared" ca="1" si="54"/>
        <v>10000</v>
      </c>
      <c r="G78" s="409">
        <f t="shared" ca="1" si="55"/>
        <v>331000</v>
      </c>
      <c r="H78" s="409">
        <f t="shared" ca="1" si="56"/>
        <v>2.9000000000000001E-2</v>
      </c>
      <c r="I78" s="409">
        <f t="shared" ca="1" si="57"/>
        <v>0.628</v>
      </c>
      <c r="J78" s="409">
        <f t="shared" ca="1" si="58"/>
        <v>0.61</v>
      </c>
      <c r="K78" s="409" t="str">
        <f t="shared" ca="1" si="59"/>
        <v/>
      </c>
    </row>
    <row r="79" spans="1:11" ht="12" customHeight="1">
      <c r="A79" s="408" t="str">
        <f>CONCATENATE($B$3," 2005")</f>
        <v>Oct-Dec 2005</v>
      </c>
      <c r="B79" s="409">
        <f t="shared" ca="1" si="50"/>
        <v>690000</v>
      </c>
      <c r="C79" s="409">
        <f t="shared" ca="1" si="51"/>
        <v>562000</v>
      </c>
      <c r="D79" s="409">
        <f t="shared" ca="1" si="52"/>
        <v>354000</v>
      </c>
      <c r="E79" s="409">
        <f t="shared" ca="1" si="53"/>
        <v>342000</v>
      </c>
      <c r="F79" s="409">
        <f t="shared" ca="1" si="54"/>
        <v>12000</v>
      </c>
      <c r="G79" s="409">
        <f t="shared" ca="1" si="55"/>
        <v>336000</v>
      </c>
      <c r="H79" s="409">
        <f t="shared" ca="1" si="56"/>
        <v>3.4000000000000002E-2</v>
      </c>
      <c r="I79" s="409">
        <f t="shared" ca="1" si="57"/>
        <v>0.622</v>
      </c>
      <c r="J79" s="409">
        <f t="shared" ca="1" si="58"/>
        <v>0.60099999999999998</v>
      </c>
      <c r="K79" s="409" t="str">
        <f t="shared" ca="1" si="59"/>
        <v/>
      </c>
    </row>
    <row r="80" spans="1:11" ht="12" customHeight="1">
      <c r="A80" s="408" t="str">
        <f>CONCATENATE($B$3," 2006")</f>
        <v>Oct-Dec 2006</v>
      </c>
      <c r="B80" s="409">
        <f t="shared" ca="1" si="50"/>
        <v>699000</v>
      </c>
      <c r="C80" s="409">
        <f t="shared" ca="1" si="51"/>
        <v>569000</v>
      </c>
      <c r="D80" s="409">
        <f t="shared" ca="1" si="52"/>
        <v>370000</v>
      </c>
      <c r="E80" s="409">
        <f t="shared" ca="1" si="53"/>
        <v>356000</v>
      </c>
      <c r="F80" s="409">
        <f t="shared" ca="1" si="54"/>
        <v>14000</v>
      </c>
      <c r="G80" s="409">
        <f t="shared" ca="1" si="55"/>
        <v>329000</v>
      </c>
      <c r="H80" s="409">
        <f t="shared" ca="1" si="56"/>
        <v>3.7999999999999999E-2</v>
      </c>
      <c r="I80" s="409">
        <f t="shared" ca="1" si="57"/>
        <v>0.64300000000000002</v>
      </c>
      <c r="J80" s="409">
        <f t="shared" ca="1" si="58"/>
        <v>0.61799999999999999</v>
      </c>
      <c r="K80" s="409" t="str">
        <f t="shared" ca="1" si="59"/>
        <v/>
      </c>
    </row>
    <row r="81" spans="1:11" ht="12" customHeight="1">
      <c r="A81" s="408" t="str">
        <f>CONCATENATE($B$3," 2007")</f>
        <v>Oct-Dec 2007</v>
      </c>
      <c r="B81" s="409">
        <f t="shared" ca="1" si="50"/>
        <v>708000</v>
      </c>
      <c r="C81" s="409">
        <f t="shared" ca="1" si="51"/>
        <v>576000</v>
      </c>
      <c r="D81" s="409">
        <f t="shared" ca="1" si="52"/>
        <v>374000</v>
      </c>
      <c r="E81" s="409">
        <f t="shared" ca="1" si="53"/>
        <v>360000</v>
      </c>
      <c r="F81" s="409">
        <f t="shared" ca="1" si="54"/>
        <v>13000</v>
      </c>
      <c r="G81" s="409">
        <f t="shared" ca="1" si="55"/>
        <v>334000</v>
      </c>
      <c r="H81" s="409">
        <f t="shared" ca="1" si="56"/>
        <v>3.5999999999999997E-2</v>
      </c>
      <c r="I81" s="409">
        <f t="shared" ca="1" si="57"/>
        <v>0.64</v>
      </c>
      <c r="J81" s="409">
        <f t="shared" ca="1" si="58"/>
        <v>0.61599999999999999</v>
      </c>
      <c r="K81" s="409" t="str">
        <f t="shared" ca="1" si="59"/>
        <v/>
      </c>
    </row>
    <row r="82" spans="1:11" ht="12" customHeight="1">
      <c r="A82" s="408" t="str">
        <f>CONCATENATE($B$3," 2008")</f>
        <v>Oct-Dec 2008</v>
      </c>
      <c r="B82" s="409">
        <f t="shared" ca="1" si="50"/>
        <v>715000</v>
      </c>
      <c r="C82" s="409">
        <f t="shared" ca="1" si="51"/>
        <v>581000</v>
      </c>
      <c r="D82" s="409">
        <f t="shared" ca="1" si="52"/>
        <v>374000</v>
      </c>
      <c r="E82" s="409">
        <f t="shared" ca="1" si="53"/>
        <v>364000</v>
      </c>
      <c r="F82" s="409">
        <f t="shared" ca="1" si="54"/>
        <v>10000</v>
      </c>
      <c r="G82" s="409">
        <f t="shared" ca="1" si="55"/>
        <v>341000</v>
      </c>
      <c r="H82" s="409">
        <f t="shared" ca="1" si="56"/>
        <v>2.7E-2</v>
      </c>
      <c r="I82" s="409">
        <f t="shared" ca="1" si="57"/>
        <v>0.63400000000000001</v>
      </c>
      <c r="J82" s="409">
        <f t="shared" ca="1" si="58"/>
        <v>0.61699999999999999</v>
      </c>
      <c r="K82" s="409" t="str">
        <f t="shared" ca="1" si="59"/>
        <v/>
      </c>
    </row>
    <row r="83" spans="1:11" ht="12" customHeight="1">
      <c r="A83" s="408" t="str">
        <f>CONCATENATE($B$3," 2009")</f>
        <v>Oct-Dec 2009</v>
      </c>
      <c r="B83" s="409">
        <f t="shared" ca="1" si="50"/>
        <v>721000</v>
      </c>
      <c r="C83" s="409">
        <f t="shared" ca="1" si="51"/>
        <v>584000</v>
      </c>
      <c r="D83" s="409">
        <f t="shared" ca="1" si="52"/>
        <v>375000</v>
      </c>
      <c r="E83" s="409">
        <f t="shared" ca="1" si="53"/>
        <v>361000</v>
      </c>
      <c r="F83" s="409">
        <f t="shared" ca="1" si="54"/>
        <v>14000</v>
      </c>
      <c r="G83" s="409">
        <f t="shared" ca="1" si="55"/>
        <v>346000</v>
      </c>
      <c r="H83" s="409">
        <f t="shared" ca="1" si="56"/>
        <v>3.9E-2</v>
      </c>
      <c r="I83" s="409">
        <f t="shared" ca="1" si="57"/>
        <v>0.63300000000000001</v>
      </c>
      <c r="J83" s="409">
        <f t="shared" ca="1" si="58"/>
        <v>0.60799999999999998</v>
      </c>
      <c r="K83" s="409" t="str">
        <f t="shared" ca="1" si="59"/>
        <v/>
      </c>
    </row>
    <row r="84" spans="1:11" ht="12" customHeight="1">
      <c r="A84" s="408" t="str">
        <f>CONCATENATE($B$3," 2010")</f>
        <v>Oct-Dec 2010</v>
      </c>
      <c r="B84" s="409">
        <f t="shared" ca="1" si="50"/>
        <v>726000</v>
      </c>
      <c r="C84" s="409">
        <f t="shared" ca="1" si="51"/>
        <v>586000</v>
      </c>
      <c r="D84" s="409">
        <f t="shared" ca="1" si="52"/>
        <v>386000</v>
      </c>
      <c r="E84" s="409">
        <f t="shared" ca="1" si="53"/>
        <v>366000</v>
      </c>
      <c r="F84" s="409">
        <f t="shared" ca="1" si="54"/>
        <v>20000</v>
      </c>
      <c r="G84" s="409">
        <f t="shared" ca="1" si="55"/>
        <v>340000</v>
      </c>
      <c r="H84" s="409">
        <f t="shared" ca="1" si="56"/>
        <v>5.2999999999999999E-2</v>
      </c>
      <c r="I84" s="409">
        <f t="shared" ca="1" si="57"/>
        <v>0.65</v>
      </c>
      <c r="J84" s="409">
        <f t="shared" ca="1" si="58"/>
        <v>0.61499999999999999</v>
      </c>
      <c r="K84" s="409" t="str">
        <f t="shared" ca="1" si="59"/>
        <v/>
      </c>
    </row>
    <row r="85" spans="1:11" ht="12" customHeight="1">
      <c r="A85" s="408" t="str">
        <f>CONCATENATE($B$3," 2011")</f>
        <v>Oct-Dec 2011</v>
      </c>
      <c r="B85" s="409">
        <f t="shared" ca="1" si="50"/>
        <v>729000</v>
      </c>
      <c r="C85" s="409">
        <f t="shared" ca="1" si="51"/>
        <v>586000</v>
      </c>
      <c r="D85" s="409">
        <f t="shared" ca="1" si="52"/>
        <v>401000</v>
      </c>
      <c r="E85" s="409">
        <f t="shared" ca="1" si="53"/>
        <v>382000</v>
      </c>
      <c r="F85" s="409">
        <f t="shared" ca="1" si="54"/>
        <v>19000</v>
      </c>
      <c r="G85" s="409">
        <f t="shared" ca="1" si="55"/>
        <v>328000</v>
      </c>
      <c r="H85" s="409">
        <f t="shared" ca="1" si="56"/>
        <v>4.7E-2</v>
      </c>
      <c r="I85" s="409">
        <f t="shared" ca="1" si="57"/>
        <v>0.66900000000000004</v>
      </c>
      <c r="J85" s="409">
        <f t="shared" ca="1" si="58"/>
        <v>0.63700000000000001</v>
      </c>
      <c r="K85" s="409" t="str">
        <f t="shared" ca="1" si="59"/>
        <v/>
      </c>
    </row>
    <row r="86" spans="1:11" ht="12" customHeight="1">
      <c r="A86" s="408" t="str">
        <f>CONCATENATE($B$3," 2012")</f>
        <v>Oct-Dec 2012</v>
      </c>
      <c r="B86" s="409">
        <f t="shared" ca="1" si="50"/>
        <v>732000</v>
      </c>
      <c r="C86" s="409">
        <f t="shared" ca="1" si="51"/>
        <v>586000</v>
      </c>
      <c r="D86" s="409">
        <f t="shared" ca="1" si="52"/>
        <v>401000</v>
      </c>
      <c r="E86" s="409">
        <f t="shared" ca="1" si="53"/>
        <v>381000</v>
      </c>
      <c r="F86" s="409">
        <f t="shared" ca="1" si="54"/>
        <v>20000</v>
      </c>
      <c r="G86" s="409">
        <f t="shared" ca="1" si="55"/>
        <v>331000</v>
      </c>
      <c r="H86" s="409">
        <f t="shared" ca="1" si="56"/>
        <v>4.9000000000000002E-2</v>
      </c>
      <c r="I86" s="409">
        <f t="shared" ca="1" si="57"/>
        <v>0.67100000000000004</v>
      </c>
      <c r="J86" s="409">
        <f t="shared" ca="1" si="58"/>
        <v>0.63700000000000001</v>
      </c>
      <c r="K86" s="409" t="str">
        <f t="shared" ca="1" si="59"/>
        <v/>
      </c>
    </row>
    <row r="87" spans="1:11" ht="12" customHeight="1">
      <c r="A87" s="408" t="str">
        <f>CONCATENATE($B$3," 2013")</f>
        <v>Oct-Dec 2013</v>
      </c>
      <c r="B87" s="409">
        <f t="shared" ca="1" si="50"/>
        <v>735000</v>
      </c>
      <c r="C87" s="409">
        <f t="shared" ca="1" si="51"/>
        <v>587000</v>
      </c>
      <c r="D87" s="409">
        <f t="shared" ca="1" si="52"/>
        <v>407000</v>
      </c>
      <c r="E87" s="409">
        <f t="shared" ca="1" si="53"/>
        <v>386000</v>
      </c>
      <c r="F87" s="409">
        <f t="shared" ca="1" si="54"/>
        <v>21000</v>
      </c>
      <c r="G87" s="409">
        <f t="shared" ca="1" si="55"/>
        <v>328000</v>
      </c>
      <c r="H87" s="409">
        <f t="shared" ca="1" si="56"/>
        <v>5.1999999999999998E-2</v>
      </c>
      <c r="I87" s="409">
        <f t="shared" ca="1" si="57"/>
        <v>0.67300000000000004</v>
      </c>
      <c r="J87" s="409">
        <f t="shared" ca="1" si="58"/>
        <v>0.63700000000000001</v>
      </c>
      <c r="K87" s="409" t="str">
        <f t="shared" ca="1" si="59"/>
        <v/>
      </c>
    </row>
    <row r="88" spans="1:11" ht="12" customHeight="1">
      <c r="A88" s="408" t="str">
        <f>CONCATENATE($B$3," 2014")</f>
        <v>Oct-Dec 2014</v>
      </c>
      <c r="B88" s="409">
        <f t="shared" ca="1" si="50"/>
        <v>740000</v>
      </c>
      <c r="C88" s="409">
        <f t="shared" ca="1" si="51"/>
        <v>588000</v>
      </c>
      <c r="D88" s="409">
        <f t="shared" ca="1" si="52"/>
        <v>401000</v>
      </c>
      <c r="E88" s="409">
        <f t="shared" ca="1" si="53"/>
        <v>380000</v>
      </c>
      <c r="F88" s="409">
        <f t="shared" ca="1" si="54"/>
        <v>22000</v>
      </c>
      <c r="G88" s="409">
        <f t="shared" ca="1" si="55"/>
        <v>338000</v>
      </c>
      <c r="H88" s="409">
        <f t="shared" ca="1" si="56"/>
        <v>5.5E-2</v>
      </c>
      <c r="I88" s="409">
        <f t="shared" ca="1" si="57"/>
        <v>0.66600000000000004</v>
      </c>
      <c r="J88" s="409">
        <f t="shared" ca="1" si="58"/>
        <v>0.629</v>
      </c>
      <c r="K88" s="409" t="str">
        <f t="shared" ca="1" si="59"/>
        <v/>
      </c>
    </row>
    <row r="89" spans="1:11" ht="12" customHeight="1">
      <c r="A89" s="408" t="str">
        <f>CONCATENATE($B$3," 2015")</f>
        <v>Oct-Dec 2015</v>
      </c>
      <c r="B89" s="409">
        <f t="shared" ca="1" si="50"/>
        <v>743000</v>
      </c>
      <c r="C89" s="409">
        <f t="shared" ca="1" si="51"/>
        <v>589000</v>
      </c>
      <c r="D89" s="409">
        <f t="shared" ca="1" si="52"/>
        <v>397000</v>
      </c>
      <c r="E89" s="409">
        <f t="shared" ca="1" si="53"/>
        <v>375000</v>
      </c>
      <c r="F89" s="409">
        <f t="shared" ca="1" si="54"/>
        <v>22000</v>
      </c>
      <c r="G89" s="409">
        <f t="shared" ca="1" si="55"/>
        <v>346000</v>
      </c>
      <c r="H89" s="409">
        <f t="shared" ca="1" si="56"/>
        <v>5.5E-2</v>
      </c>
      <c r="I89" s="409">
        <f t="shared" ca="1" si="57"/>
        <v>0.66300000000000003</v>
      </c>
      <c r="J89" s="409">
        <f t="shared" ca="1" si="58"/>
        <v>0.626</v>
      </c>
      <c r="K89" s="409" t="str">
        <f t="shared" ca="1" si="59"/>
        <v/>
      </c>
    </row>
    <row r="90" spans="1:11" ht="12" customHeight="1">
      <c r="A90" s="408" t="str">
        <f>CONCATENATE($B$3," 2016")</f>
        <v>Oct-Dec 2016</v>
      </c>
      <c r="B90" s="409">
        <f t="shared" ca="1" si="50"/>
        <v>746000</v>
      </c>
      <c r="C90" s="409">
        <f t="shared" ca="1" si="51"/>
        <v>590000</v>
      </c>
      <c r="D90" s="409">
        <f t="shared" ca="1" si="52"/>
        <v>414000</v>
      </c>
      <c r="E90" s="409">
        <f t="shared" ca="1" si="53"/>
        <v>397000</v>
      </c>
      <c r="F90" s="409">
        <f t="shared" ca="1" si="54"/>
        <v>17000</v>
      </c>
      <c r="G90" s="409">
        <f t="shared" ca="1" si="55"/>
        <v>332000</v>
      </c>
      <c r="H90" s="409">
        <f t="shared" ca="1" si="56"/>
        <v>4.2000000000000003E-2</v>
      </c>
      <c r="I90" s="409">
        <f t="shared" ca="1" si="57"/>
        <v>0.69199999999999995</v>
      </c>
      <c r="J90" s="409">
        <f t="shared" ca="1" si="58"/>
        <v>0.66200000000000003</v>
      </c>
      <c r="K90" s="409" t="str">
        <f t="shared" ca="1" si="59"/>
        <v/>
      </c>
    </row>
    <row r="91" spans="1:11" ht="12" customHeight="1">
      <c r="A91" s="408" t="str">
        <f>CONCATENATE($B$3," 2017")</f>
        <v>Oct-Dec 2017</v>
      </c>
      <c r="B91" s="409">
        <f t="shared" ca="1" si="50"/>
        <v>748000</v>
      </c>
      <c r="C91" s="409">
        <f t="shared" ca="1" si="51"/>
        <v>590000</v>
      </c>
      <c r="D91" s="409">
        <f t="shared" ca="1" si="52"/>
        <v>410000</v>
      </c>
      <c r="E91" s="409">
        <f t="shared" ca="1" si="53"/>
        <v>397000</v>
      </c>
      <c r="F91" s="409">
        <f t="shared" ca="1" si="54"/>
        <v>13000</v>
      </c>
      <c r="G91" s="409">
        <f t="shared" ca="1" si="55"/>
        <v>338000</v>
      </c>
      <c r="H91" s="409">
        <f t="shared" ca="1" si="56"/>
        <v>3.3000000000000002E-2</v>
      </c>
      <c r="I91" s="409">
        <f t="shared" ca="1" si="57"/>
        <v>0.67500000000000004</v>
      </c>
      <c r="J91" s="409">
        <f t="shared" ca="1" si="58"/>
        <v>0.65200000000000002</v>
      </c>
      <c r="K91" s="409" t="str">
        <f t="shared" ca="1" si="59"/>
        <v/>
      </c>
    </row>
    <row r="92" spans="1:11" ht="12" customHeight="1">
      <c r="A92" s="408" t="str">
        <f>CONCATENATE($B$3," 2018")</f>
        <v>Oct-Dec 2018</v>
      </c>
      <c r="B92" s="409">
        <f t="shared" ref="B92:B97" ca="1" si="60">IF(VLOOKUP(A92,INDIRECT(CONCATENATE("'",$B$2,"'!Y9:AI1000")),2,FALSE)=0,"",VLOOKUP(A92,INDIRECT(CONCATENATE("'",$B$2,"'!Y9:AI1000")),2,FALSE))</f>
        <v>751000</v>
      </c>
      <c r="C92" s="409">
        <f t="shared" ref="C92:C97" ca="1" si="61">IF(VLOOKUP(A92,INDIRECT(CONCATENATE("'",$B$2,"'!Y9:AI1000")),3,FALSE)=0,"",VLOOKUP(A92,INDIRECT(CONCATENATE("'",$B$2,"'!Y9:AI1000")),3,FALSE))</f>
        <v>590000</v>
      </c>
      <c r="D92" s="409">
        <f t="shared" ref="D92:D97" ca="1" si="62">IF(VLOOKUP(A92,INDIRECT(CONCATENATE("'",$B$2,"'!Y9:AI1000")),4,FALSE)=0,"",VLOOKUP(A92,INDIRECT(CONCATENATE("'",$B$2,"'!Y9:AI1000")),4,FALSE))</f>
        <v>419000</v>
      </c>
      <c r="E92" s="409">
        <f t="shared" ref="E92:E97" ca="1" si="63">IF(VLOOKUP(A92,INDIRECT(CONCATENATE("'",$B$2,"'!Y9:AI1000")),5,FALSE)=0,"",VLOOKUP(A92,INDIRECT(CONCATENATE("'",$B$2,"'!Y9:AI1000")),5,FALSE))</f>
        <v>407000</v>
      </c>
      <c r="F92" s="409">
        <f t="shared" ref="F92:F97" ca="1" si="64">IF(VLOOKUP(A92,INDIRECT(CONCATENATE("'",$B$2,"'!Y9:AI1000")),6,FALSE)=0,"",VLOOKUP(A92,INDIRECT(CONCATENATE("'",$B$2,"'!Y9:AI1000")),6,FALSE))</f>
        <v>12000</v>
      </c>
      <c r="G92" s="409">
        <f t="shared" ref="G92:G97" ca="1" si="65">IF(VLOOKUP(A92,INDIRECT(CONCATENATE("'",$B$2,"'!Y9:AI1000")),7,FALSE)=0,"",VLOOKUP(A92,INDIRECT(CONCATENATE("'",$B$2,"'!Y9:AI1000")),7,FALSE))</f>
        <v>331000</v>
      </c>
      <c r="H92" s="409">
        <f t="shared" ref="H92:H97" ca="1" si="66">IF(VLOOKUP(A92,INDIRECT(CONCATENATE("'",$B$2,"'!Y9:AI1000")),8,FALSE)=0,"",VLOOKUP(A92,INDIRECT(CONCATENATE("'",$B$2,"'!Y9:AI1000")),8,FALSE))</f>
        <v>2.9000000000000001E-2</v>
      </c>
      <c r="I92" s="409">
        <f t="shared" ref="I92:I97" ca="1" si="67">IF(VLOOKUP(A92,INDIRECT(CONCATENATE("'",$B$2,"'!Y9:AI1000")),9,FALSE)=0,"",VLOOKUP(A92,INDIRECT(CONCATENATE("'",$B$2,"'!Y9:AI1000")),9,FALSE))</f>
        <v>0.69</v>
      </c>
      <c r="J92" s="409">
        <f t="shared" ref="J92:J97" ca="1" si="68">IF(VLOOKUP(A92,INDIRECT(CONCATENATE("'",$B$2,"'!Y9:AI1000")),10,FALSE)=0,"",VLOOKUP(A92,INDIRECT(CONCATENATE("'",$B$2,"'!Y9:AI1000")),10,FALSE))</f>
        <v>0.67</v>
      </c>
      <c r="K92" s="409" t="str">
        <f t="shared" ref="K92:K97" ca="1" si="69">IF(VLOOKUP(A92,INDIRECT(CONCATENATE("'",$B$2,"'!Y9:AI1000")),11,FALSE)=0,"",VLOOKUP(A92,INDIRECT(CONCATENATE("'",$B$2,"'!Y9:AI1000")),11,FALSE))</f>
        <v/>
      </c>
    </row>
    <row r="93" spans="1:11" ht="12" customHeight="1">
      <c r="A93" s="408" t="str">
        <f>CONCATENATE($B$3," 2019")</f>
        <v>Oct-Dec 2019</v>
      </c>
      <c r="B93" s="409" t="str">
        <f t="shared" ca="1" si="60"/>
        <v xml:space="preserve">  Available Feb-20</v>
      </c>
      <c r="C93" s="409" t="str">
        <f t="shared" ca="1" si="61"/>
        <v/>
      </c>
      <c r="D93" s="409" t="str">
        <f t="shared" ca="1" si="62"/>
        <v/>
      </c>
      <c r="E93" s="409" t="str">
        <f t="shared" ca="1" si="63"/>
        <v/>
      </c>
      <c r="F93" s="409" t="str">
        <f t="shared" ca="1" si="64"/>
        <v/>
      </c>
      <c r="G93" s="409" t="str">
        <f t="shared" ca="1" si="65"/>
        <v/>
      </c>
      <c r="H93" s="409" t="str">
        <f t="shared" ca="1" si="66"/>
        <v/>
      </c>
      <c r="I93" s="409" t="str">
        <f t="shared" ca="1" si="67"/>
        <v/>
      </c>
      <c r="J93" s="409" t="str">
        <f t="shared" ca="1" si="68"/>
        <v/>
      </c>
      <c r="K93" s="409" t="str">
        <f t="shared" ca="1" si="69"/>
        <v/>
      </c>
    </row>
    <row r="94" spans="1:11" ht="12" hidden="1" customHeight="1">
      <c r="A94" s="408" t="str">
        <f>CONCATENATE($B$3," 2020")</f>
        <v>Oct-Dec 2020</v>
      </c>
      <c r="B94" s="409" t="str">
        <f t="shared" ca="1" si="60"/>
        <v xml:space="preserve">  Available Feb-21</v>
      </c>
      <c r="C94" s="409" t="str">
        <f t="shared" ca="1" si="61"/>
        <v/>
      </c>
      <c r="D94" s="409" t="str">
        <f t="shared" ca="1" si="62"/>
        <v/>
      </c>
      <c r="E94" s="409" t="str">
        <f t="shared" ca="1" si="63"/>
        <v/>
      </c>
      <c r="F94" s="409" t="str">
        <f t="shared" ca="1" si="64"/>
        <v/>
      </c>
      <c r="G94" s="409" t="str">
        <f t="shared" ca="1" si="65"/>
        <v/>
      </c>
      <c r="H94" s="409" t="str">
        <f t="shared" ca="1" si="66"/>
        <v/>
      </c>
      <c r="I94" s="409" t="str">
        <f t="shared" ca="1" si="67"/>
        <v/>
      </c>
      <c r="J94" s="409" t="str">
        <f t="shared" ca="1" si="68"/>
        <v/>
      </c>
      <c r="K94" s="409" t="str">
        <f t="shared" ca="1" si="69"/>
        <v/>
      </c>
    </row>
    <row r="95" spans="1:11" ht="12" hidden="1" customHeight="1">
      <c r="A95" s="408" t="str">
        <f>CONCATENATE($B$3," 2021")</f>
        <v>Oct-Dec 2021</v>
      </c>
      <c r="B95" s="409" t="str">
        <f t="shared" ca="1" si="60"/>
        <v xml:space="preserve">  Available Feb-22</v>
      </c>
      <c r="C95" s="409" t="str">
        <f t="shared" ca="1" si="61"/>
        <v/>
      </c>
      <c r="D95" s="409" t="str">
        <f t="shared" ca="1" si="62"/>
        <v/>
      </c>
      <c r="E95" s="409" t="str">
        <f t="shared" ca="1" si="63"/>
        <v/>
      </c>
      <c r="F95" s="409" t="str">
        <f t="shared" ca="1" si="64"/>
        <v/>
      </c>
      <c r="G95" s="409" t="str">
        <f t="shared" ca="1" si="65"/>
        <v/>
      </c>
      <c r="H95" s="409" t="str">
        <f t="shared" ca="1" si="66"/>
        <v/>
      </c>
      <c r="I95" s="409" t="str">
        <f t="shared" ca="1" si="67"/>
        <v/>
      </c>
      <c r="J95" s="409" t="str">
        <f t="shared" ca="1" si="68"/>
        <v/>
      </c>
      <c r="K95" s="409" t="str">
        <f t="shared" ca="1" si="69"/>
        <v/>
      </c>
    </row>
    <row r="96" spans="1:11" ht="12" hidden="1" customHeight="1">
      <c r="A96" s="408" t="str">
        <f>CONCATENATE($B$3," 2022")</f>
        <v>Oct-Dec 2022</v>
      </c>
      <c r="B96" s="409" t="str">
        <f t="shared" ca="1" si="60"/>
        <v xml:space="preserve">  Available Feb-23</v>
      </c>
      <c r="C96" s="409" t="str">
        <f t="shared" ca="1" si="61"/>
        <v/>
      </c>
      <c r="D96" s="409" t="str">
        <f t="shared" ca="1" si="62"/>
        <v/>
      </c>
      <c r="E96" s="409" t="str">
        <f t="shared" ca="1" si="63"/>
        <v/>
      </c>
      <c r="F96" s="409" t="str">
        <f t="shared" ca="1" si="64"/>
        <v/>
      </c>
      <c r="G96" s="409" t="str">
        <f t="shared" ca="1" si="65"/>
        <v/>
      </c>
      <c r="H96" s="409" t="str">
        <f t="shared" ca="1" si="66"/>
        <v/>
      </c>
      <c r="I96" s="409" t="str">
        <f t="shared" ca="1" si="67"/>
        <v/>
      </c>
      <c r="J96" s="409" t="str">
        <f t="shared" ca="1" si="68"/>
        <v/>
      </c>
      <c r="K96" s="409" t="str">
        <f t="shared" ca="1" si="69"/>
        <v/>
      </c>
    </row>
    <row r="97" spans="1:32" ht="12" hidden="1" customHeight="1">
      <c r="A97" s="408" t="str">
        <f>CONCATENATE($B$3," 2023")</f>
        <v>Oct-Dec 2023</v>
      </c>
      <c r="B97" s="409" t="str">
        <f t="shared" ca="1" si="60"/>
        <v xml:space="preserve">  Available Feb-24</v>
      </c>
      <c r="C97" s="409" t="str">
        <f t="shared" ca="1" si="61"/>
        <v/>
      </c>
      <c r="D97" s="409" t="str">
        <f t="shared" ca="1" si="62"/>
        <v/>
      </c>
      <c r="E97" s="409" t="str">
        <f t="shared" ca="1" si="63"/>
        <v/>
      </c>
      <c r="F97" s="409" t="str">
        <f t="shared" ca="1" si="64"/>
        <v/>
      </c>
      <c r="G97" s="409" t="str">
        <f t="shared" ca="1" si="65"/>
        <v/>
      </c>
      <c r="H97" s="409" t="str">
        <f t="shared" ca="1" si="66"/>
        <v/>
      </c>
      <c r="I97" s="409" t="str">
        <f t="shared" ca="1" si="67"/>
        <v/>
      </c>
      <c r="J97" s="409" t="str">
        <f t="shared" ca="1" si="68"/>
        <v/>
      </c>
      <c r="K97" s="409" t="str">
        <f t="shared" ca="1" si="69"/>
        <v/>
      </c>
    </row>
    <row r="98" spans="1:32" ht="21" customHeight="1"/>
    <row r="99" spans="1:32" s="412" customFormat="1" ht="11.45" customHeight="1">
      <c r="A99" s="411" t="s">
        <v>427</v>
      </c>
      <c r="L99" s="413"/>
      <c r="M99" s="414"/>
      <c r="N99" s="414"/>
      <c r="O99" s="413"/>
      <c r="P99" s="413"/>
      <c r="Q99" s="413"/>
      <c r="R99" s="413"/>
      <c r="S99" s="413"/>
      <c r="T99" s="413"/>
      <c r="U99" s="413"/>
      <c r="V99" s="413"/>
      <c r="W99" s="413"/>
      <c r="X99" s="413"/>
      <c r="Y99" s="413"/>
      <c r="Z99" s="413"/>
      <c r="AA99" s="413"/>
      <c r="AB99" s="413"/>
      <c r="AC99" s="413"/>
      <c r="AD99" s="413"/>
      <c r="AE99" s="413"/>
      <c r="AF99" s="413"/>
    </row>
    <row r="100" spans="1:32" s="412" customFormat="1" ht="11.45" customHeight="1">
      <c r="A100" s="415" t="s">
        <v>428</v>
      </c>
      <c r="L100" s="413"/>
      <c r="M100" s="414"/>
      <c r="N100" s="414"/>
      <c r="O100" s="413"/>
      <c r="P100" s="413"/>
      <c r="Q100" s="413"/>
      <c r="R100" s="413"/>
      <c r="S100" s="413"/>
      <c r="T100" s="413"/>
      <c r="U100" s="413"/>
      <c r="V100" s="413"/>
      <c r="W100" s="413"/>
      <c r="X100" s="413"/>
      <c r="Y100" s="413"/>
      <c r="Z100" s="413"/>
      <c r="AA100" s="413"/>
      <c r="AB100" s="413"/>
      <c r="AC100" s="413"/>
      <c r="AD100" s="413"/>
      <c r="AE100" s="413"/>
      <c r="AF100" s="413"/>
    </row>
    <row r="101" spans="1:32" s="412" customFormat="1" ht="11.45" customHeight="1">
      <c r="A101" s="415" t="s">
        <v>429</v>
      </c>
      <c r="L101" s="413"/>
      <c r="M101" s="414"/>
      <c r="N101" s="414"/>
      <c r="O101" s="413"/>
      <c r="P101" s="413"/>
      <c r="Q101" s="413"/>
      <c r="R101" s="413"/>
      <c r="S101" s="413"/>
      <c r="T101" s="413"/>
      <c r="U101" s="413"/>
      <c r="V101" s="413"/>
      <c r="W101" s="413"/>
      <c r="X101" s="413"/>
      <c r="Y101" s="413"/>
      <c r="Z101" s="413"/>
      <c r="AA101" s="413"/>
      <c r="AB101" s="413"/>
      <c r="AC101" s="413"/>
      <c r="AD101" s="413"/>
      <c r="AE101" s="413"/>
      <c r="AF101" s="413"/>
    </row>
    <row r="102" spans="1:32" ht="12" customHeight="1">
      <c r="A102" s="416" t="str">
        <f ca="1">IF(VLOOKUP(1,INDIRECT(CONCATENATE("'",$B$2,"'!A256:b400")),2,FALSE)=0,"",VLOOKUP(1,INDIRECT(CONCATENATE("'",$B$2,"'!A256:b400")),2,FALSE))</f>
        <v>Relationship between columns: A=C+F; C=D+E; G=E/C, H=economically active of working age/total population of working age,</v>
      </c>
    </row>
    <row r="103" spans="1:32" ht="12" customHeight="1">
      <c r="A103" s="416" t="str">
        <f ca="1">IF(VLOOKUP(2,INDIRECT(CONCATENATE("'",$B$2,"'!A256:b400")),2,FALSE)=0,"",VLOOKUP(2,INDIRECT(CONCATENATE("'",$B$2,"'!A256:b400")),2,FALSE))</f>
        <v xml:space="preserve"> I=in employment of working age/total population  of working age.</v>
      </c>
    </row>
    <row r="104" spans="1:32" ht="12" customHeight="1">
      <c r="A104" s="416" t="e">
        <f ca="1">IF(VLOOKUP(3,INDIRECT(CONCATENATE("'",$B$2,"'!A256:b400")),2,FALSE)=0,"",VLOOKUP(3,INDIRECT(CONCATENATE("'",$B$2,"'!A256:b400")),2,FALSE))</f>
        <v>#N/A</v>
      </c>
    </row>
    <row r="105" spans="1:32" ht="12" customHeight="1">
      <c r="A105" s="416" t="str">
        <f ca="1">IF(VLOOKUP(4,INDIRECT(CONCATENATE("'",$B$2,"'!A256:b400")),2,FALSE)=0,"",VLOOKUP(4,INDIRECT(CONCATENATE("'",$B$2,"'!A256:b400")),2,FALSE))</f>
        <v>Figures may not sum due to rounding.</v>
      </c>
    </row>
    <row r="106" spans="1:32" ht="12" customHeight="1">
      <c r="A106" s="416" t="e">
        <f ca="1">IF(VLOOKUP(5,INDIRECT(CONCATENATE("'",$B$2,"'!A256:b400")),2,FALSE)=0,"",VLOOKUP(5,INDIRECT(CONCATENATE("'",$B$2,"'!A256:b400")),2,FALSE))</f>
        <v>#N/A</v>
      </c>
    </row>
    <row r="107" spans="1:32" ht="12" customHeight="1">
      <c r="A107" s="416" t="str">
        <f ca="1">IF(VLOOKUP(6,INDIRECT(CONCATENATE("'",$B$2,"'!A256:b400")),2,FALSE)=0,"",VLOOKUP(6,INDIRECT(CONCATENATE("'",$B$2,"'!A256:b400")),2,FALSE))</f>
        <v>As figures are based on a sample survey and in order to achieve a large enough sample size the figures are based on what are called 'Rolling Monthly Quarters'. Figures from this period should be only compared to non-overlapping</v>
      </c>
    </row>
    <row r="108" spans="1:32" ht="12" customHeight="1">
      <c r="A108" s="416" t="str">
        <f ca="1">IF(VLOOKUP(7,INDIRECT(CONCATENATE("'",$B$2,"'!A256:b400")),2,FALSE)=0,"",VLOOKUP(7,INDIRECT(CONCATENATE("'",$B$2,"'!A256:b400")),2,FALSE))</f>
        <v>periods e.g. Figures from Jan-Mar can be compared to  Apr-Jun, Jul-Sep Oct-Dec.</v>
      </c>
    </row>
    <row r="109" spans="1:32" ht="12" customHeight="1">
      <c r="A109" s="416" t="str">
        <f ca="1">IF(VLOOKUP(8,INDIRECT(CONCATENATE("'",$B$2,"'!A256:b400")),2,FALSE)=0,"",VLOOKUP(8,INDIRECT(CONCATENATE("'",$B$2,"'!A256:b400")),2,FALSE))</f>
        <v>Please note, the number of unemployed females for Jan-Mar 2018 is below the usual threshold for release of 8,000 – the confidence intervals are +/-0.9% or +/-3,500</v>
      </c>
    </row>
    <row r="110" spans="1:32" ht="12" customHeight="1">
      <c r="A110" s="416" t="str">
        <f ca="1">IF(VLOOKUP(9,INDIRECT(CONCATENATE("'",$B$2,"'!A256:b400")),2,FALSE)=0,"",VLOOKUP(9,INDIRECT(CONCATENATE("'",$B$2,"'!A256:b400")),2,FALSE))</f>
        <v/>
      </c>
    </row>
    <row r="111" spans="1:32" s="380" customFormat="1" ht="21" customHeight="1">
      <c r="A111" s="417"/>
      <c r="M111" s="384"/>
      <c r="N111" s="384"/>
    </row>
    <row r="112" spans="1:32" s="380" customFormat="1" ht="21" customHeight="1">
      <c r="A112" s="417"/>
      <c r="M112" s="384"/>
      <c r="N112" s="384"/>
    </row>
    <row r="113" spans="13:14" s="380" customFormat="1" ht="21" customHeight="1">
      <c r="M113" s="384"/>
      <c r="N113" s="384"/>
    </row>
    <row r="114" spans="13:14" s="380" customFormat="1" ht="21" customHeight="1">
      <c r="M114" s="384"/>
      <c r="N114" s="384"/>
    </row>
    <row r="115" spans="13:14" s="380" customFormat="1" ht="21" customHeight="1">
      <c r="M115" s="384"/>
      <c r="N115" s="384"/>
    </row>
    <row r="116" spans="13:14" s="380" customFormat="1" ht="21" customHeight="1">
      <c r="M116" s="384"/>
      <c r="N116" s="384"/>
    </row>
    <row r="117" spans="13:14" s="380" customFormat="1" ht="21" customHeight="1">
      <c r="M117" s="384"/>
      <c r="N117" s="384"/>
    </row>
    <row r="118" spans="13:14" s="380" customFormat="1" ht="21" customHeight="1">
      <c r="M118" s="384"/>
      <c r="N118" s="384"/>
    </row>
    <row r="119" spans="13:14" s="380" customFormat="1" ht="21" customHeight="1">
      <c r="M119" s="384"/>
      <c r="N119" s="384"/>
    </row>
    <row r="120" spans="13:14" s="380" customFormat="1" ht="21" customHeight="1">
      <c r="M120" s="384"/>
      <c r="N120" s="384"/>
    </row>
    <row r="121" spans="13:14" s="380" customFormat="1" ht="21" customHeight="1">
      <c r="M121" s="384"/>
      <c r="N121" s="384"/>
    </row>
    <row r="122" spans="13:14" s="380" customFormat="1" ht="21" customHeight="1">
      <c r="M122" s="384"/>
      <c r="N122" s="384"/>
    </row>
    <row r="123" spans="13:14" s="380" customFormat="1" ht="21" customHeight="1">
      <c r="M123" s="384"/>
      <c r="N123" s="384"/>
    </row>
    <row r="124" spans="13:14" s="380" customFormat="1" ht="21" customHeight="1">
      <c r="M124" s="384"/>
      <c r="N124" s="384"/>
    </row>
    <row r="125" spans="13:14" s="380" customFormat="1" ht="21" customHeight="1">
      <c r="M125" s="384"/>
      <c r="N125" s="384"/>
    </row>
    <row r="126" spans="13:14" s="380" customFormat="1" ht="21" customHeight="1">
      <c r="M126" s="384"/>
      <c r="N126" s="384"/>
    </row>
    <row r="127" spans="13:14" s="380" customFormat="1" ht="21" customHeight="1">
      <c r="M127" s="384"/>
      <c r="N127" s="384"/>
    </row>
    <row r="128" spans="13:14" s="380" customFormat="1" ht="21" customHeight="1">
      <c r="M128" s="384"/>
      <c r="N128" s="384"/>
    </row>
    <row r="129" spans="13:14" s="380" customFormat="1" ht="21" customHeight="1">
      <c r="M129" s="384"/>
      <c r="N129" s="384"/>
    </row>
    <row r="130" spans="13:14" s="380" customFormat="1" ht="21" customHeight="1">
      <c r="M130" s="384"/>
      <c r="N130" s="384"/>
    </row>
    <row r="131" spans="13:14" s="380" customFormat="1" ht="21" customHeight="1">
      <c r="M131" s="384"/>
      <c r="N131" s="384"/>
    </row>
    <row r="132" spans="13:14" s="380" customFormat="1" ht="21" customHeight="1">
      <c r="M132" s="384"/>
      <c r="N132" s="384"/>
    </row>
    <row r="133" spans="13:14" s="380" customFormat="1" ht="21" customHeight="1">
      <c r="M133" s="384"/>
      <c r="N133" s="384"/>
    </row>
    <row r="134" spans="13:14" s="380" customFormat="1" ht="21" customHeight="1">
      <c r="M134" s="384"/>
      <c r="N134" s="384"/>
    </row>
    <row r="135" spans="13:14" s="380" customFormat="1" ht="21" customHeight="1">
      <c r="M135" s="384"/>
      <c r="N135" s="384"/>
    </row>
    <row r="136" spans="13:14" s="380" customFormat="1" ht="21" customHeight="1">
      <c r="M136" s="384"/>
      <c r="N136" s="384"/>
    </row>
    <row r="137" spans="13:14" s="380" customFormat="1" ht="21" customHeight="1">
      <c r="M137" s="384"/>
      <c r="N137" s="384"/>
    </row>
    <row r="138" spans="13:14" s="380" customFormat="1" ht="21" customHeight="1">
      <c r="M138" s="384"/>
      <c r="N138" s="384"/>
    </row>
    <row r="139" spans="13:14" s="380" customFormat="1" ht="21" customHeight="1">
      <c r="M139" s="384"/>
      <c r="N139" s="384"/>
    </row>
    <row r="140" spans="13:14" s="380" customFormat="1" ht="21" customHeight="1">
      <c r="M140" s="384"/>
      <c r="N140" s="384"/>
    </row>
    <row r="141" spans="13:14" s="380" customFormat="1" ht="21" customHeight="1">
      <c r="M141" s="384"/>
      <c r="N141" s="384"/>
    </row>
    <row r="142" spans="13:14" s="380" customFormat="1" ht="21" customHeight="1">
      <c r="M142" s="384"/>
      <c r="N142" s="384"/>
    </row>
    <row r="143" spans="13:14" s="380" customFormat="1" ht="21" customHeight="1">
      <c r="M143" s="384"/>
      <c r="N143" s="384"/>
    </row>
    <row r="144" spans="13:14" s="380" customFormat="1" ht="21" customHeight="1">
      <c r="M144" s="384"/>
      <c r="N144" s="384"/>
    </row>
    <row r="145" spans="13:14" s="380" customFormat="1" ht="21" customHeight="1">
      <c r="M145" s="384"/>
      <c r="N145" s="384"/>
    </row>
    <row r="146" spans="13:14" s="380" customFormat="1" ht="21" customHeight="1">
      <c r="M146" s="384"/>
      <c r="N146" s="384"/>
    </row>
    <row r="147" spans="13:14" s="380" customFormat="1" ht="21" customHeight="1">
      <c r="M147" s="384"/>
      <c r="N147" s="384"/>
    </row>
    <row r="148" spans="13:14" s="380" customFormat="1" ht="21" customHeight="1">
      <c r="M148" s="384"/>
      <c r="N148" s="384"/>
    </row>
    <row r="149" spans="13:14" s="380" customFormat="1" ht="21" customHeight="1">
      <c r="M149" s="384"/>
      <c r="N149" s="384"/>
    </row>
    <row r="150" spans="13:14" s="380" customFormat="1" ht="21" customHeight="1">
      <c r="M150" s="384"/>
      <c r="N150" s="384"/>
    </row>
    <row r="151" spans="13:14" s="380" customFormat="1" ht="21" customHeight="1">
      <c r="M151" s="384"/>
      <c r="N151" s="384"/>
    </row>
    <row r="152" spans="13:14" s="380" customFormat="1" ht="21" customHeight="1">
      <c r="M152" s="384"/>
      <c r="N152" s="384"/>
    </row>
    <row r="153" spans="13:14" s="380" customFormat="1" ht="21" customHeight="1">
      <c r="M153" s="384"/>
      <c r="N153" s="384"/>
    </row>
    <row r="154" spans="13:14" s="380" customFormat="1" ht="21" customHeight="1">
      <c r="M154" s="384"/>
      <c r="N154" s="384"/>
    </row>
    <row r="155" spans="13:14" s="380" customFormat="1" ht="21" customHeight="1">
      <c r="M155" s="384"/>
      <c r="N155" s="384"/>
    </row>
    <row r="156" spans="13:14" s="380" customFormat="1" ht="21" customHeight="1">
      <c r="M156" s="384"/>
      <c r="N156" s="384"/>
    </row>
    <row r="157" spans="13:14" s="380" customFormat="1" ht="21" customHeight="1">
      <c r="M157" s="384"/>
      <c r="N157" s="384"/>
    </row>
    <row r="158" spans="13:14" s="380" customFormat="1" ht="21" customHeight="1">
      <c r="M158" s="384"/>
      <c r="N158" s="384"/>
    </row>
    <row r="159" spans="13:14" s="380" customFormat="1" ht="21" customHeight="1">
      <c r="M159" s="384"/>
      <c r="N159" s="384"/>
    </row>
    <row r="160" spans="13:14" s="380" customFormat="1" ht="21" customHeight="1">
      <c r="M160" s="384"/>
      <c r="N160" s="384"/>
    </row>
    <row r="161" spans="13:14" s="380" customFormat="1" ht="21" customHeight="1">
      <c r="M161" s="384"/>
      <c r="N161" s="384"/>
    </row>
    <row r="162" spans="13:14" s="380" customFormat="1" ht="21" customHeight="1">
      <c r="M162" s="384"/>
      <c r="N162" s="384"/>
    </row>
    <row r="163" spans="13:14" s="380" customFormat="1" ht="21" customHeight="1">
      <c r="M163" s="384"/>
      <c r="N163" s="384"/>
    </row>
    <row r="164" spans="13:14" s="380" customFormat="1" ht="21" customHeight="1">
      <c r="M164" s="384"/>
      <c r="N164" s="384"/>
    </row>
    <row r="165" spans="13:14" s="380" customFormat="1" ht="21" customHeight="1">
      <c r="M165" s="384"/>
      <c r="N165" s="384"/>
    </row>
    <row r="166" spans="13:14" s="380" customFormat="1" ht="21" customHeight="1">
      <c r="M166" s="384"/>
      <c r="N166" s="384"/>
    </row>
    <row r="167" spans="13:14" s="380" customFormat="1" ht="21" customHeight="1">
      <c r="M167" s="384"/>
      <c r="N167" s="384"/>
    </row>
    <row r="168" spans="13:14" s="380" customFormat="1" ht="21" customHeight="1">
      <c r="M168" s="384"/>
      <c r="N168" s="384"/>
    </row>
    <row r="169" spans="13:14" s="380" customFormat="1" ht="21" customHeight="1">
      <c r="M169" s="384"/>
      <c r="N169" s="384"/>
    </row>
    <row r="170" spans="13:14" s="380" customFormat="1" ht="21" customHeight="1">
      <c r="M170" s="384"/>
      <c r="N170" s="384"/>
    </row>
    <row r="171" spans="13:14" s="380" customFormat="1" ht="21" customHeight="1">
      <c r="M171" s="384"/>
      <c r="N171" s="384"/>
    </row>
    <row r="172" spans="13:14" s="380" customFormat="1" ht="21" customHeight="1">
      <c r="M172" s="384"/>
      <c r="N172" s="384"/>
    </row>
    <row r="173" spans="13:14" s="380" customFormat="1" ht="21" customHeight="1">
      <c r="M173" s="384"/>
      <c r="N173" s="384"/>
    </row>
    <row r="174" spans="13:14" s="380" customFormat="1" ht="21" customHeight="1">
      <c r="M174" s="384"/>
      <c r="N174" s="384"/>
    </row>
    <row r="175" spans="13:14" s="380" customFormat="1" ht="21" customHeight="1">
      <c r="M175" s="384"/>
      <c r="N175" s="384"/>
    </row>
    <row r="176" spans="13:14" s="380" customFormat="1" ht="21" customHeight="1">
      <c r="M176" s="384"/>
      <c r="N176" s="384"/>
    </row>
    <row r="177" spans="13:14" s="380" customFormat="1" ht="21" customHeight="1">
      <c r="M177" s="384"/>
      <c r="N177" s="384"/>
    </row>
    <row r="178" spans="13:14" s="380" customFormat="1" ht="21" customHeight="1">
      <c r="M178" s="384"/>
      <c r="N178" s="384"/>
    </row>
    <row r="179" spans="13:14" s="380" customFormat="1" ht="21" customHeight="1">
      <c r="M179" s="384"/>
      <c r="N179" s="384"/>
    </row>
    <row r="180" spans="13:14" s="380" customFormat="1" ht="21" customHeight="1">
      <c r="M180" s="384"/>
      <c r="N180" s="384"/>
    </row>
    <row r="181" spans="13:14" s="380" customFormat="1" ht="21" customHeight="1">
      <c r="M181" s="384"/>
      <c r="N181" s="384"/>
    </row>
    <row r="182" spans="13:14" s="380" customFormat="1" ht="21" customHeight="1">
      <c r="M182" s="384"/>
      <c r="N182" s="384"/>
    </row>
    <row r="183" spans="13:14" s="380" customFormat="1" ht="21" customHeight="1">
      <c r="M183" s="384"/>
      <c r="N183" s="384"/>
    </row>
    <row r="184" spans="13:14" s="380" customFormat="1" ht="21" customHeight="1">
      <c r="M184" s="384"/>
      <c r="N184" s="384"/>
    </row>
    <row r="185" spans="13:14" s="380" customFormat="1" ht="21" customHeight="1">
      <c r="M185" s="384"/>
      <c r="N185" s="384"/>
    </row>
    <row r="186" spans="13:14" s="380" customFormat="1" ht="21" customHeight="1">
      <c r="M186" s="384"/>
      <c r="N186" s="384"/>
    </row>
    <row r="187" spans="13:14" s="380" customFormat="1" ht="21" customHeight="1">
      <c r="M187" s="384"/>
      <c r="N187" s="384"/>
    </row>
    <row r="188" spans="13:14" s="380" customFormat="1" ht="21" customHeight="1">
      <c r="M188" s="384"/>
      <c r="N188" s="384"/>
    </row>
    <row r="189" spans="13:14" s="380" customFormat="1" ht="21" customHeight="1">
      <c r="M189" s="384"/>
      <c r="N189" s="384"/>
    </row>
    <row r="190" spans="13:14" s="380" customFormat="1" ht="21" customHeight="1">
      <c r="M190" s="384"/>
      <c r="N190" s="384"/>
    </row>
    <row r="191" spans="13:14" s="380" customFormat="1" ht="21" customHeight="1">
      <c r="M191" s="384"/>
      <c r="N191" s="384"/>
    </row>
    <row r="192" spans="13:14" s="380" customFormat="1" ht="21" customHeight="1">
      <c r="M192" s="384"/>
      <c r="N192" s="384"/>
    </row>
    <row r="193" spans="13:14" s="380" customFormat="1" ht="21" customHeight="1">
      <c r="M193" s="384"/>
      <c r="N193" s="384"/>
    </row>
    <row r="194" spans="13:14" s="380" customFormat="1" ht="21" customHeight="1">
      <c r="M194" s="384"/>
      <c r="N194" s="384"/>
    </row>
    <row r="195" spans="13:14" s="380" customFormat="1" ht="21" customHeight="1">
      <c r="M195" s="384"/>
      <c r="N195" s="384"/>
    </row>
    <row r="196" spans="13:14" s="380" customFormat="1" ht="21" customHeight="1">
      <c r="M196" s="384"/>
      <c r="N196" s="384"/>
    </row>
    <row r="197" spans="13:14" s="380" customFormat="1" ht="21" customHeight="1">
      <c r="M197" s="384"/>
      <c r="N197" s="384"/>
    </row>
    <row r="198" spans="13:14" s="380" customFormat="1" ht="21" customHeight="1">
      <c r="M198" s="384"/>
      <c r="N198" s="384"/>
    </row>
    <row r="199" spans="13:14" s="380" customFormat="1" ht="21" customHeight="1">
      <c r="M199" s="384"/>
      <c r="N199" s="384"/>
    </row>
    <row r="200" spans="13:14" s="380" customFormat="1" ht="21" customHeight="1">
      <c r="M200" s="384"/>
      <c r="N200" s="384"/>
    </row>
    <row r="201" spans="13:14" s="380" customFormat="1" ht="21" customHeight="1">
      <c r="M201" s="384"/>
      <c r="N201" s="384"/>
    </row>
    <row r="202" spans="13:14" s="380" customFormat="1" ht="21" customHeight="1">
      <c r="M202" s="384"/>
      <c r="N202" s="384"/>
    </row>
    <row r="203" spans="13:14" s="380" customFormat="1" ht="21" customHeight="1">
      <c r="M203" s="384"/>
      <c r="N203" s="384"/>
    </row>
    <row r="204" spans="13:14" s="380" customFormat="1" ht="21" customHeight="1">
      <c r="M204" s="384"/>
      <c r="N204" s="384"/>
    </row>
    <row r="205" spans="13:14" s="380" customFormat="1" ht="21" customHeight="1">
      <c r="M205" s="384"/>
      <c r="N205" s="384"/>
    </row>
    <row r="206" spans="13:14" s="380" customFormat="1" ht="21" customHeight="1">
      <c r="M206" s="384"/>
      <c r="N206" s="384"/>
    </row>
    <row r="207" spans="13:14" s="380" customFormat="1" ht="21" customHeight="1">
      <c r="M207" s="384"/>
      <c r="N207" s="384"/>
    </row>
    <row r="208" spans="13:14" s="380" customFormat="1" ht="21" customHeight="1">
      <c r="M208" s="384"/>
      <c r="N208" s="384"/>
    </row>
    <row r="209" spans="13:14" s="380" customFormat="1" ht="21" customHeight="1">
      <c r="M209" s="384"/>
      <c r="N209" s="384"/>
    </row>
    <row r="210" spans="13:14" s="380" customFormat="1" ht="21" customHeight="1">
      <c r="M210" s="384"/>
      <c r="N210" s="384"/>
    </row>
    <row r="211" spans="13:14" s="380" customFormat="1" ht="21" customHeight="1">
      <c r="M211" s="384"/>
      <c r="N211" s="384"/>
    </row>
    <row r="212" spans="13:14" s="380" customFormat="1" ht="21" customHeight="1">
      <c r="M212" s="384"/>
      <c r="N212" s="384"/>
    </row>
    <row r="213" spans="13:14" s="380" customFormat="1" ht="21" customHeight="1">
      <c r="M213" s="384"/>
      <c r="N213" s="384"/>
    </row>
    <row r="214" spans="13:14" s="380" customFormat="1" ht="21" customHeight="1">
      <c r="M214" s="384"/>
      <c r="N214" s="384"/>
    </row>
    <row r="215" spans="13:14" s="380" customFormat="1" ht="21" customHeight="1">
      <c r="M215" s="384"/>
      <c r="N215" s="384"/>
    </row>
    <row r="216" spans="13:14" s="380" customFormat="1" ht="21" customHeight="1">
      <c r="M216" s="384"/>
      <c r="N216" s="384"/>
    </row>
    <row r="217" spans="13:14" s="380" customFormat="1" ht="21" customHeight="1">
      <c r="M217" s="384"/>
      <c r="N217" s="384"/>
    </row>
    <row r="218" spans="13:14" s="380" customFormat="1" ht="21" customHeight="1">
      <c r="M218" s="384"/>
      <c r="N218" s="384"/>
    </row>
    <row r="219" spans="13:14" s="380" customFormat="1" ht="21" customHeight="1">
      <c r="M219" s="384"/>
      <c r="N219" s="384"/>
    </row>
    <row r="220" spans="13:14" s="380" customFormat="1" ht="21" customHeight="1">
      <c r="M220" s="384"/>
      <c r="N220" s="384"/>
    </row>
    <row r="221" spans="13:14" s="380" customFormat="1" ht="21" customHeight="1">
      <c r="M221" s="384"/>
      <c r="N221" s="384"/>
    </row>
    <row r="222" spans="13:14" s="380" customFormat="1" ht="21" customHeight="1">
      <c r="M222" s="384"/>
      <c r="N222" s="384"/>
    </row>
    <row r="223" spans="13:14" s="380" customFormat="1" ht="21" customHeight="1">
      <c r="M223" s="384"/>
      <c r="N223" s="384"/>
    </row>
    <row r="224" spans="13:14" s="380" customFormat="1" ht="21" customHeight="1">
      <c r="M224" s="384"/>
      <c r="N224" s="384"/>
    </row>
    <row r="225" spans="13:14" s="380" customFormat="1" ht="21" customHeight="1">
      <c r="M225" s="384"/>
      <c r="N225" s="384"/>
    </row>
    <row r="226" spans="13:14" s="380" customFormat="1" ht="21" customHeight="1">
      <c r="M226" s="384"/>
      <c r="N226" s="384"/>
    </row>
    <row r="227" spans="13:14" s="380" customFormat="1" ht="21" customHeight="1">
      <c r="M227" s="384"/>
      <c r="N227" s="384"/>
    </row>
    <row r="228" spans="13:14" s="380" customFormat="1" ht="21" customHeight="1">
      <c r="M228" s="384"/>
      <c r="N228" s="384"/>
    </row>
    <row r="229" spans="13:14" s="380" customFormat="1" ht="21" customHeight="1">
      <c r="M229" s="384"/>
      <c r="N229" s="384"/>
    </row>
    <row r="230" spans="13:14" s="380" customFormat="1" ht="21" customHeight="1">
      <c r="M230" s="384"/>
      <c r="N230" s="384"/>
    </row>
    <row r="231" spans="13:14" s="380" customFormat="1" ht="21" customHeight="1">
      <c r="M231" s="384"/>
      <c r="N231" s="384"/>
    </row>
    <row r="232" spans="13:14" s="380" customFormat="1" ht="21" customHeight="1">
      <c r="M232" s="384"/>
      <c r="N232" s="384"/>
    </row>
    <row r="233" spans="13:14" s="380" customFormat="1" ht="21" customHeight="1">
      <c r="M233" s="384"/>
      <c r="N233" s="384"/>
    </row>
    <row r="234" spans="13:14" s="380" customFormat="1" ht="21" customHeight="1">
      <c r="M234" s="384"/>
      <c r="N234" s="384"/>
    </row>
    <row r="235" spans="13:14" s="380" customFormat="1" ht="21" customHeight="1">
      <c r="M235" s="384"/>
      <c r="N235" s="384"/>
    </row>
    <row r="236" spans="13:14" s="380" customFormat="1" ht="21" customHeight="1">
      <c r="M236" s="384"/>
      <c r="N236" s="384"/>
    </row>
    <row r="237" spans="13:14" s="380" customFormat="1" ht="21" customHeight="1">
      <c r="M237" s="384"/>
      <c r="N237" s="384"/>
    </row>
    <row r="238" spans="13:14" s="380" customFormat="1" ht="21" customHeight="1">
      <c r="M238" s="384"/>
      <c r="N238" s="384"/>
    </row>
    <row r="239" spans="13:14" s="380" customFormat="1" ht="21" customHeight="1">
      <c r="M239" s="384"/>
      <c r="N239" s="384"/>
    </row>
    <row r="240" spans="13:14" s="380" customFormat="1" ht="21" customHeight="1">
      <c r="M240" s="384"/>
      <c r="N240" s="384"/>
    </row>
    <row r="241" spans="13:14" s="380" customFormat="1" ht="21" customHeight="1">
      <c r="M241" s="384"/>
      <c r="N241" s="384"/>
    </row>
    <row r="242" spans="13:14" s="380" customFormat="1" ht="21" customHeight="1">
      <c r="M242" s="384"/>
      <c r="N242" s="384"/>
    </row>
    <row r="243" spans="13:14" s="380" customFormat="1" ht="21" customHeight="1">
      <c r="M243" s="384"/>
      <c r="N243" s="384"/>
    </row>
    <row r="244" spans="13:14" s="380" customFormat="1" ht="21" customHeight="1">
      <c r="M244" s="384"/>
      <c r="N244" s="384"/>
    </row>
    <row r="245" spans="13:14" s="380" customFormat="1" ht="21" customHeight="1">
      <c r="M245" s="384"/>
      <c r="N245" s="384"/>
    </row>
    <row r="246" spans="13:14" s="380" customFormat="1" ht="21" customHeight="1">
      <c r="M246" s="384"/>
      <c r="N246" s="384"/>
    </row>
    <row r="247" spans="13:14" s="380" customFormat="1" ht="21" customHeight="1">
      <c r="M247" s="384"/>
      <c r="N247" s="384"/>
    </row>
    <row r="248" spans="13:14" s="380" customFormat="1" ht="21" customHeight="1">
      <c r="M248" s="384"/>
      <c r="N248" s="384"/>
    </row>
    <row r="249" spans="13:14" s="380" customFormat="1" ht="21" customHeight="1">
      <c r="M249" s="384"/>
      <c r="N249" s="384"/>
    </row>
    <row r="250" spans="13:14" s="380" customFormat="1" ht="21" customHeight="1">
      <c r="M250" s="384"/>
      <c r="N250" s="384"/>
    </row>
    <row r="251" spans="13:14" s="380" customFormat="1" ht="21" customHeight="1">
      <c r="M251" s="384"/>
      <c r="N251" s="384"/>
    </row>
    <row r="252" spans="13:14" s="380" customFormat="1" ht="21" customHeight="1">
      <c r="M252" s="384"/>
      <c r="N252" s="384"/>
    </row>
    <row r="253" spans="13:14" s="380" customFormat="1" ht="21" customHeight="1">
      <c r="M253" s="384"/>
      <c r="N253" s="384"/>
    </row>
    <row r="254" spans="13:14" s="380" customFormat="1" ht="21" customHeight="1">
      <c r="M254" s="384"/>
      <c r="N254" s="384"/>
    </row>
    <row r="255" spans="13:14" s="380" customFormat="1" ht="21" customHeight="1">
      <c r="M255" s="384"/>
      <c r="N255" s="384"/>
    </row>
    <row r="256" spans="13:14" s="380" customFormat="1" ht="21" customHeight="1">
      <c r="M256" s="384"/>
      <c r="N256" s="384"/>
    </row>
    <row r="257" spans="13:14" s="380" customFormat="1" ht="21" customHeight="1">
      <c r="M257" s="384"/>
      <c r="N257" s="384"/>
    </row>
    <row r="258" spans="13:14" s="380" customFormat="1" ht="21" customHeight="1">
      <c r="M258" s="384"/>
      <c r="N258" s="384"/>
    </row>
    <row r="259" spans="13:14" s="380" customFormat="1" ht="21" customHeight="1">
      <c r="M259" s="384"/>
      <c r="N259" s="384"/>
    </row>
    <row r="260" spans="13:14" s="380" customFormat="1" ht="21" customHeight="1">
      <c r="M260" s="384"/>
      <c r="N260" s="384"/>
    </row>
    <row r="261" spans="13:14" s="380" customFormat="1" ht="21" customHeight="1">
      <c r="M261" s="384"/>
      <c r="N261" s="384"/>
    </row>
    <row r="262" spans="13:14" s="380" customFormat="1" ht="21" customHeight="1">
      <c r="M262" s="384"/>
      <c r="N262" s="384"/>
    </row>
    <row r="263" spans="13:14" s="380" customFormat="1" ht="21" customHeight="1">
      <c r="M263" s="384"/>
      <c r="N263" s="384"/>
    </row>
    <row r="264" spans="13:14" s="380" customFormat="1" ht="21" customHeight="1">
      <c r="M264" s="384"/>
      <c r="N264" s="384"/>
    </row>
    <row r="265" spans="13:14" s="380" customFormat="1" ht="21" customHeight="1">
      <c r="M265" s="384"/>
      <c r="N265" s="384"/>
    </row>
    <row r="266" spans="13:14" s="380" customFormat="1" ht="21" customHeight="1">
      <c r="M266" s="384"/>
      <c r="N266" s="384"/>
    </row>
    <row r="267" spans="13:14" s="380" customFormat="1" ht="21" customHeight="1">
      <c r="M267" s="384"/>
      <c r="N267" s="384"/>
    </row>
    <row r="268" spans="13:14" s="380" customFormat="1" ht="21" customHeight="1">
      <c r="M268" s="384"/>
      <c r="N268" s="384"/>
    </row>
    <row r="269" spans="13:14" s="380" customFormat="1" ht="21" customHeight="1">
      <c r="M269" s="384"/>
      <c r="N269" s="384"/>
    </row>
    <row r="270" spans="13:14" s="380" customFormat="1" ht="21" customHeight="1">
      <c r="M270" s="384"/>
      <c r="N270" s="384"/>
    </row>
    <row r="271" spans="13:14" s="380" customFormat="1" ht="21" customHeight="1">
      <c r="M271" s="384"/>
      <c r="N271" s="384"/>
    </row>
    <row r="272" spans="13:14" s="380" customFormat="1" ht="21" customHeight="1">
      <c r="M272" s="384"/>
      <c r="N272" s="384"/>
    </row>
    <row r="273" spans="13:14" s="380" customFormat="1" ht="21" customHeight="1">
      <c r="M273" s="384"/>
      <c r="N273" s="384"/>
    </row>
    <row r="274" spans="13:14" s="380" customFormat="1" ht="21" customHeight="1">
      <c r="M274" s="384"/>
      <c r="N274" s="384"/>
    </row>
    <row r="275" spans="13:14" s="380" customFormat="1" ht="21" customHeight="1">
      <c r="M275" s="384"/>
      <c r="N275" s="384"/>
    </row>
    <row r="276" spans="13:14" s="380" customFormat="1" ht="21" customHeight="1">
      <c r="M276" s="384"/>
      <c r="N276" s="384"/>
    </row>
    <row r="277" spans="13:14" s="380" customFormat="1" ht="21" customHeight="1">
      <c r="M277" s="384"/>
      <c r="N277" s="384"/>
    </row>
    <row r="278" spans="13:14" s="380" customFormat="1" ht="21" customHeight="1">
      <c r="M278" s="384"/>
      <c r="N278" s="384"/>
    </row>
    <row r="279" spans="13:14" s="380" customFormat="1" ht="21" customHeight="1">
      <c r="M279" s="384"/>
      <c r="N279" s="384"/>
    </row>
    <row r="280" spans="13:14" s="380" customFormat="1" ht="21" customHeight="1">
      <c r="M280" s="384"/>
      <c r="N280" s="384"/>
    </row>
    <row r="281" spans="13:14" s="380" customFormat="1" ht="21" customHeight="1">
      <c r="M281" s="384"/>
      <c r="N281" s="384"/>
    </row>
    <row r="282" spans="13:14" s="380" customFormat="1" ht="21" customHeight="1">
      <c r="M282" s="384"/>
      <c r="N282" s="384"/>
    </row>
    <row r="283" spans="13:14" s="380" customFormat="1" ht="21" customHeight="1">
      <c r="M283" s="384"/>
      <c r="N283" s="384"/>
    </row>
    <row r="284" spans="13:14" s="380" customFormat="1" ht="21" customHeight="1">
      <c r="M284" s="384"/>
      <c r="N284" s="384"/>
    </row>
    <row r="285" spans="13:14" s="380" customFormat="1" ht="21" customHeight="1">
      <c r="M285" s="384"/>
      <c r="N285" s="384"/>
    </row>
    <row r="286" spans="13:14" s="380" customFormat="1" ht="21" customHeight="1">
      <c r="M286" s="384"/>
      <c r="N286" s="384"/>
    </row>
    <row r="287" spans="13:14" s="380" customFormat="1" ht="21" customHeight="1">
      <c r="M287" s="384"/>
      <c r="N287" s="384"/>
    </row>
    <row r="288" spans="13:14" s="380" customFormat="1" ht="21" customHeight="1">
      <c r="M288" s="384"/>
      <c r="N288" s="384"/>
    </row>
    <row r="289" spans="13:14" s="380" customFormat="1" ht="21" customHeight="1">
      <c r="M289" s="384"/>
      <c r="N289" s="384"/>
    </row>
    <row r="290" spans="13:14" s="380" customFormat="1" ht="21" customHeight="1">
      <c r="M290" s="384"/>
      <c r="N290" s="384"/>
    </row>
    <row r="291" spans="13:14" s="380" customFormat="1" ht="21" customHeight="1">
      <c r="M291" s="384"/>
      <c r="N291" s="384"/>
    </row>
    <row r="292" spans="13:14" s="380" customFormat="1" ht="21" customHeight="1">
      <c r="M292" s="384"/>
      <c r="N292" s="384"/>
    </row>
    <row r="293" spans="13:14" s="380" customFormat="1" ht="21" customHeight="1">
      <c r="M293" s="384"/>
      <c r="N293" s="384"/>
    </row>
    <row r="294" spans="13:14" s="380" customFormat="1" ht="21" customHeight="1">
      <c r="M294" s="384"/>
      <c r="N294" s="384"/>
    </row>
    <row r="295" spans="13:14" s="380" customFormat="1" ht="21" customHeight="1">
      <c r="M295" s="384"/>
      <c r="N295" s="384"/>
    </row>
    <row r="296" spans="13:14" s="380" customFormat="1" ht="21" customHeight="1">
      <c r="M296" s="384"/>
      <c r="N296" s="384"/>
    </row>
    <row r="297" spans="13:14" s="380" customFormat="1" ht="21" customHeight="1">
      <c r="M297" s="384"/>
      <c r="N297" s="384"/>
    </row>
    <row r="298" spans="13:14" s="380" customFormat="1" ht="21" customHeight="1">
      <c r="M298" s="384"/>
      <c r="N298" s="384"/>
    </row>
    <row r="299" spans="13:14" s="380" customFormat="1" ht="21" customHeight="1">
      <c r="M299" s="384"/>
      <c r="N299" s="384"/>
    </row>
    <row r="300" spans="13:14" s="380" customFormat="1" ht="21" customHeight="1">
      <c r="M300" s="384"/>
      <c r="N300" s="384"/>
    </row>
    <row r="301" spans="13:14" s="380" customFormat="1" ht="21" customHeight="1">
      <c r="M301" s="384"/>
      <c r="N301" s="384"/>
    </row>
    <row r="302" spans="13:14" s="380" customFormat="1" ht="21" customHeight="1">
      <c r="M302" s="384"/>
      <c r="N302" s="384"/>
    </row>
    <row r="303" spans="13:14" s="380" customFormat="1" ht="21" customHeight="1">
      <c r="M303" s="384"/>
      <c r="N303" s="384"/>
    </row>
    <row r="304" spans="13:14" s="380" customFormat="1" ht="21" customHeight="1">
      <c r="M304" s="384"/>
      <c r="N304" s="384"/>
    </row>
    <row r="305" spans="13:14" s="380" customFormat="1" ht="21" customHeight="1">
      <c r="M305" s="384"/>
      <c r="N305" s="384"/>
    </row>
    <row r="306" spans="13:14" s="380" customFormat="1" ht="21" customHeight="1">
      <c r="M306" s="384"/>
      <c r="N306" s="384"/>
    </row>
    <row r="307" spans="13:14" s="380" customFormat="1" ht="21" customHeight="1">
      <c r="M307" s="384"/>
      <c r="N307" s="384"/>
    </row>
    <row r="308" spans="13:14" s="380" customFormat="1" ht="21" customHeight="1">
      <c r="M308" s="384"/>
      <c r="N308" s="384"/>
    </row>
    <row r="309" spans="13:14" s="380" customFormat="1" ht="21" customHeight="1">
      <c r="M309" s="384"/>
      <c r="N309" s="384"/>
    </row>
    <row r="310" spans="13:14" s="380" customFormat="1" ht="21" customHeight="1">
      <c r="M310" s="384"/>
      <c r="N310" s="384"/>
    </row>
    <row r="311" spans="13:14" s="380" customFormat="1" ht="21" customHeight="1">
      <c r="M311" s="384"/>
      <c r="N311" s="384"/>
    </row>
    <row r="312" spans="13:14" s="380" customFormat="1" ht="21" customHeight="1">
      <c r="M312" s="384"/>
      <c r="N312" s="384"/>
    </row>
    <row r="313" spans="13:14" s="380" customFormat="1" ht="21" customHeight="1">
      <c r="M313" s="384"/>
      <c r="N313" s="384"/>
    </row>
    <row r="314" spans="13:14" s="380" customFormat="1" ht="21" customHeight="1">
      <c r="M314" s="384"/>
      <c r="N314" s="384"/>
    </row>
    <row r="315" spans="13:14" s="380" customFormat="1" ht="21" customHeight="1">
      <c r="M315" s="384"/>
      <c r="N315" s="384"/>
    </row>
    <row r="316" spans="13:14" s="380" customFormat="1" ht="21" customHeight="1">
      <c r="M316" s="384"/>
      <c r="N316" s="384"/>
    </row>
    <row r="317" spans="13:14" s="380" customFormat="1" ht="21" customHeight="1">
      <c r="M317" s="384"/>
      <c r="N317" s="384"/>
    </row>
    <row r="318" spans="13:14" s="380" customFormat="1" ht="21" customHeight="1">
      <c r="M318" s="384"/>
      <c r="N318" s="384"/>
    </row>
    <row r="319" spans="13:14" s="380" customFormat="1" ht="21" customHeight="1">
      <c r="M319" s="384"/>
      <c r="N319" s="384"/>
    </row>
    <row r="320" spans="13:14" s="380" customFormat="1" ht="21" customHeight="1">
      <c r="M320" s="384"/>
      <c r="N320" s="384"/>
    </row>
    <row r="321" spans="13:14" s="380" customFormat="1" ht="21" customHeight="1">
      <c r="M321" s="384"/>
      <c r="N321" s="384"/>
    </row>
    <row r="322" spans="13:14" s="380" customFormat="1" ht="21" customHeight="1">
      <c r="M322" s="384"/>
      <c r="N322" s="384"/>
    </row>
    <row r="323" spans="13:14" s="380" customFormat="1" ht="21" customHeight="1">
      <c r="M323" s="384"/>
      <c r="N323" s="384"/>
    </row>
    <row r="324" spans="13:14" s="380" customFormat="1" ht="21" customHeight="1">
      <c r="M324" s="384"/>
      <c r="N324" s="384"/>
    </row>
    <row r="325" spans="13:14" s="380" customFormat="1" ht="21" customHeight="1">
      <c r="M325" s="384"/>
      <c r="N325" s="384"/>
    </row>
    <row r="326" spans="13:14" s="380" customFormat="1" ht="21" customHeight="1">
      <c r="M326" s="384"/>
      <c r="N326" s="384"/>
    </row>
    <row r="327" spans="13:14" s="380" customFormat="1" ht="21" customHeight="1">
      <c r="M327" s="384"/>
      <c r="N327" s="384"/>
    </row>
    <row r="328" spans="13:14" s="380" customFormat="1" ht="21" customHeight="1">
      <c r="M328" s="384"/>
      <c r="N328" s="384"/>
    </row>
    <row r="329" spans="13:14" s="380" customFormat="1" ht="21" customHeight="1">
      <c r="M329" s="384"/>
      <c r="N329" s="384"/>
    </row>
    <row r="330" spans="13:14" s="380" customFormat="1" ht="21" customHeight="1">
      <c r="M330" s="384"/>
      <c r="N330" s="384"/>
    </row>
    <row r="331" spans="13:14" s="380" customFormat="1" ht="21" customHeight="1">
      <c r="M331" s="384"/>
      <c r="N331" s="384"/>
    </row>
    <row r="332" spans="13:14" s="380" customFormat="1" ht="21" customHeight="1">
      <c r="M332" s="384"/>
      <c r="N332" s="384"/>
    </row>
    <row r="333" spans="13:14" s="380" customFormat="1" ht="21" customHeight="1">
      <c r="M333" s="384"/>
      <c r="N333" s="384"/>
    </row>
    <row r="334" spans="13:14" s="380" customFormat="1" ht="21" customHeight="1">
      <c r="M334" s="384"/>
      <c r="N334" s="384"/>
    </row>
    <row r="335" spans="13:14" s="380" customFormat="1" ht="21" customHeight="1">
      <c r="M335" s="384"/>
      <c r="N335" s="384"/>
    </row>
    <row r="336" spans="13:14" s="380" customFormat="1" ht="21" customHeight="1">
      <c r="M336" s="384"/>
      <c r="N336" s="384"/>
    </row>
    <row r="337" spans="13:14" s="380" customFormat="1" ht="21" customHeight="1">
      <c r="M337" s="384"/>
      <c r="N337" s="384"/>
    </row>
    <row r="338" spans="13:14" s="380" customFormat="1" ht="21" customHeight="1">
      <c r="M338" s="384"/>
      <c r="N338" s="384"/>
    </row>
    <row r="339" spans="13:14" s="380" customFormat="1" ht="21" customHeight="1">
      <c r="M339" s="384"/>
      <c r="N339" s="384"/>
    </row>
    <row r="340" spans="13:14" ht="21" customHeight="1"/>
    <row r="341" spans="13:14" ht="21" customHeight="1"/>
    <row r="342" spans="13:14" ht="21" customHeight="1"/>
    <row r="343" spans="13:14" ht="21" customHeight="1"/>
    <row r="344" spans="13:14" ht="21" customHeight="1"/>
    <row r="345" spans="13:14" ht="21" customHeight="1"/>
    <row r="346" spans="13:14" ht="21" customHeight="1"/>
    <row r="347" spans="13:14" ht="21" customHeight="1"/>
    <row r="348" spans="13:14" ht="21" customHeight="1"/>
    <row r="349" spans="13:14" ht="21" customHeight="1"/>
    <row r="350" spans="13:14" ht="21" customHeight="1"/>
    <row r="351" spans="13:14" ht="21" customHeight="1"/>
    <row r="352" spans="13:14" ht="21" customHeight="1"/>
    <row r="353" ht="21" customHeight="1"/>
    <row r="354" ht="21" customHeight="1"/>
    <row r="355" ht="21" customHeight="1"/>
    <row r="356" ht="21" customHeight="1"/>
    <row r="357" ht="21" customHeight="1"/>
    <row r="358" ht="21" customHeight="1"/>
    <row r="359" ht="21" customHeight="1"/>
    <row r="360" ht="21" customHeight="1"/>
    <row r="361" ht="21" customHeight="1"/>
    <row r="362" ht="21" customHeight="1"/>
    <row r="363" ht="21" customHeight="1"/>
    <row r="364" ht="21" customHeight="1"/>
    <row r="365" ht="21" customHeight="1"/>
    <row r="366" ht="21" customHeight="1"/>
    <row r="367" ht="21" customHeight="1"/>
    <row r="368" ht="21" customHeight="1"/>
    <row r="369" ht="21" customHeight="1"/>
    <row r="370" ht="21" customHeight="1"/>
    <row r="371" ht="21" customHeight="1"/>
    <row r="372" ht="21" customHeight="1"/>
    <row r="373" ht="21" customHeight="1"/>
    <row r="374" ht="21" customHeight="1"/>
    <row r="375" ht="21" customHeight="1"/>
  </sheetData>
  <sheetProtection sheet="1" objects="1" scenarios="1" selectLockedCells="1"/>
  <conditionalFormatting sqref="A102:A110 B9:K97">
    <cfRule type="cellIs" dxfId="2" priority="1" operator="between">
      <formula>2</formula>
      <formula>99</formula>
    </cfRule>
    <cfRule type="cellIs" dxfId="1" priority="2" operator="lessThan">
      <formula>1</formula>
    </cfRule>
    <cfRule type="cellIs" dxfId="0" priority="3" operator="greaterThan">
      <formula>100</formula>
    </cfRule>
  </conditionalFormatting>
  <dataValidations count="2">
    <dataValidation type="list" allowBlank="1" showInputMessage="1" showErrorMessage="1" sqref="B3">
      <formula1>$N$2:$N$13</formula1>
    </dataValidation>
    <dataValidation type="list" showInputMessage="1" showErrorMessage="1" sqref="B2">
      <formula1>$M$1:$M$13</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4753" r:id="rId4" name="Button 1">
              <controlPr defaultSize="0" print="0" autoFill="0" autoPict="0" macro="[0]!Macro6">
                <anchor moveWithCells="1" sizeWithCells="1">
                  <from>
                    <xdr:col>0</xdr:col>
                    <xdr:colOff>133350</xdr:colOff>
                    <xdr:row>4</xdr:row>
                    <xdr:rowOff>152400</xdr:rowOff>
                  </from>
                  <to>
                    <xdr:col>0</xdr:col>
                    <xdr:colOff>1076325</xdr:colOff>
                    <xdr:row>6</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30"/>
  <sheetViews>
    <sheetView zoomScale="90" zoomScaleNormal="90" workbookViewId="0"/>
  </sheetViews>
  <sheetFormatPr defaultColWidth="9.140625" defaultRowHeight="12.75"/>
  <cols>
    <col min="1" max="1" width="27.5703125" style="233" customWidth="1"/>
    <col min="2" max="4" width="9.140625" style="233"/>
    <col min="5" max="7" width="9.28515625" style="233" bestFit="1" customWidth="1"/>
    <col min="8" max="8" width="9.140625" style="233"/>
    <col min="9" max="9" width="1.5703125" style="233" customWidth="1"/>
    <col min="10" max="10" width="4.28515625" style="233" customWidth="1"/>
    <col min="11" max="13" width="9.140625" style="233"/>
    <col min="14" max="14" width="12.7109375" style="233" customWidth="1"/>
    <col min="15" max="16384" width="9.140625" style="233"/>
  </cols>
  <sheetData>
    <row r="1" spans="1:15" ht="18.75">
      <c r="F1" s="234" t="s">
        <v>223</v>
      </c>
    </row>
    <row r="3" spans="1:15" ht="58.5" customHeight="1">
      <c r="A3" s="531" t="s">
        <v>224</v>
      </c>
      <c r="B3" s="531"/>
      <c r="C3" s="531"/>
      <c r="D3" s="531"/>
      <c r="E3" s="531"/>
      <c r="F3" s="531"/>
      <c r="G3" s="531"/>
      <c r="H3" s="531"/>
      <c r="I3" s="531"/>
      <c r="J3" s="531"/>
      <c r="K3" s="531"/>
      <c r="L3" s="531"/>
      <c r="M3" s="531"/>
      <c r="N3" s="531"/>
    </row>
    <row r="5" spans="1:15" ht="69.75" customHeight="1">
      <c r="A5" s="531" t="s">
        <v>225</v>
      </c>
      <c r="B5" s="531"/>
      <c r="C5" s="531"/>
      <c r="D5" s="531"/>
      <c r="E5" s="531"/>
      <c r="F5" s="531"/>
      <c r="G5" s="531"/>
      <c r="H5" s="531"/>
      <c r="I5" s="531"/>
      <c r="J5" s="531"/>
      <c r="K5" s="531"/>
      <c r="L5" s="531"/>
      <c r="M5" s="531"/>
      <c r="N5" s="531"/>
      <c r="O5" s="525"/>
    </row>
    <row r="7" spans="1:15" ht="41.25" customHeight="1">
      <c r="A7" s="531" t="s">
        <v>226</v>
      </c>
      <c r="B7" s="531"/>
      <c r="C7" s="531"/>
      <c r="D7" s="531"/>
      <c r="E7" s="531"/>
      <c r="F7" s="531"/>
      <c r="G7" s="531"/>
      <c r="H7" s="531"/>
      <c r="I7" s="531"/>
      <c r="J7" s="531"/>
      <c r="K7" s="531"/>
      <c r="L7" s="531"/>
      <c r="M7" s="531"/>
      <c r="N7" s="531"/>
    </row>
    <row r="9" spans="1:15" ht="44.25" customHeight="1">
      <c r="A9" s="531" t="s">
        <v>227</v>
      </c>
      <c r="B9" s="531"/>
      <c r="C9" s="531"/>
      <c r="D9" s="531"/>
      <c r="E9" s="531"/>
      <c r="F9" s="531"/>
      <c r="G9" s="531"/>
      <c r="H9" s="531"/>
      <c r="I9" s="531"/>
      <c r="J9" s="531"/>
      <c r="K9" s="531"/>
      <c r="L9" s="531"/>
      <c r="M9" s="531"/>
      <c r="N9" s="531"/>
    </row>
    <row r="12" spans="1:15" ht="18.75">
      <c r="F12" s="235" t="s">
        <v>228</v>
      </c>
    </row>
    <row r="14" spans="1:15" ht="123" customHeight="1">
      <c r="A14" s="530" t="s">
        <v>407</v>
      </c>
      <c r="B14" s="530"/>
      <c r="C14" s="530"/>
      <c r="D14" s="530"/>
      <c r="E14" s="530"/>
      <c r="F14" s="530"/>
      <c r="G14" s="530"/>
      <c r="H14" s="530"/>
      <c r="I14" s="530"/>
      <c r="J14" s="530"/>
      <c r="K14" s="530"/>
      <c r="L14" s="530"/>
      <c r="M14" s="530"/>
      <c r="N14" s="530"/>
    </row>
    <row r="15" spans="1:15" ht="99" customHeight="1">
      <c r="A15" s="530" t="s">
        <v>408</v>
      </c>
      <c r="B15" s="530"/>
      <c r="C15" s="530"/>
      <c r="D15" s="530"/>
      <c r="E15" s="530"/>
      <c r="F15" s="530"/>
      <c r="G15" s="530"/>
      <c r="H15" s="530"/>
      <c r="I15" s="530"/>
      <c r="J15" s="530"/>
      <c r="K15" s="530"/>
      <c r="L15" s="530"/>
      <c r="M15" s="530"/>
      <c r="N15" s="530"/>
    </row>
    <row r="16" spans="1:15" ht="69" customHeight="1">
      <c r="A16" s="530" t="s">
        <v>409</v>
      </c>
      <c r="B16" s="530"/>
      <c r="C16" s="530"/>
      <c r="D16" s="530"/>
      <c r="E16" s="530"/>
      <c r="F16" s="530"/>
      <c r="G16" s="530"/>
      <c r="H16" s="530"/>
      <c r="I16" s="530"/>
      <c r="J16" s="530"/>
      <c r="K16" s="530"/>
      <c r="L16" s="530"/>
      <c r="M16" s="530"/>
      <c r="N16" s="530"/>
    </row>
    <row r="17" spans="1:16" ht="82.15" customHeight="1">
      <c r="A17" s="530" t="s">
        <v>410</v>
      </c>
      <c r="B17" s="530"/>
      <c r="C17" s="530"/>
      <c r="D17" s="530"/>
      <c r="E17" s="530"/>
      <c r="F17" s="530"/>
      <c r="G17" s="530"/>
      <c r="H17" s="530"/>
      <c r="I17" s="530"/>
      <c r="J17" s="530"/>
      <c r="K17" s="530"/>
      <c r="L17" s="530"/>
      <c r="M17" s="530"/>
      <c r="N17" s="530"/>
    </row>
    <row r="18" spans="1:16" ht="73.900000000000006" customHeight="1">
      <c r="A18" s="530" t="s">
        <v>411</v>
      </c>
      <c r="B18" s="530"/>
      <c r="C18" s="530"/>
      <c r="D18" s="530"/>
      <c r="E18" s="530"/>
      <c r="F18" s="530"/>
      <c r="G18" s="530"/>
      <c r="H18" s="530"/>
      <c r="I18" s="530"/>
      <c r="J18" s="530"/>
      <c r="K18" s="530"/>
      <c r="L18" s="530"/>
      <c r="M18" s="530"/>
      <c r="N18" s="530"/>
    </row>
    <row r="19" spans="1:16" ht="55.9" customHeight="1">
      <c r="A19" s="530" t="s">
        <v>412</v>
      </c>
      <c r="B19" s="530"/>
      <c r="C19" s="530"/>
      <c r="D19" s="530"/>
      <c r="E19" s="530"/>
      <c r="F19" s="530"/>
      <c r="G19" s="530"/>
      <c r="H19" s="530"/>
      <c r="I19" s="530"/>
      <c r="J19" s="530"/>
      <c r="K19" s="530"/>
      <c r="L19" s="530"/>
      <c r="M19" s="530"/>
      <c r="N19" s="530"/>
    </row>
    <row r="20" spans="1:16" ht="52.5" customHeight="1">
      <c r="A20" s="530" t="s">
        <v>413</v>
      </c>
      <c r="B20" s="530"/>
      <c r="C20" s="530"/>
      <c r="D20" s="530"/>
      <c r="E20" s="530"/>
      <c r="F20" s="530"/>
      <c r="G20" s="530"/>
      <c r="H20" s="530"/>
      <c r="I20" s="530"/>
      <c r="J20" s="530"/>
      <c r="K20" s="530"/>
      <c r="L20" s="530"/>
      <c r="M20" s="530"/>
      <c r="N20" s="530"/>
    </row>
    <row r="21" spans="1:16" ht="69" customHeight="1">
      <c r="A21" s="530" t="s">
        <v>414</v>
      </c>
      <c r="B21" s="530"/>
      <c r="C21" s="530"/>
      <c r="D21" s="530"/>
      <c r="E21" s="530"/>
      <c r="F21" s="530"/>
      <c r="G21" s="530"/>
      <c r="H21" s="530"/>
      <c r="I21" s="530"/>
      <c r="J21" s="530"/>
      <c r="K21" s="530"/>
      <c r="L21" s="530"/>
      <c r="M21" s="530"/>
      <c r="N21" s="530"/>
    </row>
    <row r="22" spans="1:16" ht="111" customHeight="1">
      <c r="A22" s="530" t="s">
        <v>415</v>
      </c>
      <c r="B22" s="530"/>
      <c r="C22" s="530"/>
      <c r="D22" s="530"/>
      <c r="E22" s="530"/>
      <c r="F22" s="530"/>
      <c r="G22" s="530"/>
      <c r="H22" s="530"/>
      <c r="I22" s="530"/>
      <c r="J22" s="530"/>
      <c r="K22" s="530"/>
      <c r="L22" s="530"/>
      <c r="M22" s="530"/>
      <c r="N22" s="530"/>
    </row>
    <row r="23" spans="1:16" ht="77.25" customHeight="1">
      <c r="A23" s="530" t="s">
        <v>416</v>
      </c>
      <c r="B23" s="531"/>
      <c r="C23" s="531"/>
      <c r="D23" s="531"/>
      <c r="E23" s="531"/>
      <c r="F23" s="531"/>
      <c r="G23" s="531"/>
      <c r="H23" s="531"/>
      <c r="I23" s="531"/>
      <c r="J23" s="531"/>
      <c r="K23" s="531"/>
      <c r="L23" s="531"/>
      <c r="M23" s="531"/>
      <c r="N23" s="531"/>
    </row>
    <row r="24" spans="1:16" ht="55.15" customHeight="1">
      <c r="A24" s="530" t="s">
        <v>417</v>
      </c>
      <c r="B24" s="531"/>
      <c r="C24" s="531"/>
      <c r="D24" s="531"/>
      <c r="E24" s="531"/>
      <c r="F24" s="531"/>
      <c r="G24" s="531"/>
      <c r="H24" s="531"/>
      <c r="I24" s="531"/>
      <c r="J24" s="531"/>
      <c r="K24" s="531"/>
      <c r="L24" s="531"/>
      <c r="M24" s="531"/>
      <c r="N24" s="531"/>
    </row>
    <row r="25" spans="1:16" ht="54" customHeight="1">
      <c r="A25" s="530" t="s">
        <v>630</v>
      </c>
      <c r="B25" s="531"/>
      <c r="C25" s="531"/>
      <c r="D25" s="531"/>
      <c r="E25" s="531"/>
      <c r="F25" s="531"/>
      <c r="G25" s="531"/>
      <c r="H25" s="531"/>
      <c r="I25" s="531"/>
      <c r="J25" s="531"/>
      <c r="K25" s="531"/>
      <c r="L25" s="531"/>
      <c r="M25" s="531"/>
      <c r="N25" s="531"/>
    </row>
    <row r="26" spans="1:16" ht="55.5" customHeight="1">
      <c r="A26" s="530" t="s">
        <v>631</v>
      </c>
      <c r="B26" s="531"/>
      <c r="C26" s="531"/>
      <c r="D26" s="531"/>
      <c r="E26" s="531"/>
      <c r="F26" s="531"/>
      <c r="G26" s="531"/>
      <c r="H26" s="531"/>
      <c r="I26" s="531"/>
      <c r="J26" s="531"/>
      <c r="K26" s="531"/>
      <c r="L26" s="531"/>
      <c r="M26" s="531"/>
      <c r="N26" s="531"/>
    </row>
    <row r="27" spans="1:16" ht="74.45" customHeight="1">
      <c r="A27" s="530" t="s">
        <v>418</v>
      </c>
      <c r="B27" s="531"/>
      <c r="C27" s="531"/>
      <c r="D27" s="531"/>
      <c r="E27" s="531"/>
      <c r="F27" s="531"/>
      <c r="G27" s="531"/>
      <c r="H27" s="531"/>
      <c r="I27" s="531"/>
      <c r="J27" s="531"/>
      <c r="K27" s="531"/>
      <c r="L27" s="531"/>
      <c r="M27" s="531"/>
      <c r="N27" s="531"/>
      <c r="O27" s="529"/>
      <c r="P27" s="529"/>
    </row>
    <row r="28" spans="1:16" ht="67.5" customHeight="1">
      <c r="A28" s="530" t="s">
        <v>629</v>
      </c>
      <c r="B28" s="531"/>
      <c r="C28" s="531"/>
      <c r="D28" s="531"/>
      <c r="E28" s="531"/>
      <c r="F28" s="531"/>
      <c r="G28" s="531"/>
      <c r="H28" s="531"/>
      <c r="I28" s="531"/>
      <c r="J28" s="531"/>
      <c r="K28" s="531"/>
      <c r="L28" s="531"/>
      <c r="M28" s="531"/>
      <c r="N28" s="531"/>
      <c r="O28" s="521"/>
    </row>
    <row r="29" spans="1:16" ht="126" customHeight="1">
      <c r="A29" s="530" t="s">
        <v>634</v>
      </c>
      <c r="B29" s="531"/>
      <c r="C29" s="531"/>
      <c r="D29" s="531"/>
      <c r="E29" s="531"/>
      <c r="F29" s="531"/>
      <c r="G29" s="531"/>
      <c r="H29" s="531"/>
      <c r="I29" s="531"/>
      <c r="J29" s="531"/>
      <c r="K29" s="531"/>
      <c r="L29" s="531"/>
      <c r="M29" s="531"/>
      <c r="N29" s="531"/>
      <c r="O29" s="529"/>
      <c r="P29" s="529"/>
    </row>
    <row r="30" spans="1:16" ht="114.6" customHeight="1">
      <c r="A30" s="530" t="s">
        <v>484</v>
      </c>
      <c r="B30" s="531"/>
      <c r="C30" s="531"/>
      <c r="D30" s="531"/>
      <c r="E30" s="531"/>
      <c r="F30" s="531"/>
      <c r="G30" s="531"/>
      <c r="H30" s="531"/>
      <c r="I30" s="531"/>
      <c r="J30" s="531"/>
      <c r="K30" s="531"/>
      <c r="L30" s="531"/>
      <c r="M30" s="531"/>
      <c r="N30" s="531"/>
    </row>
  </sheetData>
  <sheetProtection selectLockedCells="1" selectUnlockedCells="1"/>
  <mergeCells count="23">
    <mergeCell ref="A3:N3"/>
    <mergeCell ref="A5:N5"/>
    <mergeCell ref="A7:N7"/>
    <mergeCell ref="A9:N9"/>
    <mergeCell ref="A18:N18"/>
    <mergeCell ref="A19:N19"/>
    <mergeCell ref="A20:N20"/>
    <mergeCell ref="A21:N21"/>
    <mergeCell ref="A14:N14"/>
    <mergeCell ref="A15:N15"/>
    <mergeCell ref="A16:N16"/>
    <mergeCell ref="A17:N17"/>
    <mergeCell ref="A26:N26"/>
    <mergeCell ref="A27:N27"/>
    <mergeCell ref="A22:N22"/>
    <mergeCell ref="A23:N23"/>
    <mergeCell ref="A24:N24"/>
    <mergeCell ref="A25:N25"/>
    <mergeCell ref="O27:P27"/>
    <mergeCell ref="O29:P29"/>
    <mergeCell ref="A30:N30"/>
    <mergeCell ref="A28:N28"/>
    <mergeCell ref="A29:N29"/>
  </mergeCells>
  <phoneticPr fontId="5"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50"/>
    <pageSetUpPr fitToPage="1"/>
  </sheetPr>
  <dimension ref="A1:AH529"/>
  <sheetViews>
    <sheetView showGridLines="0" topLeftCell="A286" zoomScale="60" zoomScaleNormal="60" workbookViewId="0"/>
  </sheetViews>
  <sheetFormatPr defaultColWidth="8.85546875" defaultRowHeight="18.75"/>
  <cols>
    <col min="1" max="1" width="20.85546875" style="19" customWidth="1"/>
    <col min="2" max="2" width="22.28515625" style="19" customWidth="1"/>
    <col min="3" max="7" width="17.28515625" style="19" customWidth="1"/>
    <col min="8" max="8" width="18.5703125" style="92" customWidth="1"/>
    <col min="9" max="9" width="17.28515625" style="92" customWidth="1"/>
    <col min="10" max="10" width="21.28515625" style="92" customWidth="1"/>
    <col min="11" max="11" width="15.28515625" style="92" customWidth="1"/>
    <col min="12" max="12" width="8.85546875" style="19"/>
    <col min="13" max="13" width="20.85546875" style="19" customWidth="1"/>
    <col min="14" max="14" width="22.28515625" style="19" customWidth="1"/>
    <col min="15" max="19" width="17.28515625" style="19" customWidth="1"/>
    <col min="20" max="20" width="18.5703125" style="19" customWidth="1"/>
    <col min="21" max="21" width="17.28515625" style="19" customWidth="1"/>
    <col min="22" max="22" width="21.28515625" style="19" customWidth="1"/>
    <col min="23" max="23" width="12.42578125" style="19" customWidth="1"/>
    <col min="24" max="24" width="8.85546875" style="19"/>
    <col min="25" max="25" width="20.85546875" style="19" customWidth="1"/>
    <col min="26" max="26" width="22.28515625" style="19" customWidth="1"/>
    <col min="27" max="31" width="17.28515625" style="19" customWidth="1"/>
    <col min="32" max="32" width="18.5703125" style="19" customWidth="1"/>
    <col min="33" max="33" width="17.28515625" style="19" customWidth="1"/>
    <col min="34" max="34" width="21.28515625" style="19" customWidth="1"/>
    <col min="35" max="16384" width="8.85546875" style="19"/>
  </cols>
  <sheetData>
    <row r="1" spans="1:34" ht="15.6" customHeight="1"/>
    <row r="2" spans="1:34" ht="15" customHeight="1">
      <c r="A2" s="123" t="s">
        <v>229</v>
      </c>
      <c r="B2" s="33"/>
      <c r="C2" s="33"/>
      <c r="M2" s="123" t="s">
        <v>229</v>
      </c>
      <c r="Y2" s="123" t="s">
        <v>229</v>
      </c>
    </row>
    <row r="3" spans="1:34" ht="15" customHeight="1" thickBot="1">
      <c r="A3" s="123" t="s">
        <v>284</v>
      </c>
      <c r="B3" s="33"/>
      <c r="C3" s="344"/>
      <c r="D3" s="124"/>
      <c r="E3" s="124"/>
      <c r="F3" s="124"/>
      <c r="G3" s="124"/>
      <c r="H3" s="345"/>
      <c r="I3" s="345"/>
      <c r="J3" s="124" t="s">
        <v>13</v>
      </c>
      <c r="M3" s="123" t="s">
        <v>285</v>
      </c>
      <c r="P3" s="124"/>
      <c r="Q3" s="124"/>
      <c r="R3" s="124"/>
      <c r="S3" s="124"/>
      <c r="T3" s="124"/>
      <c r="U3" s="124"/>
      <c r="V3" s="124" t="s">
        <v>13</v>
      </c>
      <c r="Y3" s="123" t="s">
        <v>286</v>
      </c>
      <c r="AB3" s="124"/>
      <c r="AC3" s="124"/>
      <c r="AD3" s="124"/>
      <c r="AE3" s="124"/>
      <c r="AF3" s="124"/>
      <c r="AG3" s="124"/>
      <c r="AH3" s="124" t="s">
        <v>13</v>
      </c>
    </row>
    <row r="4" spans="1:34" ht="38.450000000000003" customHeight="1" thickTop="1">
      <c r="A4" s="341">
        <v>1</v>
      </c>
      <c r="B4" s="105" t="s">
        <v>26</v>
      </c>
      <c r="C4" s="114" t="s">
        <v>26</v>
      </c>
      <c r="D4" s="62" t="s">
        <v>373</v>
      </c>
      <c r="E4" s="116" t="s">
        <v>376</v>
      </c>
      <c r="F4" s="185" t="s">
        <v>230</v>
      </c>
      <c r="G4" s="162" t="s">
        <v>474</v>
      </c>
      <c r="H4" s="163" t="s">
        <v>231</v>
      </c>
      <c r="I4" s="111" t="s">
        <v>374</v>
      </c>
      <c r="J4" s="112" t="s">
        <v>376</v>
      </c>
      <c r="K4" s="125"/>
      <c r="M4" s="341">
        <v>1</v>
      </c>
      <c r="N4" s="105" t="s">
        <v>26</v>
      </c>
      <c r="O4" s="106" t="s">
        <v>26</v>
      </c>
      <c r="P4" s="62" t="s">
        <v>373</v>
      </c>
      <c r="Q4" s="185" t="s">
        <v>376</v>
      </c>
      <c r="R4" s="185" t="s">
        <v>230</v>
      </c>
      <c r="S4" s="162" t="s">
        <v>1</v>
      </c>
      <c r="T4" s="163" t="s">
        <v>231</v>
      </c>
      <c r="U4" s="111" t="s">
        <v>374</v>
      </c>
      <c r="V4" s="112" t="s">
        <v>376</v>
      </c>
      <c r="W4" s="125"/>
      <c r="Y4" s="341">
        <v>1</v>
      </c>
      <c r="Z4" s="105" t="s">
        <v>26</v>
      </c>
      <c r="AA4" s="106" t="s">
        <v>26</v>
      </c>
      <c r="AB4" s="62" t="s">
        <v>373</v>
      </c>
      <c r="AC4" s="116" t="s">
        <v>376</v>
      </c>
      <c r="AD4" s="185" t="s">
        <v>230</v>
      </c>
      <c r="AE4" s="162" t="s">
        <v>1</v>
      </c>
      <c r="AF4" s="163" t="s">
        <v>231</v>
      </c>
      <c r="AG4" s="111" t="s">
        <v>374</v>
      </c>
      <c r="AH4" s="112" t="s">
        <v>376</v>
      </c>
    </row>
    <row r="5" spans="1:34" s="127" customFormat="1" ht="24" customHeight="1">
      <c r="A5" s="342">
        <v>2</v>
      </c>
      <c r="B5" s="126" t="s">
        <v>372</v>
      </c>
      <c r="C5" s="114" t="s">
        <v>392</v>
      </c>
      <c r="D5" s="107" t="s">
        <v>372</v>
      </c>
      <c r="E5" s="108" t="s">
        <v>372</v>
      </c>
      <c r="F5" s="109" t="s">
        <v>372</v>
      </c>
      <c r="G5" s="109" t="s">
        <v>372</v>
      </c>
      <c r="H5" s="110" t="s">
        <v>393</v>
      </c>
      <c r="I5" s="111" t="s">
        <v>394</v>
      </c>
      <c r="J5" s="112" t="s">
        <v>394</v>
      </c>
      <c r="K5" s="111"/>
      <c r="M5" s="342">
        <v>2</v>
      </c>
      <c r="N5" s="126" t="s">
        <v>372</v>
      </c>
      <c r="O5" s="114" t="s">
        <v>392</v>
      </c>
      <c r="P5" s="107" t="s">
        <v>372</v>
      </c>
      <c r="Q5" s="109" t="s">
        <v>372</v>
      </c>
      <c r="R5" s="109" t="s">
        <v>372</v>
      </c>
      <c r="S5" s="109" t="s">
        <v>372</v>
      </c>
      <c r="T5" s="110" t="s">
        <v>393</v>
      </c>
      <c r="U5" s="111" t="s">
        <v>394</v>
      </c>
      <c r="V5" s="112" t="s">
        <v>394</v>
      </c>
      <c r="W5" s="111"/>
      <c r="Y5" s="342">
        <v>2</v>
      </c>
      <c r="Z5" s="126" t="s">
        <v>372</v>
      </c>
      <c r="AA5" s="114" t="s">
        <v>392</v>
      </c>
      <c r="AB5" s="107" t="s">
        <v>372</v>
      </c>
      <c r="AC5" s="108" t="s">
        <v>372</v>
      </c>
      <c r="AD5" s="109" t="s">
        <v>372</v>
      </c>
      <c r="AE5" s="109" t="s">
        <v>372</v>
      </c>
      <c r="AF5" s="110" t="s">
        <v>393</v>
      </c>
      <c r="AG5" s="111" t="s">
        <v>394</v>
      </c>
      <c r="AH5" s="112" t="s">
        <v>394</v>
      </c>
    </row>
    <row r="6" spans="1:34" ht="15.75" customHeight="1">
      <c r="A6" s="343">
        <v>3</v>
      </c>
      <c r="B6" s="117" t="s">
        <v>3</v>
      </c>
      <c r="C6" s="118" t="s">
        <v>4</v>
      </c>
      <c r="D6" s="117" t="s">
        <v>5</v>
      </c>
      <c r="E6" s="118" t="s">
        <v>6</v>
      </c>
      <c r="F6" s="118" t="s">
        <v>7</v>
      </c>
      <c r="G6" s="118" t="s">
        <v>8</v>
      </c>
      <c r="H6" s="119" t="s">
        <v>9</v>
      </c>
      <c r="I6" s="120" t="s">
        <v>10</v>
      </c>
      <c r="J6" s="121" t="s">
        <v>11</v>
      </c>
      <c r="K6" s="115"/>
      <c r="M6" s="343">
        <v>3</v>
      </c>
      <c r="N6" s="117" t="s">
        <v>3</v>
      </c>
      <c r="O6" s="118" t="s">
        <v>4</v>
      </c>
      <c r="P6" s="117" t="s">
        <v>5</v>
      </c>
      <c r="Q6" s="118" t="s">
        <v>6</v>
      </c>
      <c r="R6" s="118" t="s">
        <v>7</v>
      </c>
      <c r="S6" s="118" t="s">
        <v>8</v>
      </c>
      <c r="T6" s="119" t="s">
        <v>9</v>
      </c>
      <c r="U6" s="120" t="s">
        <v>10</v>
      </c>
      <c r="V6" s="121" t="s">
        <v>11</v>
      </c>
      <c r="W6" s="115"/>
      <c r="Y6" s="343">
        <v>3</v>
      </c>
      <c r="Z6" s="117" t="s">
        <v>3</v>
      </c>
      <c r="AA6" s="118" t="s">
        <v>4</v>
      </c>
      <c r="AB6" s="117" t="s">
        <v>5</v>
      </c>
      <c r="AC6" s="118" t="s">
        <v>6</v>
      </c>
      <c r="AD6" s="118" t="s">
        <v>7</v>
      </c>
      <c r="AE6" s="118" t="s">
        <v>8</v>
      </c>
      <c r="AF6" s="119" t="s">
        <v>9</v>
      </c>
      <c r="AG6" s="120" t="s">
        <v>10</v>
      </c>
      <c r="AH6" s="121" t="s">
        <v>11</v>
      </c>
    </row>
    <row r="7" spans="1:34" ht="21" customHeight="1">
      <c r="A7" s="96" t="s">
        <v>21</v>
      </c>
      <c r="B7" s="73"/>
      <c r="C7" s="128"/>
      <c r="D7" s="73" t="s">
        <v>232</v>
      </c>
      <c r="E7" s="128"/>
      <c r="F7" s="128"/>
      <c r="G7" s="128"/>
      <c r="H7" s="129"/>
      <c r="I7" s="130"/>
      <c r="J7" s="131"/>
      <c r="K7" s="155"/>
      <c r="M7" s="96" t="s">
        <v>22</v>
      </c>
      <c r="N7" s="73"/>
      <c r="O7" s="128"/>
      <c r="P7" s="73" t="s">
        <v>232</v>
      </c>
      <c r="Q7" s="128"/>
      <c r="R7" s="128"/>
      <c r="S7" s="128"/>
      <c r="T7" s="129"/>
      <c r="U7" s="130"/>
      <c r="V7" s="131"/>
      <c r="W7" s="132"/>
      <c r="Y7" s="96" t="s">
        <v>19</v>
      </c>
      <c r="Z7" s="73"/>
      <c r="AA7" s="128"/>
      <c r="AB7" s="73" t="s">
        <v>232</v>
      </c>
      <c r="AC7" s="128"/>
      <c r="AD7" s="128"/>
      <c r="AE7" s="128"/>
      <c r="AF7" s="129"/>
      <c r="AG7" s="130"/>
      <c r="AH7" s="131"/>
    </row>
    <row r="8" spans="1:34" ht="21" customHeight="1">
      <c r="A8" s="28" t="s">
        <v>47</v>
      </c>
      <c r="B8" s="273">
        <v>1176000</v>
      </c>
      <c r="C8" s="274">
        <v>979000</v>
      </c>
      <c r="D8" s="270">
        <v>704000</v>
      </c>
      <c r="E8" s="274">
        <v>618000</v>
      </c>
      <c r="F8" s="274">
        <v>86000</v>
      </c>
      <c r="G8" s="275">
        <v>472000</v>
      </c>
      <c r="H8" s="276">
        <v>0.123</v>
      </c>
      <c r="I8" s="277">
        <v>0.70699999999999996</v>
      </c>
      <c r="J8" s="278">
        <v>0.61899999999999999</v>
      </c>
      <c r="K8" s="419"/>
      <c r="M8" s="28" t="s">
        <v>47</v>
      </c>
      <c r="N8" s="273">
        <v>563000</v>
      </c>
      <c r="O8" s="274">
        <v>482000</v>
      </c>
      <c r="P8" s="270">
        <v>405000</v>
      </c>
      <c r="Q8" s="274">
        <v>344000</v>
      </c>
      <c r="R8" s="274">
        <v>60000</v>
      </c>
      <c r="S8" s="275">
        <v>158000</v>
      </c>
      <c r="T8" s="276">
        <v>0.14899999999999999</v>
      </c>
      <c r="U8" s="277">
        <v>0.82199999999999995</v>
      </c>
      <c r="V8" s="278">
        <v>0.69699999999999995</v>
      </c>
      <c r="W8" s="420"/>
      <c r="Y8" s="28" t="s">
        <v>47</v>
      </c>
      <c r="Z8" s="273">
        <v>613000</v>
      </c>
      <c r="AA8" s="274">
        <v>496000</v>
      </c>
      <c r="AB8" s="270">
        <v>299000</v>
      </c>
      <c r="AC8" s="274">
        <v>273000</v>
      </c>
      <c r="AD8" s="274">
        <v>26000</v>
      </c>
      <c r="AE8" s="275">
        <v>314000</v>
      </c>
      <c r="AF8" s="276">
        <v>8.6999999999999994E-2</v>
      </c>
      <c r="AG8" s="277">
        <v>0.59499999999999997</v>
      </c>
      <c r="AH8" s="278">
        <v>0.54300000000000004</v>
      </c>
    </row>
    <row r="9" spans="1:34" ht="21" customHeight="1">
      <c r="A9" s="28" t="s">
        <v>48</v>
      </c>
      <c r="B9" s="270">
        <v>1189000</v>
      </c>
      <c r="C9" s="274">
        <v>990000</v>
      </c>
      <c r="D9" s="270">
        <v>695000</v>
      </c>
      <c r="E9" s="274">
        <v>605000</v>
      </c>
      <c r="F9" s="274">
        <v>89000</v>
      </c>
      <c r="G9" s="275">
        <v>495000</v>
      </c>
      <c r="H9" s="276">
        <v>0.128</v>
      </c>
      <c r="I9" s="277">
        <v>0.69099999999999995</v>
      </c>
      <c r="J9" s="278">
        <v>0.60099999999999998</v>
      </c>
      <c r="K9" s="133"/>
      <c r="M9" s="28" t="s">
        <v>48</v>
      </c>
      <c r="N9" s="270">
        <v>570000</v>
      </c>
      <c r="O9" s="274">
        <v>489000</v>
      </c>
      <c r="P9" s="270">
        <v>409000</v>
      </c>
      <c r="Q9" s="274">
        <v>345000</v>
      </c>
      <c r="R9" s="274">
        <v>64000</v>
      </c>
      <c r="S9" s="275">
        <v>161000</v>
      </c>
      <c r="T9" s="276">
        <v>0.156</v>
      </c>
      <c r="U9" s="277">
        <v>0.82099999999999995</v>
      </c>
      <c r="V9" s="278">
        <v>0.69099999999999995</v>
      </c>
      <c r="W9" s="100"/>
      <c r="Y9" s="28" t="s">
        <v>48</v>
      </c>
      <c r="Z9" s="270">
        <v>619000</v>
      </c>
      <c r="AA9" s="274">
        <v>501000</v>
      </c>
      <c r="AB9" s="270">
        <v>285000</v>
      </c>
      <c r="AC9" s="274">
        <v>260000</v>
      </c>
      <c r="AD9" s="274">
        <v>25000</v>
      </c>
      <c r="AE9" s="275">
        <v>334000</v>
      </c>
      <c r="AF9" s="276">
        <v>8.8999999999999996E-2</v>
      </c>
      <c r="AG9" s="277">
        <v>0.56299999999999994</v>
      </c>
      <c r="AH9" s="278">
        <v>0.51300000000000001</v>
      </c>
    </row>
    <row r="10" spans="1:34" ht="21" customHeight="1">
      <c r="A10" s="28" t="s">
        <v>49</v>
      </c>
      <c r="B10" s="270">
        <v>1198000</v>
      </c>
      <c r="C10" s="274">
        <v>998000</v>
      </c>
      <c r="D10" s="270">
        <v>691000</v>
      </c>
      <c r="E10" s="274">
        <v>610000</v>
      </c>
      <c r="F10" s="274">
        <v>81000</v>
      </c>
      <c r="G10" s="275">
        <v>507000</v>
      </c>
      <c r="H10" s="276">
        <v>0.11799999999999999</v>
      </c>
      <c r="I10" s="277">
        <v>0.68100000000000005</v>
      </c>
      <c r="J10" s="278">
        <v>0.6</v>
      </c>
      <c r="K10" s="133"/>
      <c r="M10" s="28" t="s">
        <v>49</v>
      </c>
      <c r="N10" s="270">
        <v>574000</v>
      </c>
      <c r="O10" s="274">
        <v>493000</v>
      </c>
      <c r="P10" s="270">
        <v>402000</v>
      </c>
      <c r="Q10" s="274">
        <v>341000</v>
      </c>
      <c r="R10" s="274">
        <v>61000</v>
      </c>
      <c r="S10" s="275">
        <v>172000</v>
      </c>
      <c r="T10" s="276">
        <v>0.151</v>
      </c>
      <c r="U10" s="277">
        <v>0.79900000000000004</v>
      </c>
      <c r="V10" s="278">
        <v>0.67600000000000005</v>
      </c>
      <c r="W10" s="100"/>
      <c r="Y10" s="28" t="s">
        <v>49</v>
      </c>
      <c r="Z10" s="270">
        <v>624000</v>
      </c>
      <c r="AA10" s="274">
        <v>505000</v>
      </c>
      <c r="AB10" s="270">
        <v>289000</v>
      </c>
      <c r="AC10" s="274">
        <v>268000</v>
      </c>
      <c r="AD10" s="274">
        <v>21000</v>
      </c>
      <c r="AE10" s="275">
        <v>335000</v>
      </c>
      <c r="AF10" s="276">
        <v>7.0999999999999994E-2</v>
      </c>
      <c r="AG10" s="277">
        <v>0.56599999999999995</v>
      </c>
      <c r="AH10" s="278">
        <v>0.52500000000000002</v>
      </c>
    </row>
    <row r="11" spans="1:34" ht="21" customHeight="1">
      <c r="A11" s="28" t="s">
        <v>265</v>
      </c>
      <c r="B11" s="270" t="s">
        <v>46</v>
      </c>
      <c r="C11" s="274" t="s">
        <v>46</v>
      </c>
      <c r="D11" s="270" t="s">
        <v>46</v>
      </c>
      <c r="E11" s="274" t="s">
        <v>46</v>
      </c>
      <c r="F11" s="274" t="s">
        <v>46</v>
      </c>
      <c r="G11" s="275" t="s">
        <v>46</v>
      </c>
      <c r="H11" s="276" t="s">
        <v>46</v>
      </c>
      <c r="I11" s="277" t="s">
        <v>46</v>
      </c>
      <c r="J11" s="278" t="s">
        <v>46</v>
      </c>
      <c r="K11" s="133"/>
      <c r="M11" s="28" t="s">
        <v>265</v>
      </c>
      <c r="N11" s="270" t="s">
        <v>46</v>
      </c>
      <c r="O11" s="274" t="s">
        <v>46</v>
      </c>
      <c r="P11" s="270" t="s">
        <v>46</v>
      </c>
      <c r="Q11" s="274" t="s">
        <v>46</v>
      </c>
      <c r="R11" s="274" t="s">
        <v>46</v>
      </c>
      <c r="S11" s="275" t="s">
        <v>46</v>
      </c>
      <c r="T11" s="276" t="s">
        <v>46</v>
      </c>
      <c r="U11" s="277" t="s">
        <v>46</v>
      </c>
      <c r="V11" s="278" t="s">
        <v>46</v>
      </c>
      <c r="W11" s="100"/>
      <c r="Y11" s="28" t="s">
        <v>265</v>
      </c>
      <c r="Z11" s="270" t="s">
        <v>46</v>
      </c>
      <c r="AA11" s="274" t="s">
        <v>46</v>
      </c>
      <c r="AB11" s="270" t="s">
        <v>46</v>
      </c>
      <c r="AC11" s="274" t="s">
        <v>46</v>
      </c>
      <c r="AD11" s="274" t="s">
        <v>46</v>
      </c>
      <c r="AE11" s="275" t="s">
        <v>46</v>
      </c>
      <c r="AF11" s="276" t="s">
        <v>46</v>
      </c>
      <c r="AG11" s="277" t="s">
        <v>46</v>
      </c>
      <c r="AH11" s="278" t="s">
        <v>46</v>
      </c>
    </row>
    <row r="12" spans="1:34" ht="21" customHeight="1">
      <c r="A12" s="28" t="s">
        <v>198</v>
      </c>
      <c r="B12" s="270">
        <v>1204000</v>
      </c>
      <c r="C12" s="274">
        <v>1003000</v>
      </c>
      <c r="D12" s="270">
        <v>691000</v>
      </c>
      <c r="E12" s="274">
        <v>613000</v>
      </c>
      <c r="F12" s="274">
        <v>78000</v>
      </c>
      <c r="G12" s="275">
        <v>513000</v>
      </c>
      <c r="H12" s="276">
        <v>0.113</v>
      </c>
      <c r="I12" s="277">
        <v>0.67700000000000005</v>
      </c>
      <c r="J12" s="278">
        <v>0.59899999999999998</v>
      </c>
      <c r="K12" s="133"/>
      <c r="M12" s="28" t="s">
        <v>198</v>
      </c>
      <c r="N12" s="270">
        <v>577000</v>
      </c>
      <c r="O12" s="274">
        <v>495000</v>
      </c>
      <c r="P12" s="270">
        <v>402000</v>
      </c>
      <c r="Q12" s="274">
        <v>345000</v>
      </c>
      <c r="R12" s="274">
        <v>57000</v>
      </c>
      <c r="S12" s="275">
        <v>175000</v>
      </c>
      <c r="T12" s="276">
        <v>0.14199999999999999</v>
      </c>
      <c r="U12" s="277">
        <v>0.79500000000000004</v>
      </c>
      <c r="V12" s="278">
        <v>0.68</v>
      </c>
      <c r="W12" s="100"/>
      <c r="Y12" s="28" t="s">
        <v>198</v>
      </c>
      <c r="Z12" s="270">
        <v>628000</v>
      </c>
      <c r="AA12" s="274">
        <v>508000</v>
      </c>
      <c r="AB12" s="270">
        <v>289000</v>
      </c>
      <c r="AC12" s="274">
        <v>267000</v>
      </c>
      <c r="AD12" s="274">
        <v>21000</v>
      </c>
      <c r="AE12" s="275">
        <v>339000</v>
      </c>
      <c r="AF12" s="276">
        <v>7.3999999999999996E-2</v>
      </c>
      <c r="AG12" s="277">
        <v>0.56200000000000006</v>
      </c>
      <c r="AH12" s="278">
        <v>0.52</v>
      </c>
    </row>
    <row r="13" spans="1:34" ht="21" customHeight="1">
      <c r="A13" s="28" t="s">
        <v>50</v>
      </c>
      <c r="B13" s="270">
        <v>1205000</v>
      </c>
      <c r="C13" s="274">
        <v>1003000</v>
      </c>
      <c r="D13" s="270">
        <v>697000</v>
      </c>
      <c r="E13" s="274">
        <v>619000</v>
      </c>
      <c r="F13" s="274">
        <v>78000</v>
      </c>
      <c r="G13" s="275">
        <v>508000</v>
      </c>
      <c r="H13" s="276">
        <v>0.112</v>
      </c>
      <c r="I13" s="277">
        <v>0.68200000000000005</v>
      </c>
      <c r="J13" s="278">
        <v>0.60399999999999998</v>
      </c>
      <c r="K13" s="133"/>
      <c r="M13" s="28" t="s">
        <v>50</v>
      </c>
      <c r="N13" s="270">
        <v>577000</v>
      </c>
      <c r="O13" s="274">
        <v>495000</v>
      </c>
      <c r="P13" s="270">
        <v>403000</v>
      </c>
      <c r="Q13" s="274">
        <v>347000</v>
      </c>
      <c r="R13" s="274">
        <v>55000</v>
      </c>
      <c r="S13" s="275">
        <v>174000</v>
      </c>
      <c r="T13" s="276">
        <v>0.13700000000000001</v>
      </c>
      <c r="U13" s="277">
        <v>0.79500000000000004</v>
      </c>
      <c r="V13" s="278">
        <v>0.68300000000000005</v>
      </c>
      <c r="W13" s="100"/>
      <c r="Y13" s="28" t="s">
        <v>50</v>
      </c>
      <c r="Z13" s="270">
        <v>628000</v>
      </c>
      <c r="AA13" s="274">
        <v>508000</v>
      </c>
      <c r="AB13" s="270">
        <v>294000</v>
      </c>
      <c r="AC13" s="274">
        <v>272000</v>
      </c>
      <c r="AD13" s="274">
        <v>23000</v>
      </c>
      <c r="AE13" s="275">
        <v>333000</v>
      </c>
      <c r="AF13" s="276">
        <v>7.6999999999999999E-2</v>
      </c>
      <c r="AG13" s="277">
        <v>0.57199999999999995</v>
      </c>
      <c r="AH13" s="278">
        <v>0.52800000000000002</v>
      </c>
    </row>
    <row r="14" spans="1:34" ht="21" customHeight="1">
      <c r="A14" s="28" t="s">
        <v>51</v>
      </c>
      <c r="B14" s="270">
        <v>1206000</v>
      </c>
      <c r="C14" s="274">
        <v>1004000</v>
      </c>
      <c r="D14" s="270">
        <v>709000</v>
      </c>
      <c r="E14" s="274">
        <v>628000</v>
      </c>
      <c r="F14" s="274">
        <v>80000</v>
      </c>
      <c r="G14" s="275">
        <v>497000</v>
      </c>
      <c r="H14" s="276">
        <v>0.113</v>
      </c>
      <c r="I14" s="277">
        <v>0.69199999999999995</v>
      </c>
      <c r="J14" s="278">
        <v>0.61199999999999999</v>
      </c>
      <c r="K14" s="133"/>
      <c r="M14" s="28" t="s">
        <v>51</v>
      </c>
      <c r="N14" s="270">
        <v>578000</v>
      </c>
      <c r="O14" s="274">
        <v>495000</v>
      </c>
      <c r="P14" s="270">
        <v>408000</v>
      </c>
      <c r="Q14" s="274">
        <v>349000</v>
      </c>
      <c r="R14" s="274">
        <v>58000</v>
      </c>
      <c r="S14" s="275">
        <v>170000</v>
      </c>
      <c r="T14" s="276">
        <v>0.14299999999999999</v>
      </c>
      <c r="U14" s="277">
        <v>0.80300000000000005</v>
      </c>
      <c r="V14" s="278">
        <v>0.68600000000000005</v>
      </c>
      <c r="W14" s="100"/>
      <c r="Y14" s="28" t="s">
        <v>51</v>
      </c>
      <c r="Z14" s="270">
        <v>628000</v>
      </c>
      <c r="AA14" s="274">
        <v>509000</v>
      </c>
      <c r="AB14" s="270">
        <v>301000</v>
      </c>
      <c r="AC14" s="274">
        <v>279000</v>
      </c>
      <c r="AD14" s="274">
        <v>22000</v>
      </c>
      <c r="AE14" s="275">
        <v>327000</v>
      </c>
      <c r="AF14" s="276">
        <v>7.3999999999999996E-2</v>
      </c>
      <c r="AG14" s="277">
        <v>0.58399999999999996</v>
      </c>
      <c r="AH14" s="278">
        <v>0.54</v>
      </c>
    </row>
    <row r="15" spans="1:34" ht="21" customHeight="1">
      <c r="A15" s="28" t="s">
        <v>52</v>
      </c>
      <c r="B15" s="270">
        <v>1206000</v>
      </c>
      <c r="C15" s="274">
        <v>1005000</v>
      </c>
      <c r="D15" s="270">
        <v>710000</v>
      </c>
      <c r="E15" s="274">
        <v>630000</v>
      </c>
      <c r="F15" s="274">
        <v>79000</v>
      </c>
      <c r="G15" s="275">
        <v>497000</v>
      </c>
      <c r="H15" s="276">
        <v>0.112</v>
      </c>
      <c r="I15" s="277">
        <v>0.69199999999999995</v>
      </c>
      <c r="J15" s="278">
        <v>0.61299999999999999</v>
      </c>
      <c r="K15" s="133"/>
      <c r="M15" s="28" t="s">
        <v>52</v>
      </c>
      <c r="N15" s="270">
        <v>578000</v>
      </c>
      <c r="O15" s="274">
        <v>495000</v>
      </c>
      <c r="P15" s="270">
        <v>407000</v>
      </c>
      <c r="Q15" s="274">
        <v>350000</v>
      </c>
      <c r="R15" s="274">
        <v>57000</v>
      </c>
      <c r="S15" s="275">
        <v>171000</v>
      </c>
      <c r="T15" s="276">
        <v>0.14099999999999999</v>
      </c>
      <c r="U15" s="277">
        <v>0.8</v>
      </c>
      <c r="V15" s="278">
        <v>0.68500000000000005</v>
      </c>
      <c r="W15" s="100"/>
      <c r="Y15" s="28" t="s">
        <v>52</v>
      </c>
      <c r="Z15" s="270">
        <v>629000</v>
      </c>
      <c r="AA15" s="274">
        <v>509000</v>
      </c>
      <c r="AB15" s="270">
        <v>303000</v>
      </c>
      <c r="AC15" s="274">
        <v>281000</v>
      </c>
      <c r="AD15" s="274">
        <v>22000</v>
      </c>
      <c r="AE15" s="275">
        <v>326000</v>
      </c>
      <c r="AF15" s="276">
        <v>7.2999999999999995E-2</v>
      </c>
      <c r="AG15" s="277">
        <v>0.58599999999999997</v>
      </c>
      <c r="AH15" s="278">
        <v>0.54200000000000004</v>
      </c>
    </row>
    <row r="16" spans="1:34" ht="21" customHeight="1">
      <c r="A16" s="28" t="s">
        <v>53</v>
      </c>
      <c r="B16" s="270">
        <v>1207000</v>
      </c>
      <c r="C16" s="274">
        <v>1005000</v>
      </c>
      <c r="D16" s="270">
        <v>708000</v>
      </c>
      <c r="E16" s="274">
        <v>631000</v>
      </c>
      <c r="F16" s="274">
        <v>77000</v>
      </c>
      <c r="G16" s="275">
        <v>499000</v>
      </c>
      <c r="H16" s="276">
        <v>0.109</v>
      </c>
      <c r="I16" s="277">
        <v>0.69099999999999995</v>
      </c>
      <c r="J16" s="278">
        <v>0.61399999999999999</v>
      </c>
      <c r="K16" s="133"/>
      <c r="M16" s="28" t="s">
        <v>53</v>
      </c>
      <c r="N16" s="270">
        <v>578000</v>
      </c>
      <c r="O16" s="274">
        <v>496000</v>
      </c>
      <c r="P16" s="270">
        <v>406000</v>
      </c>
      <c r="Q16" s="274">
        <v>349000</v>
      </c>
      <c r="R16" s="274">
        <v>57000</v>
      </c>
      <c r="S16" s="275">
        <v>172000</v>
      </c>
      <c r="T16" s="276">
        <v>0.14099999999999999</v>
      </c>
      <c r="U16" s="277">
        <v>0.79900000000000004</v>
      </c>
      <c r="V16" s="278">
        <v>0.68400000000000005</v>
      </c>
      <c r="W16" s="100"/>
      <c r="Y16" s="28" t="s">
        <v>53</v>
      </c>
      <c r="Z16" s="270">
        <v>629000</v>
      </c>
      <c r="AA16" s="274">
        <v>509000</v>
      </c>
      <c r="AB16" s="270">
        <v>302000</v>
      </c>
      <c r="AC16" s="274">
        <v>282000</v>
      </c>
      <c r="AD16" s="274">
        <v>20000</v>
      </c>
      <c r="AE16" s="275">
        <v>327000</v>
      </c>
      <c r="AF16" s="276">
        <v>6.7000000000000004E-2</v>
      </c>
      <c r="AG16" s="277">
        <v>0.58599999999999997</v>
      </c>
      <c r="AH16" s="278">
        <v>0.54600000000000004</v>
      </c>
    </row>
    <row r="17" spans="1:34" ht="21" customHeight="1">
      <c r="A17" s="28" t="s">
        <v>54</v>
      </c>
      <c r="B17" s="270">
        <v>1208000</v>
      </c>
      <c r="C17" s="274">
        <v>1005000</v>
      </c>
      <c r="D17" s="270">
        <v>709000</v>
      </c>
      <c r="E17" s="274">
        <v>636000</v>
      </c>
      <c r="F17" s="274">
        <v>74000</v>
      </c>
      <c r="G17" s="275">
        <v>498000</v>
      </c>
      <c r="H17" s="276">
        <v>0.104</v>
      </c>
      <c r="I17" s="277">
        <v>0.69299999999999995</v>
      </c>
      <c r="J17" s="278">
        <v>0.61899999999999999</v>
      </c>
      <c r="K17" s="133"/>
      <c r="M17" s="28" t="s">
        <v>54</v>
      </c>
      <c r="N17" s="270">
        <v>578000</v>
      </c>
      <c r="O17" s="274">
        <v>496000</v>
      </c>
      <c r="P17" s="270">
        <v>405000</v>
      </c>
      <c r="Q17" s="274">
        <v>352000</v>
      </c>
      <c r="R17" s="274">
        <v>54000</v>
      </c>
      <c r="S17" s="275">
        <v>173000</v>
      </c>
      <c r="T17" s="276">
        <v>0.13200000000000001</v>
      </c>
      <c r="U17" s="277">
        <v>0.8</v>
      </c>
      <c r="V17" s="278">
        <v>0.69199999999999995</v>
      </c>
      <c r="W17" s="100"/>
      <c r="Y17" s="28" t="s">
        <v>54</v>
      </c>
      <c r="Z17" s="270">
        <v>629000</v>
      </c>
      <c r="AA17" s="274">
        <v>510000</v>
      </c>
      <c r="AB17" s="270">
        <v>304000</v>
      </c>
      <c r="AC17" s="274">
        <v>284000</v>
      </c>
      <c r="AD17" s="274">
        <v>20000</v>
      </c>
      <c r="AE17" s="275">
        <v>325000</v>
      </c>
      <c r="AF17" s="276">
        <v>6.6000000000000003E-2</v>
      </c>
      <c r="AG17" s="277">
        <v>0.58799999999999997</v>
      </c>
      <c r="AH17" s="278">
        <v>0.54900000000000004</v>
      </c>
    </row>
    <row r="18" spans="1:34" ht="21" customHeight="1">
      <c r="A18" s="28" t="s">
        <v>55</v>
      </c>
      <c r="B18" s="270">
        <v>1208000</v>
      </c>
      <c r="C18" s="274">
        <v>1006000</v>
      </c>
      <c r="D18" s="270">
        <v>711000</v>
      </c>
      <c r="E18" s="274">
        <v>634000</v>
      </c>
      <c r="F18" s="274">
        <v>77000</v>
      </c>
      <c r="G18" s="275">
        <v>497000</v>
      </c>
      <c r="H18" s="276">
        <v>0.108</v>
      </c>
      <c r="I18" s="277">
        <v>0.69399999999999995</v>
      </c>
      <c r="J18" s="278">
        <v>0.61699999999999999</v>
      </c>
      <c r="K18" s="133"/>
      <c r="M18" s="28" t="s">
        <v>55</v>
      </c>
      <c r="N18" s="270">
        <v>579000</v>
      </c>
      <c r="O18" s="274">
        <v>496000</v>
      </c>
      <c r="P18" s="270">
        <v>406000</v>
      </c>
      <c r="Q18" s="274">
        <v>350000</v>
      </c>
      <c r="R18" s="274">
        <v>56000</v>
      </c>
      <c r="S18" s="275">
        <v>172000</v>
      </c>
      <c r="T18" s="276">
        <v>0.13700000000000001</v>
      </c>
      <c r="U18" s="277">
        <v>0.80200000000000005</v>
      </c>
      <c r="V18" s="278">
        <v>0.69</v>
      </c>
      <c r="W18" s="100"/>
      <c r="Y18" s="28" t="s">
        <v>55</v>
      </c>
      <c r="Z18" s="270">
        <v>630000</v>
      </c>
      <c r="AA18" s="274">
        <v>510000</v>
      </c>
      <c r="AB18" s="270">
        <v>305000</v>
      </c>
      <c r="AC18" s="274">
        <v>284000</v>
      </c>
      <c r="AD18" s="274">
        <v>21000</v>
      </c>
      <c r="AE18" s="275">
        <v>325000</v>
      </c>
      <c r="AF18" s="276">
        <v>7.0000000000000007E-2</v>
      </c>
      <c r="AG18" s="277">
        <v>0.58899999999999997</v>
      </c>
      <c r="AH18" s="278">
        <v>0.54700000000000004</v>
      </c>
    </row>
    <row r="19" spans="1:34" ht="21" customHeight="1">
      <c r="A19" s="28" t="s">
        <v>56</v>
      </c>
      <c r="B19" s="270">
        <v>1209000</v>
      </c>
      <c r="C19" s="274">
        <v>1007000</v>
      </c>
      <c r="D19" s="270">
        <v>712000</v>
      </c>
      <c r="E19" s="274">
        <v>639000</v>
      </c>
      <c r="F19" s="274">
        <v>73000</v>
      </c>
      <c r="G19" s="275">
        <v>498000</v>
      </c>
      <c r="H19" s="276">
        <v>0.10199999999999999</v>
      </c>
      <c r="I19" s="277">
        <v>0.69499999999999995</v>
      </c>
      <c r="J19" s="278">
        <v>0.622</v>
      </c>
      <c r="K19" s="133"/>
      <c r="M19" s="28" t="s">
        <v>56</v>
      </c>
      <c r="N19" s="270">
        <v>579000</v>
      </c>
      <c r="O19" s="274">
        <v>496000</v>
      </c>
      <c r="P19" s="270">
        <v>404000</v>
      </c>
      <c r="Q19" s="274">
        <v>349000</v>
      </c>
      <c r="R19" s="274">
        <v>55000</v>
      </c>
      <c r="S19" s="275">
        <v>175000</v>
      </c>
      <c r="T19" s="276">
        <v>0.13500000000000001</v>
      </c>
      <c r="U19" s="277">
        <v>0.79700000000000004</v>
      </c>
      <c r="V19" s="278">
        <v>0.68700000000000006</v>
      </c>
      <c r="W19" s="100"/>
      <c r="Y19" s="28" t="s">
        <v>56</v>
      </c>
      <c r="Z19" s="270">
        <v>630000</v>
      </c>
      <c r="AA19" s="274">
        <v>510000</v>
      </c>
      <c r="AB19" s="270">
        <v>308000</v>
      </c>
      <c r="AC19" s="274">
        <v>290000</v>
      </c>
      <c r="AD19" s="274">
        <v>18000</v>
      </c>
      <c r="AE19" s="275">
        <v>323000</v>
      </c>
      <c r="AF19" s="276">
        <v>5.8999999999999997E-2</v>
      </c>
      <c r="AG19" s="277">
        <v>0.59499999999999997</v>
      </c>
      <c r="AH19" s="278">
        <v>0.56000000000000005</v>
      </c>
    </row>
    <row r="20" spans="1:34" ht="21" customHeight="1">
      <c r="A20" s="28" t="s">
        <v>57</v>
      </c>
      <c r="B20" s="270">
        <v>1211000</v>
      </c>
      <c r="C20" s="274">
        <v>1008000</v>
      </c>
      <c r="D20" s="270">
        <v>721000</v>
      </c>
      <c r="E20" s="274">
        <v>643000</v>
      </c>
      <c r="F20" s="274">
        <v>78000</v>
      </c>
      <c r="G20" s="275">
        <v>490000</v>
      </c>
      <c r="H20" s="276">
        <v>0.108</v>
      </c>
      <c r="I20" s="277">
        <v>0.70199999999999996</v>
      </c>
      <c r="J20" s="278">
        <v>0.625</v>
      </c>
      <c r="K20" s="133"/>
      <c r="M20" s="28" t="s">
        <v>57</v>
      </c>
      <c r="N20" s="270">
        <v>580000</v>
      </c>
      <c r="O20" s="274">
        <v>497000</v>
      </c>
      <c r="P20" s="270">
        <v>408000</v>
      </c>
      <c r="Q20" s="274">
        <v>350000</v>
      </c>
      <c r="R20" s="274">
        <v>57000</v>
      </c>
      <c r="S20" s="275">
        <v>172000</v>
      </c>
      <c r="T20" s="276">
        <v>0.14099999999999999</v>
      </c>
      <c r="U20" s="277">
        <v>0.80300000000000005</v>
      </c>
      <c r="V20" s="278">
        <v>0.68700000000000006</v>
      </c>
      <c r="W20" s="100"/>
      <c r="Y20" s="28" t="s">
        <v>57</v>
      </c>
      <c r="Z20" s="270">
        <v>631000</v>
      </c>
      <c r="AA20" s="274">
        <v>511000</v>
      </c>
      <c r="AB20" s="270">
        <v>313000</v>
      </c>
      <c r="AC20" s="274">
        <v>292000</v>
      </c>
      <c r="AD20" s="274">
        <v>21000</v>
      </c>
      <c r="AE20" s="275">
        <v>318000</v>
      </c>
      <c r="AF20" s="276">
        <v>6.6000000000000003E-2</v>
      </c>
      <c r="AG20" s="277">
        <v>0.60499999999999998</v>
      </c>
      <c r="AH20" s="278">
        <v>0.56399999999999995</v>
      </c>
    </row>
    <row r="21" spans="1:34" ht="21" customHeight="1">
      <c r="A21" s="28" t="s">
        <v>58</v>
      </c>
      <c r="B21" s="270">
        <v>1212000</v>
      </c>
      <c r="C21" s="274">
        <v>1009000</v>
      </c>
      <c r="D21" s="270">
        <v>723000</v>
      </c>
      <c r="E21" s="274">
        <v>648000</v>
      </c>
      <c r="F21" s="274">
        <v>75000</v>
      </c>
      <c r="G21" s="275">
        <v>489000</v>
      </c>
      <c r="H21" s="276">
        <v>0.10299999999999999</v>
      </c>
      <c r="I21" s="277">
        <v>0.70299999999999996</v>
      </c>
      <c r="J21" s="278">
        <v>0.629</v>
      </c>
      <c r="K21" s="133"/>
      <c r="M21" s="28" t="s">
        <v>58</v>
      </c>
      <c r="N21" s="270">
        <v>580000</v>
      </c>
      <c r="O21" s="274">
        <v>498000</v>
      </c>
      <c r="P21" s="270">
        <v>408000</v>
      </c>
      <c r="Q21" s="274">
        <v>353000</v>
      </c>
      <c r="R21" s="274">
        <v>55000</v>
      </c>
      <c r="S21" s="275">
        <v>172000</v>
      </c>
      <c r="T21" s="276">
        <v>0.13500000000000001</v>
      </c>
      <c r="U21" s="277">
        <v>0.80200000000000005</v>
      </c>
      <c r="V21" s="278">
        <v>0.69199999999999995</v>
      </c>
      <c r="W21" s="100"/>
      <c r="Y21" s="28" t="s">
        <v>58</v>
      </c>
      <c r="Z21" s="270">
        <v>631000</v>
      </c>
      <c r="AA21" s="274">
        <v>511000</v>
      </c>
      <c r="AB21" s="270">
        <v>314000</v>
      </c>
      <c r="AC21" s="274">
        <v>295000</v>
      </c>
      <c r="AD21" s="274">
        <v>19000</v>
      </c>
      <c r="AE21" s="275">
        <v>317000</v>
      </c>
      <c r="AF21" s="276">
        <v>6.2E-2</v>
      </c>
      <c r="AG21" s="277">
        <v>0.60599999999999998</v>
      </c>
      <c r="AH21" s="278">
        <v>0.56799999999999995</v>
      </c>
    </row>
    <row r="22" spans="1:34" ht="21" customHeight="1">
      <c r="A22" s="28" t="s">
        <v>59</v>
      </c>
      <c r="B22" s="270">
        <v>1213000</v>
      </c>
      <c r="C22" s="274">
        <v>1010000</v>
      </c>
      <c r="D22" s="270">
        <v>725000</v>
      </c>
      <c r="E22" s="274">
        <v>652000</v>
      </c>
      <c r="F22" s="274">
        <v>73000</v>
      </c>
      <c r="G22" s="275">
        <v>488000</v>
      </c>
      <c r="H22" s="276">
        <v>0.1</v>
      </c>
      <c r="I22" s="277">
        <v>0.70499999999999996</v>
      </c>
      <c r="J22" s="278">
        <v>0.63200000000000001</v>
      </c>
      <c r="K22" s="133"/>
      <c r="M22" s="28" t="s">
        <v>59</v>
      </c>
      <c r="N22" s="270">
        <v>581000</v>
      </c>
      <c r="O22" s="274">
        <v>498000</v>
      </c>
      <c r="P22" s="270">
        <v>410000</v>
      </c>
      <c r="Q22" s="274">
        <v>357000</v>
      </c>
      <c r="R22" s="274">
        <v>52000</v>
      </c>
      <c r="S22" s="275">
        <v>171000</v>
      </c>
      <c r="T22" s="276">
        <v>0.128</v>
      </c>
      <c r="U22" s="277">
        <v>0.80500000000000005</v>
      </c>
      <c r="V22" s="278">
        <v>0.70099999999999996</v>
      </c>
      <c r="W22" s="100"/>
      <c r="Y22" s="28" t="s">
        <v>59</v>
      </c>
      <c r="Z22" s="270">
        <v>632000</v>
      </c>
      <c r="AA22" s="274">
        <v>512000</v>
      </c>
      <c r="AB22" s="270">
        <v>316000</v>
      </c>
      <c r="AC22" s="274">
        <v>295000</v>
      </c>
      <c r="AD22" s="274">
        <v>21000</v>
      </c>
      <c r="AE22" s="275">
        <v>316000</v>
      </c>
      <c r="AF22" s="276">
        <v>6.5000000000000002E-2</v>
      </c>
      <c r="AG22" s="277">
        <v>0.60699999999999998</v>
      </c>
      <c r="AH22" s="278">
        <v>0.56599999999999995</v>
      </c>
    </row>
    <row r="23" spans="1:34" ht="21" customHeight="1">
      <c r="A23" s="28" t="s">
        <v>199</v>
      </c>
      <c r="B23" s="270">
        <v>1214000</v>
      </c>
      <c r="C23" s="274">
        <v>1011000</v>
      </c>
      <c r="D23" s="270">
        <v>728000</v>
      </c>
      <c r="E23" s="274">
        <v>660000</v>
      </c>
      <c r="F23" s="274">
        <v>69000</v>
      </c>
      <c r="G23" s="275">
        <v>486000</v>
      </c>
      <c r="H23" s="276">
        <v>9.4E-2</v>
      </c>
      <c r="I23" s="277">
        <v>0.70599999999999996</v>
      </c>
      <c r="J23" s="278">
        <v>0.63900000000000001</v>
      </c>
      <c r="K23" s="133"/>
      <c r="M23" s="28" t="s">
        <v>199</v>
      </c>
      <c r="N23" s="270">
        <v>582000</v>
      </c>
      <c r="O23" s="274">
        <v>498000</v>
      </c>
      <c r="P23" s="270">
        <v>411000</v>
      </c>
      <c r="Q23" s="274">
        <v>361000</v>
      </c>
      <c r="R23" s="274">
        <v>50000</v>
      </c>
      <c r="S23" s="275">
        <v>170000</v>
      </c>
      <c r="T23" s="276">
        <v>0.123</v>
      </c>
      <c r="U23" s="277">
        <v>0.80700000000000005</v>
      </c>
      <c r="V23" s="278">
        <v>0.70599999999999996</v>
      </c>
      <c r="W23" s="100"/>
      <c r="Y23" s="28" t="s">
        <v>199</v>
      </c>
      <c r="Z23" s="270">
        <v>632000</v>
      </c>
      <c r="AA23" s="274">
        <v>512000</v>
      </c>
      <c r="AB23" s="270">
        <v>317000</v>
      </c>
      <c r="AC23" s="274">
        <v>299000</v>
      </c>
      <c r="AD23" s="274">
        <v>18000</v>
      </c>
      <c r="AE23" s="275">
        <v>316000</v>
      </c>
      <c r="AF23" s="276">
        <v>5.7000000000000002E-2</v>
      </c>
      <c r="AG23" s="277">
        <v>0.60899999999999999</v>
      </c>
      <c r="AH23" s="278">
        <v>0.57299999999999995</v>
      </c>
    </row>
    <row r="24" spans="1:34" ht="21" customHeight="1">
      <c r="A24" s="28" t="s">
        <v>200</v>
      </c>
      <c r="B24" s="270">
        <v>1215000</v>
      </c>
      <c r="C24" s="274">
        <v>1012000</v>
      </c>
      <c r="D24" s="270">
        <v>727000</v>
      </c>
      <c r="E24" s="274">
        <v>659000</v>
      </c>
      <c r="F24" s="274">
        <v>69000</v>
      </c>
      <c r="G24" s="275">
        <v>488000</v>
      </c>
      <c r="H24" s="276">
        <v>9.4E-2</v>
      </c>
      <c r="I24" s="277">
        <v>0.70399999999999996</v>
      </c>
      <c r="J24" s="278">
        <v>0.63700000000000001</v>
      </c>
      <c r="K24" s="133"/>
      <c r="M24" s="28" t="s">
        <v>200</v>
      </c>
      <c r="N24" s="270">
        <v>582000</v>
      </c>
      <c r="O24" s="274">
        <v>499000</v>
      </c>
      <c r="P24" s="270">
        <v>412000</v>
      </c>
      <c r="Q24" s="274">
        <v>362000</v>
      </c>
      <c r="R24" s="274">
        <v>50000</v>
      </c>
      <c r="S24" s="275">
        <v>170000</v>
      </c>
      <c r="T24" s="276">
        <v>0.123</v>
      </c>
      <c r="U24" s="277">
        <v>0.80700000000000005</v>
      </c>
      <c r="V24" s="278">
        <v>0.70499999999999996</v>
      </c>
      <c r="W24" s="100"/>
      <c r="Y24" s="28" t="s">
        <v>200</v>
      </c>
      <c r="Z24" s="270">
        <v>633000</v>
      </c>
      <c r="AA24" s="274">
        <v>513000</v>
      </c>
      <c r="AB24" s="270">
        <v>315000</v>
      </c>
      <c r="AC24" s="274">
        <v>297000</v>
      </c>
      <c r="AD24" s="274">
        <v>18000</v>
      </c>
      <c r="AE24" s="275">
        <v>318000</v>
      </c>
      <c r="AF24" s="276">
        <v>5.7000000000000002E-2</v>
      </c>
      <c r="AG24" s="277">
        <v>0.60499999999999998</v>
      </c>
      <c r="AH24" s="278">
        <v>0.56999999999999995</v>
      </c>
    </row>
    <row r="25" spans="1:34" ht="21" customHeight="1">
      <c r="A25" s="28" t="s">
        <v>60</v>
      </c>
      <c r="B25" s="270">
        <v>1216000</v>
      </c>
      <c r="C25" s="274">
        <v>1013000</v>
      </c>
      <c r="D25" s="270">
        <v>729000</v>
      </c>
      <c r="E25" s="274">
        <v>663000</v>
      </c>
      <c r="F25" s="274">
        <v>67000</v>
      </c>
      <c r="G25" s="275">
        <v>487000</v>
      </c>
      <c r="H25" s="276">
        <v>9.0999999999999998E-2</v>
      </c>
      <c r="I25" s="277">
        <v>0.70499999999999996</v>
      </c>
      <c r="J25" s="278">
        <v>0.63900000000000001</v>
      </c>
      <c r="K25" s="133"/>
      <c r="M25" s="28" t="s">
        <v>60</v>
      </c>
      <c r="N25" s="270">
        <v>583000</v>
      </c>
      <c r="O25" s="274">
        <v>500000</v>
      </c>
      <c r="P25" s="270">
        <v>417000</v>
      </c>
      <c r="Q25" s="274">
        <v>367000</v>
      </c>
      <c r="R25" s="274">
        <v>50000</v>
      </c>
      <c r="S25" s="275">
        <v>166000</v>
      </c>
      <c r="T25" s="276">
        <v>0.12</v>
      </c>
      <c r="U25" s="277">
        <v>0.81200000000000006</v>
      </c>
      <c r="V25" s="278">
        <v>0.71199999999999997</v>
      </c>
      <c r="W25" s="100"/>
      <c r="Y25" s="28" t="s">
        <v>60</v>
      </c>
      <c r="Z25" s="270">
        <v>634000</v>
      </c>
      <c r="AA25" s="274">
        <v>513000</v>
      </c>
      <c r="AB25" s="270">
        <v>313000</v>
      </c>
      <c r="AC25" s="274">
        <v>296000</v>
      </c>
      <c r="AD25" s="274">
        <v>17000</v>
      </c>
      <c r="AE25" s="275">
        <v>321000</v>
      </c>
      <c r="AF25" s="276">
        <v>5.2999999999999999E-2</v>
      </c>
      <c r="AG25" s="277">
        <v>0.60099999999999998</v>
      </c>
      <c r="AH25" s="278">
        <v>0.56899999999999995</v>
      </c>
    </row>
    <row r="26" spans="1:34" ht="21" customHeight="1">
      <c r="A26" s="28" t="s">
        <v>61</v>
      </c>
      <c r="B26" s="270">
        <v>1218000</v>
      </c>
      <c r="C26" s="274">
        <v>1014000</v>
      </c>
      <c r="D26" s="270">
        <v>726000</v>
      </c>
      <c r="E26" s="274">
        <v>656000</v>
      </c>
      <c r="F26" s="274">
        <v>70000</v>
      </c>
      <c r="G26" s="275">
        <v>491000</v>
      </c>
      <c r="H26" s="276">
        <v>9.6000000000000002E-2</v>
      </c>
      <c r="I26" s="277">
        <v>0.70299999999999996</v>
      </c>
      <c r="J26" s="278">
        <v>0.63400000000000001</v>
      </c>
      <c r="K26" s="133"/>
      <c r="M26" s="28" t="s">
        <v>61</v>
      </c>
      <c r="N26" s="270">
        <v>583000</v>
      </c>
      <c r="O26" s="274">
        <v>500000</v>
      </c>
      <c r="P26" s="270">
        <v>416000</v>
      </c>
      <c r="Q26" s="274">
        <v>364000</v>
      </c>
      <c r="R26" s="274">
        <v>52000</v>
      </c>
      <c r="S26" s="275">
        <v>168000</v>
      </c>
      <c r="T26" s="276">
        <v>0.124</v>
      </c>
      <c r="U26" s="277">
        <v>0.81200000000000006</v>
      </c>
      <c r="V26" s="278">
        <v>0.70799999999999996</v>
      </c>
      <c r="W26" s="100"/>
      <c r="Y26" s="28" t="s">
        <v>61</v>
      </c>
      <c r="Z26" s="270">
        <v>634000</v>
      </c>
      <c r="AA26" s="274">
        <v>514000</v>
      </c>
      <c r="AB26" s="270">
        <v>311000</v>
      </c>
      <c r="AC26" s="274">
        <v>292000</v>
      </c>
      <c r="AD26" s="274">
        <v>18000</v>
      </c>
      <c r="AE26" s="275">
        <v>324000</v>
      </c>
      <c r="AF26" s="276">
        <v>5.8999999999999997E-2</v>
      </c>
      <c r="AG26" s="277">
        <v>0.59699999999999998</v>
      </c>
      <c r="AH26" s="278">
        <v>0.56100000000000005</v>
      </c>
    </row>
    <row r="27" spans="1:34" ht="21" customHeight="1">
      <c r="A27" s="28" t="s">
        <v>62</v>
      </c>
      <c r="B27" s="270">
        <v>1219000</v>
      </c>
      <c r="C27" s="274">
        <v>1015000</v>
      </c>
      <c r="D27" s="270">
        <v>725000</v>
      </c>
      <c r="E27" s="274">
        <v>654000</v>
      </c>
      <c r="F27" s="274">
        <v>71000</v>
      </c>
      <c r="G27" s="275">
        <v>494000</v>
      </c>
      <c r="H27" s="276">
        <v>9.7000000000000003E-2</v>
      </c>
      <c r="I27" s="277">
        <v>0.70099999999999996</v>
      </c>
      <c r="J27" s="278">
        <v>0.63100000000000001</v>
      </c>
      <c r="K27" s="133"/>
      <c r="M27" s="28" t="s">
        <v>62</v>
      </c>
      <c r="N27" s="270">
        <v>584000</v>
      </c>
      <c r="O27" s="274">
        <v>501000</v>
      </c>
      <c r="P27" s="270">
        <v>414000</v>
      </c>
      <c r="Q27" s="274">
        <v>363000</v>
      </c>
      <c r="R27" s="274">
        <v>51000</v>
      </c>
      <c r="S27" s="275">
        <v>170000</v>
      </c>
      <c r="T27" s="276">
        <v>0.122</v>
      </c>
      <c r="U27" s="277">
        <v>0.80700000000000005</v>
      </c>
      <c r="V27" s="278">
        <v>0.70599999999999996</v>
      </c>
      <c r="W27" s="100"/>
      <c r="Y27" s="28" t="s">
        <v>62</v>
      </c>
      <c r="Z27" s="270">
        <v>635000</v>
      </c>
      <c r="AA27" s="274">
        <v>514000</v>
      </c>
      <c r="AB27" s="270">
        <v>311000</v>
      </c>
      <c r="AC27" s="274">
        <v>291000</v>
      </c>
      <c r="AD27" s="274">
        <v>20000</v>
      </c>
      <c r="AE27" s="275">
        <v>324000</v>
      </c>
      <c r="AF27" s="276">
        <v>6.4000000000000001E-2</v>
      </c>
      <c r="AG27" s="277">
        <v>0.59699999999999998</v>
      </c>
      <c r="AH27" s="278">
        <v>0.55900000000000005</v>
      </c>
    </row>
    <row r="28" spans="1:34" ht="21" customHeight="1">
      <c r="A28" s="28" t="s">
        <v>63</v>
      </c>
      <c r="B28" s="270">
        <v>1220000</v>
      </c>
      <c r="C28" s="274">
        <v>1016000</v>
      </c>
      <c r="D28" s="270">
        <v>723000</v>
      </c>
      <c r="E28" s="274">
        <v>646000</v>
      </c>
      <c r="F28" s="274">
        <v>77000</v>
      </c>
      <c r="G28" s="275">
        <v>497000</v>
      </c>
      <c r="H28" s="276">
        <v>0.106</v>
      </c>
      <c r="I28" s="277">
        <v>0.70099999999999996</v>
      </c>
      <c r="J28" s="278">
        <v>0.625</v>
      </c>
      <c r="K28" s="133"/>
      <c r="M28" s="28" t="s">
        <v>63</v>
      </c>
      <c r="N28" s="270">
        <v>585000</v>
      </c>
      <c r="O28" s="274">
        <v>501000</v>
      </c>
      <c r="P28" s="270">
        <v>411000</v>
      </c>
      <c r="Q28" s="274">
        <v>357000</v>
      </c>
      <c r="R28" s="274">
        <v>55000</v>
      </c>
      <c r="S28" s="275">
        <v>173000</v>
      </c>
      <c r="T28" s="276">
        <v>0.13300000000000001</v>
      </c>
      <c r="U28" s="277">
        <v>0.80400000000000005</v>
      </c>
      <c r="V28" s="278">
        <v>0.69499999999999995</v>
      </c>
      <c r="W28" s="100"/>
      <c r="Y28" s="28" t="s">
        <v>63</v>
      </c>
      <c r="Z28" s="270">
        <v>635000</v>
      </c>
      <c r="AA28" s="274">
        <v>515000</v>
      </c>
      <c r="AB28" s="270">
        <v>312000</v>
      </c>
      <c r="AC28" s="274">
        <v>290000</v>
      </c>
      <c r="AD28" s="274">
        <v>22000</v>
      </c>
      <c r="AE28" s="275">
        <v>323000</v>
      </c>
      <c r="AF28" s="276">
        <v>7.0999999999999994E-2</v>
      </c>
      <c r="AG28" s="277">
        <v>0.6</v>
      </c>
      <c r="AH28" s="278">
        <v>0.55600000000000005</v>
      </c>
    </row>
    <row r="29" spans="1:34" ht="21" customHeight="1">
      <c r="A29" s="28" t="s">
        <v>64</v>
      </c>
      <c r="B29" s="270">
        <v>1221000</v>
      </c>
      <c r="C29" s="274">
        <v>1017000</v>
      </c>
      <c r="D29" s="270">
        <v>725000</v>
      </c>
      <c r="E29" s="274">
        <v>652000</v>
      </c>
      <c r="F29" s="274">
        <v>73000</v>
      </c>
      <c r="G29" s="275">
        <v>496000</v>
      </c>
      <c r="H29" s="276">
        <v>0.10100000000000001</v>
      </c>
      <c r="I29" s="277">
        <v>0.70099999999999996</v>
      </c>
      <c r="J29" s="278">
        <v>0.629</v>
      </c>
      <c r="K29" s="133"/>
      <c r="M29" s="28" t="s">
        <v>64</v>
      </c>
      <c r="N29" s="270">
        <v>585000</v>
      </c>
      <c r="O29" s="274">
        <v>502000</v>
      </c>
      <c r="P29" s="270">
        <v>413000</v>
      </c>
      <c r="Q29" s="274">
        <v>362000</v>
      </c>
      <c r="R29" s="274">
        <v>51000</v>
      </c>
      <c r="S29" s="275">
        <v>172000</v>
      </c>
      <c r="T29" s="276">
        <v>0.124</v>
      </c>
      <c r="U29" s="277">
        <v>0.80500000000000005</v>
      </c>
      <c r="V29" s="278">
        <v>0.70399999999999996</v>
      </c>
      <c r="W29" s="100"/>
      <c r="Y29" s="28" t="s">
        <v>64</v>
      </c>
      <c r="Z29" s="270">
        <v>636000</v>
      </c>
      <c r="AA29" s="274">
        <v>516000</v>
      </c>
      <c r="AB29" s="270">
        <v>312000</v>
      </c>
      <c r="AC29" s="274">
        <v>290000</v>
      </c>
      <c r="AD29" s="274">
        <v>22000</v>
      </c>
      <c r="AE29" s="275">
        <v>324000</v>
      </c>
      <c r="AF29" s="276">
        <v>7.0000000000000007E-2</v>
      </c>
      <c r="AG29" s="277">
        <v>0.59899999999999998</v>
      </c>
      <c r="AH29" s="278">
        <v>0.55700000000000005</v>
      </c>
    </row>
    <row r="30" spans="1:34" ht="21" customHeight="1">
      <c r="A30" s="28" t="s">
        <v>65</v>
      </c>
      <c r="B30" s="270">
        <v>1222000</v>
      </c>
      <c r="C30" s="274">
        <v>1018000</v>
      </c>
      <c r="D30" s="270">
        <v>729000</v>
      </c>
      <c r="E30" s="274">
        <v>655000</v>
      </c>
      <c r="F30" s="274">
        <v>73000</v>
      </c>
      <c r="G30" s="275">
        <v>494000</v>
      </c>
      <c r="H30" s="276">
        <v>0.1</v>
      </c>
      <c r="I30" s="277">
        <v>0.70299999999999996</v>
      </c>
      <c r="J30" s="278">
        <v>0.63200000000000001</v>
      </c>
      <c r="K30" s="133"/>
      <c r="M30" s="28" t="s">
        <v>65</v>
      </c>
      <c r="N30" s="270">
        <v>586000</v>
      </c>
      <c r="O30" s="274">
        <v>502000</v>
      </c>
      <c r="P30" s="270">
        <v>413000</v>
      </c>
      <c r="Q30" s="274">
        <v>364000</v>
      </c>
      <c r="R30" s="274">
        <v>49000</v>
      </c>
      <c r="S30" s="275">
        <v>172000</v>
      </c>
      <c r="T30" s="276">
        <v>0.12</v>
      </c>
      <c r="U30" s="277">
        <v>0.80500000000000005</v>
      </c>
      <c r="V30" s="278">
        <v>0.70699999999999996</v>
      </c>
      <c r="W30" s="100"/>
      <c r="Y30" s="28" t="s">
        <v>65</v>
      </c>
      <c r="Z30" s="270">
        <v>637000</v>
      </c>
      <c r="AA30" s="274">
        <v>516000</v>
      </c>
      <c r="AB30" s="270">
        <v>315000</v>
      </c>
      <c r="AC30" s="274">
        <v>292000</v>
      </c>
      <c r="AD30" s="274">
        <v>24000</v>
      </c>
      <c r="AE30" s="275">
        <v>321000</v>
      </c>
      <c r="AF30" s="276">
        <v>7.4999999999999997E-2</v>
      </c>
      <c r="AG30" s="277">
        <v>0.60399999999999998</v>
      </c>
      <c r="AH30" s="278">
        <v>0.55900000000000005</v>
      </c>
    </row>
    <row r="31" spans="1:34" ht="21" customHeight="1">
      <c r="A31" s="28" t="s">
        <v>66</v>
      </c>
      <c r="B31" s="270">
        <v>1223000</v>
      </c>
      <c r="C31" s="274">
        <v>1019000</v>
      </c>
      <c r="D31" s="270">
        <v>732000</v>
      </c>
      <c r="E31" s="274">
        <v>659000</v>
      </c>
      <c r="F31" s="274">
        <v>73000</v>
      </c>
      <c r="G31" s="275">
        <v>491000</v>
      </c>
      <c r="H31" s="276">
        <v>9.9000000000000005E-2</v>
      </c>
      <c r="I31" s="277">
        <v>0.70499999999999996</v>
      </c>
      <c r="J31" s="278">
        <v>0.63400000000000001</v>
      </c>
      <c r="K31" s="133"/>
      <c r="M31" s="28" t="s">
        <v>66</v>
      </c>
      <c r="N31" s="270">
        <v>586000</v>
      </c>
      <c r="O31" s="274">
        <v>502000</v>
      </c>
      <c r="P31" s="270">
        <v>413000</v>
      </c>
      <c r="Q31" s="274">
        <v>365000</v>
      </c>
      <c r="R31" s="274">
        <v>49000</v>
      </c>
      <c r="S31" s="275">
        <v>173000</v>
      </c>
      <c r="T31" s="276">
        <v>0.11799999999999999</v>
      </c>
      <c r="U31" s="277">
        <v>0.80300000000000005</v>
      </c>
      <c r="V31" s="278">
        <v>0.70699999999999996</v>
      </c>
      <c r="W31" s="100"/>
      <c r="Y31" s="28" t="s">
        <v>66</v>
      </c>
      <c r="Z31" s="270">
        <v>637000</v>
      </c>
      <c r="AA31" s="274">
        <v>516000</v>
      </c>
      <c r="AB31" s="270">
        <v>318000</v>
      </c>
      <c r="AC31" s="274">
        <v>294000</v>
      </c>
      <c r="AD31" s="274">
        <v>24000</v>
      </c>
      <c r="AE31" s="275">
        <v>319000</v>
      </c>
      <c r="AF31" s="276">
        <v>7.4999999999999997E-2</v>
      </c>
      <c r="AG31" s="277">
        <v>0.60899999999999999</v>
      </c>
      <c r="AH31" s="278">
        <v>0.56299999999999994</v>
      </c>
    </row>
    <row r="32" spans="1:34" ht="21" customHeight="1">
      <c r="A32" s="28" t="s">
        <v>67</v>
      </c>
      <c r="B32" s="270">
        <v>1224000</v>
      </c>
      <c r="C32" s="274">
        <v>1020000</v>
      </c>
      <c r="D32" s="270">
        <v>730000</v>
      </c>
      <c r="E32" s="274">
        <v>660000</v>
      </c>
      <c r="F32" s="274">
        <v>71000</v>
      </c>
      <c r="G32" s="275">
        <v>494000</v>
      </c>
      <c r="H32" s="276">
        <v>9.7000000000000003E-2</v>
      </c>
      <c r="I32" s="277">
        <v>0.70299999999999996</v>
      </c>
      <c r="J32" s="278">
        <v>0.63400000000000001</v>
      </c>
      <c r="K32" s="133"/>
      <c r="M32" s="28" t="s">
        <v>67</v>
      </c>
      <c r="N32" s="270">
        <v>587000</v>
      </c>
      <c r="O32" s="274">
        <v>503000</v>
      </c>
      <c r="P32" s="270">
        <v>412000</v>
      </c>
      <c r="Q32" s="274">
        <v>365000</v>
      </c>
      <c r="R32" s="274">
        <v>48000</v>
      </c>
      <c r="S32" s="275">
        <v>174000</v>
      </c>
      <c r="T32" s="276">
        <v>0.11600000000000001</v>
      </c>
      <c r="U32" s="277">
        <v>0.8</v>
      </c>
      <c r="V32" s="278">
        <v>0.70599999999999996</v>
      </c>
      <c r="W32" s="100"/>
      <c r="Y32" s="28" t="s">
        <v>67</v>
      </c>
      <c r="Z32" s="270">
        <v>637000</v>
      </c>
      <c r="AA32" s="274">
        <v>517000</v>
      </c>
      <c r="AB32" s="270">
        <v>318000</v>
      </c>
      <c r="AC32" s="274">
        <v>295000</v>
      </c>
      <c r="AD32" s="274">
        <v>23000</v>
      </c>
      <c r="AE32" s="275">
        <v>320000</v>
      </c>
      <c r="AF32" s="276">
        <v>7.1999999999999995E-2</v>
      </c>
      <c r="AG32" s="277">
        <v>0.60799999999999998</v>
      </c>
      <c r="AH32" s="278">
        <v>0.56299999999999994</v>
      </c>
    </row>
    <row r="33" spans="1:34" ht="21" customHeight="1">
      <c r="A33" s="28" t="s">
        <v>68</v>
      </c>
      <c r="B33" s="270">
        <v>1225000</v>
      </c>
      <c r="C33" s="274">
        <v>1021000</v>
      </c>
      <c r="D33" s="270">
        <v>726000</v>
      </c>
      <c r="E33" s="274">
        <v>655000</v>
      </c>
      <c r="F33" s="274">
        <v>71000</v>
      </c>
      <c r="G33" s="275">
        <v>499000</v>
      </c>
      <c r="H33" s="276">
        <v>9.8000000000000004E-2</v>
      </c>
      <c r="I33" s="277">
        <v>0.69799999999999995</v>
      </c>
      <c r="J33" s="278">
        <v>0.628</v>
      </c>
      <c r="K33" s="133"/>
      <c r="M33" s="28" t="s">
        <v>68</v>
      </c>
      <c r="N33" s="270">
        <v>587000</v>
      </c>
      <c r="O33" s="274">
        <v>503000</v>
      </c>
      <c r="P33" s="270">
        <v>414000</v>
      </c>
      <c r="Q33" s="274">
        <v>365000</v>
      </c>
      <c r="R33" s="274">
        <v>49000</v>
      </c>
      <c r="S33" s="275">
        <v>173000</v>
      </c>
      <c r="T33" s="276">
        <v>0.11799999999999999</v>
      </c>
      <c r="U33" s="277">
        <v>0.80100000000000005</v>
      </c>
      <c r="V33" s="278">
        <v>0.70399999999999996</v>
      </c>
      <c r="W33" s="100"/>
      <c r="Y33" s="28" t="s">
        <v>68</v>
      </c>
      <c r="Z33" s="270">
        <v>638000</v>
      </c>
      <c r="AA33" s="274">
        <v>517000</v>
      </c>
      <c r="AB33" s="270">
        <v>312000</v>
      </c>
      <c r="AC33" s="274">
        <v>290000</v>
      </c>
      <c r="AD33" s="274">
        <v>22000</v>
      </c>
      <c r="AE33" s="275">
        <v>326000</v>
      </c>
      <c r="AF33" s="276">
        <v>7.0000000000000007E-2</v>
      </c>
      <c r="AG33" s="277">
        <v>0.59699999999999998</v>
      </c>
      <c r="AH33" s="278">
        <v>0.55500000000000005</v>
      </c>
    </row>
    <row r="34" spans="1:34" ht="21" customHeight="1">
      <c r="A34" s="28" t="s">
        <v>69</v>
      </c>
      <c r="B34" s="270">
        <v>1226000</v>
      </c>
      <c r="C34" s="274">
        <v>1021000</v>
      </c>
      <c r="D34" s="270">
        <v>726000</v>
      </c>
      <c r="E34" s="274">
        <v>659000</v>
      </c>
      <c r="F34" s="274">
        <v>67000</v>
      </c>
      <c r="G34" s="275">
        <v>500000</v>
      </c>
      <c r="H34" s="276">
        <v>9.2999999999999999E-2</v>
      </c>
      <c r="I34" s="277">
        <v>0.69599999999999995</v>
      </c>
      <c r="J34" s="278">
        <v>0.63100000000000001</v>
      </c>
      <c r="K34" s="133"/>
      <c r="M34" s="28" t="s">
        <v>69</v>
      </c>
      <c r="N34" s="270">
        <v>588000</v>
      </c>
      <c r="O34" s="274">
        <v>504000</v>
      </c>
      <c r="P34" s="270">
        <v>416000</v>
      </c>
      <c r="Q34" s="274">
        <v>369000</v>
      </c>
      <c r="R34" s="274">
        <v>47000</v>
      </c>
      <c r="S34" s="275">
        <v>172000</v>
      </c>
      <c r="T34" s="276">
        <v>0.112</v>
      </c>
      <c r="U34" s="277">
        <v>0.80300000000000005</v>
      </c>
      <c r="V34" s="278">
        <v>0.71099999999999997</v>
      </c>
      <c r="W34" s="100"/>
      <c r="Y34" s="28" t="s">
        <v>69</v>
      </c>
      <c r="Z34" s="270">
        <v>638000</v>
      </c>
      <c r="AA34" s="274">
        <v>518000</v>
      </c>
      <c r="AB34" s="270">
        <v>310000</v>
      </c>
      <c r="AC34" s="274">
        <v>290000</v>
      </c>
      <c r="AD34" s="274">
        <v>21000</v>
      </c>
      <c r="AE34" s="275">
        <v>328000</v>
      </c>
      <c r="AF34" s="276">
        <v>6.7000000000000004E-2</v>
      </c>
      <c r="AG34" s="277">
        <v>0.59199999999999997</v>
      </c>
      <c r="AH34" s="278">
        <v>0.55200000000000005</v>
      </c>
    </row>
    <row r="35" spans="1:34" ht="21" customHeight="1">
      <c r="A35" s="28" t="s">
        <v>201</v>
      </c>
      <c r="B35" s="270">
        <v>1227000</v>
      </c>
      <c r="C35" s="274">
        <v>1022000</v>
      </c>
      <c r="D35" s="270">
        <v>729000</v>
      </c>
      <c r="E35" s="274">
        <v>662000</v>
      </c>
      <c r="F35" s="274">
        <v>66000</v>
      </c>
      <c r="G35" s="275">
        <v>498000</v>
      </c>
      <c r="H35" s="276">
        <v>9.0999999999999998E-2</v>
      </c>
      <c r="I35" s="277">
        <v>0.7</v>
      </c>
      <c r="J35" s="278">
        <v>0.63500000000000001</v>
      </c>
      <c r="K35" s="133"/>
      <c r="M35" s="28" t="s">
        <v>201</v>
      </c>
      <c r="N35" s="270">
        <v>588000</v>
      </c>
      <c r="O35" s="274">
        <v>504000</v>
      </c>
      <c r="P35" s="270">
        <v>418000</v>
      </c>
      <c r="Q35" s="274">
        <v>371000</v>
      </c>
      <c r="R35" s="274">
        <v>47000</v>
      </c>
      <c r="S35" s="275">
        <v>170000</v>
      </c>
      <c r="T35" s="276">
        <v>0.113</v>
      </c>
      <c r="U35" s="277">
        <v>0.80900000000000005</v>
      </c>
      <c r="V35" s="278">
        <v>0.71599999999999997</v>
      </c>
      <c r="W35" s="100"/>
      <c r="Y35" s="28" t="s">
        <v>201</v>
      </c>
      <c r="Z35" s="270">
        <v>639000</v>
      </c>
      <c r="AA35" s="274">
        <v>518000</v>
      </c>
      <c r="AB35" s="270">
        <v>311000</v>
      </c>
      <c r="AC35" s="274">
        <v>292000</v>
      </c>
      <c r="AD35" s="274">
        <v>19000</v>
      </c>
      <c r="AE35" s="275">
        <v>328000</v>
      </c>
      <c r="AF35" s="276">
        <v>6.0999999999999999E-2</v>
      </c>
      <c r="AG35" s="277">
        <v>0.59299999999999997</v>
      </c>
      <c r="AH35" s="278">
        <v>0.55600000000000005</v>
      </c>
    </row>
    <row r="36" spans="1:34" ht="21" customHeight="1">
      <c r="A36" s="28" t="s">
        <v>202</v>
      </c>
      <c r="B36" s="270">
        <v>1228000</v>
      </c>
      <c r="C36" s="274">
        <v>1023000</v>
      </c>
      <c r="D36" s="270">
        <v>733000</v>
      </c>
      <c r="E36" s="274">
        <v>663000</v>
      </c>
      <c r="F36" s="274">
        <v>69000</v>
      </c>
      <c r="G36" s="275">
        <v>495000</v>
      </c>
      <c r="H36" s="276">
        <v>9.4E-2</v>
      </c>
      <c r="I36" s="277">
        <v>0.70399999999999996</v>
      </c>
      <c r="J36" s="278">
        <v>0.63700000000000001</v>
      </c>
      <c r="K36" s="133"/>
      <c r="M36" s="28" t="s">
        <v>202</v>
      </c>
      <c r="N36" s="270">
        <v>589000</v>
      </c>
      <c r="O36" s="274">
        <v>505000</v>
      </c>
      <c r="P36" s="270">
        <v>415000</v>
      </c>
      <c r="Q36" s="274">
        <v>367000</v>
      </c>
      <c r="R36" s="274">
        <v>48000</v>
      </c>
      <c r="S36" s="275">
        <v>173000</v>
      </c>
      <c r="T36" s="276">
        <v>0.11700000000000001</v>
      </c>
      <c r="U36" s="277">
        <v>0.80500000000000005</v>
      </c>
      <c r="V36" s="278">
        <v>0.71</v>
      </c>
      <c r="W36" s="100"/>
      <c r="Y36" s="28" t="s">
        <v>202</v>
      </c>
      <c r="Z36" s="270">
        <v>639000</v>
      </c>
      <c r="AA36" s="274">
        <v>518000</v>
      </c>
      <c r="AB36" s="270">
        <v>317000</v>
      </c>
      <c r="AC36" s="274">
        <v>297000</v>
      </c>
      <c r="AD36" s="274">
        <v>21000</v>
      </c>
      <c r="AE36" s="275">
        <v>322000</v>
      </c>
      <c r="AF36" s="276">
        <v>6.5000000000000002E-2</v>
      </c>
      <c r="AG36" s="277">
        <v>0.60599999999999998</v>
      </c>
      <c r="AH36" s="278">
        <v>0.56599999999999995</v>
      </c>
    </row>
    <row r="37" spans="1:34" ht="21" customHeight="1">
      <c r="A37" s="28" t="s">
        <v>70</v>
      </c>
      <c r="B37" s="270">
        <v>1229000</v>
      </c>
      <c r="C37" s="274">
        <v>1024000</v>
      </c>
      <c r="D37" s="270">
        <v>735000</v>
      </c>
      <c r="E37" s="274">
        <v>671000</v>
      </c>
      <c r="F37" s="274">
        <v>64000</v>
      </c>
      <c r="G37" s="275">
        <v>493000</v>
      </c>
      <c r="H37" s="276">
        <v>8.6999999999999994E-2</v>
      </c>
      <c r="I37" s="277">
        <v>0.70599999999999996</v>
      </c>
      <c r="J37" s="278">
        <v>0.64300000000000002</v>
      </c>
      <c r="K37" s="133"/>
      <c r="M37" s="28" t="s">
        <v>70</v>
      </c>
      <c r="N37" s="270">
        <v>589000</v>
      </c>
      <c r="O37" s="274">
        <v>505000</v>
      </c>
      <c r="P37" s="270">
        <v>414000</v>
      </c>
      <c r="Q37" s="274">
        <v>370000</v>
      </c>
      <c r="R37" s="274">
        <v>44000</v>
      </c>
      <c r="S37" s="275">
        <v>175000</v>
      </c>
      <c r="T37" s="276">
        <v>0.106</v>
      </c>
      <c r="U37" s="277">
        <v>0.80200000000000005</v>
      </c>
      <c r="V37" s="278">
        <v>0.71499999999999997</v>
      </c>
      <c r="W37" s="100"/>
      <c r="Y37" s="28" t="s">
        <v>70</v>
      </c>
      <c r="Z37" s="270">
        <v>640000</v>
      </c>
      <c r="AA37" s="274">
        <v>519000</v>
      </c>
      <c r="AB37" s="270">
        <v>321000</v>
      </c>
      <c r="AC37" s="274">
        <v>301000</v>
      </c>
      <c r="AD37" s="274">
        <v>20000</v>
      </c>
      <c r="AE37" s="275">
        <v>319000</v>
      </c>
      <c r="AF37" s="276">
        <v>6.3E-2</v>
      </c>
      <c r="AG37" s="277">
        <v>0.61299999999999999</v>
      </c>
      <c r="AH37" s="278">
        <v>0.57399999999999995</v>
      </c>
    </row>
    <row r="38" spans="1:34" ht="21" customHeight="1">
      <c r="A38" s="28" t="s">
        <v>71</v>
      </c>
      <c r="B38" s="270">
        <v>1230000</v>
      </c>
      <c r="C38" s="274">
        <v>1025000</v>
      </c>
      <c r="D38" s="270">
        <v>737000</v>
      </c>
      <c r="E38" s="274">
        <v>676000</v>
      </c>
      <c r="F38" s="274">
        <v>62000</v>
      </c>
      <c r="G38" s="275">
        <v>492000</v>
      </c>
      <c r="H38" s="276">
        <v>8.4000000000000005E-2</v>
      </c>
      <c r="I38" s="277">
        <v>0.70799999999999996</v>
      </c>
      <c r="J38" s="278">
        <v>0.64800000000000002</v>
      </c>
      <c r="K38" s="133"/>
      <c r="M38" s="28" t="s">
        <v>71</v>
      </c>
      <c r="N38" s="270">
        <v>589000</v>
      </c>
      <c r="O38" s="274">
        <v>505000</v>
      </c>
      <c r="P38" s="270">
        <v>414000</v>
      </c>
      <c r="Q38" s="274">
        <v>373000</v>
      </c>
      <c r="R38" s="274">
        <v>41000</v>
      </c>
      <c r="S38" s="275">
        <v>176000</v>
      </c>
      <c r="T38" s="276">
        <v>9.9000000000000005E-2</v>
      </c>
      <c r="U38" s="277">
        <v>0.80300000000000005</v>
      </c>
      <c r="V38" s="278">
        <v>0.72199999999999998</v>
      </c>
      <c r="W38" s="100"/>
      <c r="Y38" s="28" t="s">
        <v>71</v>
      </c>
      <c r="Z38" s="270">
        <v>640000</v>
      </c>
      <c r="AA38" s="274">
        <v>519000</v>
      </c>
      <c r="AB38" s="270">
        <v>323000</v>
      </c>
      <c r="AC38" s="274">
        <v>303000</v>
      </c>
      <c r="AD38" s="274">
        <v>21000</v>
      </c>
      <c r="AE38" s="275">
        <v>317000</v>
      </c>
      <c r="AF38" s="276">
        <v>6.4000000000000001E-2</v>
      </c>
      <c r="AG38" s="277">
        <v>0.61599999999999999</v>
      </c>
      <c r="AH38" s="278">
        <v>0.57599999999999996</v>
      </c>
    </row>
    <row r="39" spans="1:34" ht="21" customHeight="1">
      <c r="A39" s="28" t="s">
        <v>72</v>
      </c>
      <c r="B39" s="270">
        <v>1231000</v>
      </c>
      <c r="C39" s="274">
        <v>1025000</v>
      </c>
      <c r="D39" s="270">
        <v>738000</v>
      </c>
      <c r="E39" s="274">
        <v>680000</v>
      </c>
      <c r="F39" s="274">
        <v>57000</v>
      </c>
      <c r="G39" s="275">
        <v>493000</v>
      </c>
      <c r="H39" s="276">
        <v>7.8E-2</v>
      </c>
      <c r="I39" s="277">
        <v>0.70599999999999996</v>
      </c>
      <c r="J39" s="278">
        <v>0.65100000000000002</v>
      </c>
      <c r="K39" s="133"/>
      <c r="M39" s="28" t="s">
        <v>72</v>
      </c>
      <c r="N39" s="270">
        <v>590000</v>
      </c>
      <c r="O39" s="274">
        <v>506000</v>
      </c>
      <c r="P39" s="270">
        <v>415000</v>
      </c>
      <c r="Q39" s="274">
        <v>377000</v>
      </c>
      <c r="R39" s="274">
        <v>39000</v>
      </c>
      <c r="S39" s="275">
        <v>175000</v>
      </c>
      <c r="T39" s="276">
        <v>9.2999999999999999E-2</v>
      </c>
      <c r="U39" s="277">
        <v>0.80200000000000005</v>
      </c>
      <c r="V39" s="278">
        <v>0.72599999999999998</v>
      </c>
      <c r="W39" s="100"/>
      <c r="Y39" s="28" t="s">
        <v>72</v>
      </c>
      <c r="Z39" s="270">
        <v>641000</v>
      </c>
      <c r="AA39" s="274">
        <v>520000</v>
      </c>
      <c r="AB39" s="270">
        <v>322000</v>
      </c>
      <c r="AC39" s="274">
        <v>304000</v>
      </c>
      <c r="AD39" s="274">
        <v>19000</v>
      </c>
      <c r="AE39" s="275">
        <v>318000</v>
      </c>
      <c r="AF39" s="276">
        <v>5.7000000000000002E-2</v>
      </c>
      <c r="AG39" s="277">
        <v>0.61299999999999999</v>
      </c>
      <c r="AH39" s="278">
        <v>0.57799999999999996</v>
      </c>
    </row>
    <row r="40" spans="1:34" ht="21" customHeight="1">
      <c r="A40" s="28" t="s">
        <v>73</v>
      </c>
      <c r="B40" s="270">
        <v>1232000</v>
      </c>
      <c r="C40" s="274">
        <v>1026000</v>
      </c>
      <c r="D40" s="270">
        <v>745000</v>
      </c>
      <c r="E40" s="274">
        <v>685000</v>
      </c>
      <c r="F40" s="274">
        <v>61000</v>
      </c>
      <c r="G40" s="275">
        <v>486000</v>
      </c>
      <c r="H40" s="276">
        <v>8.1000000000000003E-2</v>
      </c>
      <c r="I40" s="277">
        <v>0.71499999999999997</v>
      </c>
      <c r="J40" s="278">
        <v>0.65600000000000003</v>
      </c>
      <c r="K40" s="133"/>
      <c r="M40" s="28" t="s">
        <v>73</v>
      </c>
      <c r="N40" s="270">
        <v>590000</v>
      </c>
      <c r="O40" s="274">
        <v>506000</v>
      </c>
      <c r="P40" s="270">
        <v>420000</v>
      </c>
      <c r="Q40" s="274">
        <v>377000</v>
      </c>
      <c r="R40" s="274">
        <v>43000</v>
      </c>
      <c r="S40" s="275">
        <v>170000</v>
      </c>
      <c r="T40" s="276">
        <v>0.10199999999999999</v>
      </c>
      <c r="U40" s="277">
        <v>0.81299999999999994</v>
      </c>
      <c r="V40" s="278">
        <v>0.72799999999999998</v>
      </c>
      <c r="W40" s="100"/>
      <c r="Y40" s="28" t="s">
        <v>73</v>
      </c>
      <c r="Z40" s="270">
        <v>641000</v>
      </c>
      <c r="AA40" s="274">
        <v>520000</v>
      </c>
      <c r="AB40" s="270">
        <v>325000</v>
      </c>
      <c r="AC40" s="274">
        <v>307000</v>
      </c>
      <c r="AD40" s="274">
        <v>18000</v>
      </c>
      <c r="AE40" s="275">
        <v>316000</v>
      </c>
      <c r="AF40" s="276">
        <v>5.3999999999999999E-2</v>
      </c>
      <c r="AG40" s="277">
        <v>0.61899999999999999</v>
      </c>
      <c r="AH40" s="278">
        <v>0.58499999999999996</v>
      </c>
    </row>
    <row r="41" spans="1:34" ht="21" customHeight="1">
      <c r="A41" s="28" t="s">
        <v>74</v>
      </c>
      <c r="B41" s="270">
        <v>1232000</v>
      </c>
      <c r="C41" s="274">
        <v>1027000</v>
      </c>
      <c r="D41" s="270">
        <v>745000</v>
      </c>
      <c r="E41" s="274">
        <v>684000</v>
      </c>
      <c r="F41" s="274">
        <v>61000</v>
      </c>
      <c r="G41" s="275">
        <v>487000</v>
      </c>
      <c r="H41" s="276">
        <v>8.3000000000000004E-2</v>
      </c>
      <c r="I41" s="277">
        <v>0.71299999999999997</v>
      </c>
      <c r="J41" s="278">
        <v>0.65400000000000003</v>
      </c>
      <c r="K41" s="133"/>
      <c r="M41" s="28" t="s">
        <v>74</v>
      </c>
      <c r="N41" s="270">
        <v>591000</v>
      </c>
      <c r="O41" s="274">
        <v>507000</v>
      </c>
      <c r="P41" s="270">
        <v>423000</v>
      </c>
      <c r="Q41" s="274">
        <v>378000</v>
      </c>
      <c r="R41" s="274">
        <v>45000</v>
      </c>
      <c r="S41" s="275">
        <v>168000</v>
      </c>
      <c r="T41" s="276">
        <v>0.105</v>
      </c>
      <c r="U41" s="277">
        <v>0.81499999999999995</v>
      </c>
      <c r="V41" s="278">
        <v>0.72799999999999998</v>
      </c>
      <c r="W41" s="100"/>
      <c r="Y41" s="28" t="s">
        <v>74</v>
      </c>
      <c r="Z41" s="270">
        <v>641000</v>
      </c>
      <c r="AA41" s="274">
        <v>520000</v>
      </c>
      <c r="AB41" s="270">
        <v>323000</v>
      </c>
      <c r="AC41" s="274">
        <v>306000</v>
      </c>
      <c r="AD41" s="274">
        <v>17000</v>
      </c>
      <c r="AE41" s="275">
        <v>319000</v>
      </c>
      <c r="AF41" s="276">
        <v>5.1999999999999998E-2</v>
      </c>
      <c r="AG41" s="277">
        <v>0.61399999999999999</v>
      </c>
      <c r="AH41" s="278">
        <v>0.58199999999999996</v>
      </c>
    </row>
    <row r="42" spans="1:34" ht="21" customHeight="1">
      <c r="A42" s="28" t="s">
        <v>75</v>
      </c>
      <c r="B42" s="270">
        <v>1233000</v>
      </c>
      <c r="C42" s="274">
        <v>1028000</v>
      </c>
      <c r="D42" s="270">
        <v>750000</v>
      </c>
      <c r="E42" s="274">
        <v>688000</v>
      </c>
      <c r="F42" s="274">
        <v>62000</v>
      </c>
      <c r="G42" s="275">
        <v>483000</v>
      </c>
      <c r="H42" s="276">
        <v>8.2000000000000003E-2</v>
      </c>
      <c r="I42" s="277">
        <v>0.71599999999999997</v>
      </c>
      <c r="J42" s="278">
        <v>0.65600000000000003</v>
      </c>
      <c r="K42" s="133"/>
      <c r="M42" s="28" t="s">
        <v>75</v>
      </c>
      <c r="N42" s="270">
        <v>591000</v>
      </c>
      <c r="O42" s="274">
        <v>507000</v>
      </c>
      <c r="P42" s="270">
        <v>425000</v>
      </c>
      <c r="Q42" s="274">
        <v>381000</v>
      </c>
      <c r="R42" s="274">
        <v>45000</v>
      </c>
      <c r="S42" s="275">
        <v>166000</v>
      </c>
      <c r="T42" s="276">
        <v>0.105</v>
      </c>
      <c r="U42" s="277">
        <v>0.81799999999999995</v>
      </c>
      <c r="V42" s="278">
        <v>0.73</v>
      </c>
      <c r="W42" s="100"/>
      <c r="Y42" s="28" t="s">
        <v>75</v>
      </c>
      <c r="Z42" s="270">
        <v>642000</v>
      </c>
      <c r="AA42" s="274">
        <v>521000</v>
      </c>
      <c r="AB42" s="270">
        <v>324000</v>
      </c>
      <c r="AC42" s="274">
        <v>308000</v>
      </c>
      <c r="AD42" s="274">
        <v>17000</v>
      </c>
      <c r="AE42" s="275">
        <v>317000</v>
      </c>
      <c r="AF42" s="276">
        <v>5.1999999999999998E-2</v>
      </c>
      <c r="AG42" s="277">
        <v>0.61699999999999999</v>
      </c>
      <c r="AH42" s="278">
        <v>0.58499999999999996</v>
      </c>
    </row>
    <row r="43" spans="1:34" ht="21" customHeight="1">
      <c r="A43" s="28" t="s">
        <v>76</v>
      </c>
      <c r="B43" s="270">
        <v>1234000</v>
      </c>
      <c r="C43" s="274">
        <v>1029000</v>
      </c>
      <c r="D43" s="270">
        <v>754000</v>
      </c>
      <c r="E43" s="274">
        <v>689000</v>
      </c>
      <c r="F43" s="274">
        <v>65000</v>
      </c>
      <c r="G43" s="275">
        <v>480000</v>
      </c>
      <c r="H43" s="276">
        <v>8.5999999999999993E-2</v>
      </c>
      <c r="I43" s="277">
        <v>0.72099999999999997</v>
      </c>
      <c r="J43" s="278">
        <v>0.65800000000000003</v>
      </c>
      <c r="K43" s="133"/>
      <c r="M43" s="28" t="s">
        <v>76</v>
      </c>
      <c r="N43" s="270">
        <v>592000</v>
      </c>
      <c r="O43" s="274">
        <v>507000</v>
      </c>
      <c r="P43" s="270">
        <v>428000</v>
      </c>
      <c r="Q43" s="274">
        <v>382000</v>
      </c>
      <c r="R43" s="274">
        <v>46000</v>
      </c>
      <c r="S43" s="275">
        <v>164000</v>
      </c>
      <c r="T43" s="276">
        <v>0.107</v>
      </c>
      <c r="U43" s="277">
        <v>0.82399999999999995</v>
      </c>
      <c r="V43" s="278">
        <v>0.73399999999999999</v>
      </c>
      <c r="W43" s="100"/>
      <c r="Y43" s="28" t="s">
        <v>76</v>
      </c>
      <c r="Z43" s="270">
        <v>642000</v>
      </c>
      <c r="AA43" s="274">
        <v>521000</v>
      </c>
      <c r="AB43" s="270">
        <v>326000</v>
      </c>
      <c r="AC43" s="274">
        <v>308000</v>
      </c>
      <c r="AD43" s="274">
        <v>19000</v>
      </c>
      <c r="AE43" s="275">
        <v>316000</v>
      </c>
      <c r="AF43" s="276">
        <v>5.7000000000000002E-2</v>
      </c>
      <c r="AG43" s="277">
        <v>0.62</v>
      </c>
      <c r="AH43" s="278">
        <v>0.58399999999999996</v>
      </c>
    </row>
    <row r="44" spans="1:34" ht="21" customHeight="1">
      <c r="A44" s="28" t="s">
        <v>77</v>
      </c>
      <c r="B44" s="270">
        <v>1235000</v>
      </c>
      <c r="C44" s="274">
        <v>1029000</v>
      </c>
      <c r="D44" s="270">
        <v>756000</v>
      </c>
      <c r="E44" s="274">
        <v>690000</v>
      </c>
      <c r="F44" s="274">
        <v>66000</v>
      </c>
      <c r="G44" s="275">
        <v>478000</v>
      </c>
      <c r="H44" s="276">
        <v>8.7999999999999995E-2</v>
      </c>
      <c r="I44" s="277">
        <v>0.72199999999999998</v>
      </c>
      <c r="J44" s="278">
        <v>0.65800000000000003</v>
      </c>
      <c r="K44" s="133"/>
      <c r="M44" s="28" t="s">
        <v>77</v>
      </c>
      <c r="N44" s="270">
        <v>592000</v>
      </c>
      <c r="O44" s="274">
        <v>508000</v>
      </c>
      <c r="P44" s="270">
        <v>431000</v>
      </c>
      <c r="Q44" s="274">
        <v>385000</v>
      </c>
      <c r="R44" s="274">
        <v>46000</v>
      </c>
      <c r="S44" s="275">
        <v>161000</v>
      </c>
      <c r="T44" s="276">
        <v>0.108</v>
      </c>
      <c r="U44" s="277">
        <v>0.83099999999999996</v>
      </c>
      <c r="V44" s="278">
        <v>0.74</v>
      </c>
      <c r="W44" s="100"/>
      <c r="Y44" s="28" t="s">
        <v>77</v>
      </c>
      <c r="Z44" s="270">
        <v>643000</v>
      </c>
      <c r="AA44" s="274">
        <v>522000</v>
      </c>
      <c r="AB44" s="270">
        <v>325000</v>
      </c>
      <c r="AC44" s="274">
        <v>305000</v>
      </c>
      <c r="AD44" s="274">
        <v>20000</v>
      </c>
      <c r="AE44" s="275">
        <v>318000</v>
      </c>
      <c r="AF44" s="276">
        <v>6.0999999999999999E-2</v>
      </c>
      <c r="AG44" s="277">
        <v>0.61599999999999999</v>
      </c>
      <c r="AH44" s="278">
        <v>0.57799999999999996</v>
      </c>
    </row>
    <row r="45" spans="1:34" ht="21" customHeight="1">
      <c r="A45" s="28" t="s">
        <v>78</v>
      </c>
      <c r="B45" s="270">
        <v>1235000</v>
      </c>
      <c r="C45" s="274">
        <v>1030000</v>
      </c>
      <c r="D45" s="270">
        <v>756000</v>
      </c>
      <c r="E45" s="274">
        <v>691000</v>
      </c>
      <c r="F45" s="274">
        <v>65000</v>
      </c>
      <c r="G45" s="275">
        <v>479000</v>
      </c>
      <c r="H45" s="276">
        <v>8.5999999999999993E-2</v>
      </c>
      <c r="I45" s="277">
        <v>0.72199999999999998</v>
      </c>
      <c r="J45" s="278">
        <v>0.65900000000000003</v>
      </c>
      <c r="K45" s="133"/>
      <c r="M45" s="28" t="s">
        <v>78</v>
      </c>
      <c r="N45" s="270">
        <v>592000</v>
      </c>
      <c r="O45" s="274">
        <v>508000</v>
      </c>
      <c r="P45" s="270">
        <v>431000</v>
      </c>
      <c r="Q45" s="274">
        <v>387000</v>
      </c>
      <c r="R45" s="274">
        <v>45000</v>
      </c>
      <c r="S45" s="275">
        <v>161000</v>
      </c>
      <c r="T45" s="276">
        <v>0.104</v>
      </c>
      <c r="U45" s="277">
        <v>0.83099999999999996</v>
      </c>
      <c r="V45" s="278">
        <v>0.74299999999999999</v>
      </c>
      <c r="W45" s="100"/>
      <c r="Y45" s="28" t="s">
        <v>78</v>
      </c>
      <c r="Z45" s="270">
        <v>643000</v>
      </c>
      <c r="AA45" s="274">
        <v>522000</v>
      </c>
      <c r="AB45" s="270">
        <v>325000</v>
      </c>
      <c r="AC45" s="274">
        <v>305000</v>
      </c>
      <c r="AD45" s="274">
        <v>20000</v>
      </c>
      <c r="AE45" s="275">
        <v>318000</v>
      </c>
      <c r="AF45" s="276">
        <v>6.3E-2</v>
      </c>
      <c r="AG45" s="277">
        <v>0.61699999999999999</v>
      </c>
      <c r="AH45" s="278">
        <v>0.57799999999999996</v>
      </c>
    </row>
    <row r="46" spans="1:34" ht="21" customHeight="1">
      <c r="A46" s="28" t="s">
        <v>79</v>
      </c>
      <c r="B46" s="270">
        <v>1236000</v>
      </c>
      <c r="C46" s="274">
        <v>1030000</v>
      </c>
      <c r="D46" s="270">
        <v>754000</v>
      </c>
      <c r="E46" s="274">
        <v>688000</v>
      </c>
      <c r="F46" s="274">
        <v>66000</v>
      </c>
      <c r="G46" s="275">
        <v>482000</v>
      </c>
      <c r="H46" s="276">
        <v>8.7999999999999995E-2</v>
      </c>
      <c r="I46" s="277">
        <v>0.71899999999999997</v>
      </c>
      <c r="J46" s="278">
        <v>0.65500000000000003</v>
      </c>
      <c r="K46" s="133"/>
      <c r="M46" s="28" t="s">
        <v>79</v>
      </c>
      <c r="N46" s="270">
        <v>593000</v>
      </c>
      <c r="O46" s="274">
        <v>508000</v>
      </c>
      <c r="P46" s="270">
        <v>430000</v>
      </c>
      <c r="Q46" s="274">
        <v>385000</v>
      </c>
      <c r="R46" s="274">
        <v>45000</v>
      </c>
      <c r="S46" s="275">
        <v>163000</v>
      </c>
      <c r="T46" s="276">
        <v>0.104</v>
      </c>
      <c r="U46" s="277">
        <v>0.82699999999999996</v>
      </c>
      <c r="V46" s="278">
        <v>0.73899999999999999</v>
      </c>
      <c r="W46" s="100"/>
      <c r="Y46" s="28" t="s">
        <v>79</v>
      </c>
      <c r="Z46" s="270">
        <v>643000</v>
      </c>
      <c r="AA46" s="274">
        <v>522000</v>
      </c>
      <c r="AB46" s="270">
        <v>324000</v>
      </c>
      <c r="AC46" s="274">
        <v>302000</v>
      </c>
      <c r="AD46" s="274">
        <v>21000</v>
      </c>
      <c r="AE46" s="275">
        <v>320000</v>
      </c>
      <c r="AF46" s="276">
        <v>6.6000000000000003E-2</v>
      </c>
      <c r="AG46" s="277">
        <v>0.61499999999999999</v>
      </c>
      <c r="AH46" s="278">
        <v>0.57399999999999995</v>
      </c>
    </row>
    <row r="47" spans="1:34" ht="21" customHeight="1">
      <c r="A47" s="28" t="s">
        <v>203</v>
      </c>
      <c r="B47" s="270">
        <v>1237000</v>
      </c>
      <c r="C47" s="274">
        <v>1031000</v>
      </c>
      <c r="D47" s="270">
        <v>750000</v>
      </c>
      <c r="E47" s="274">
        <v>686000</v>
      </c>
      <c r="F47" s="274">
        <v>64000</v>
      </c>
      <c r="G47" s="275">
        <v>487000</v>
      </c>
      <c r="H47" s="276">
        <v>8.5000000000000006E-2</v>
      </c>
      <c r="I47" s="277">
        <v>0.71499999999999997</v>
      </c>
      <c r="J47" s="278">
        <v>0.65300000000000002</v>
      </c>
      <c r="K47" s="133"/>
      <c r="M47" s="28" t="s">
        <v>203</v>
      </c>
      <c r="N47" s="270">
        <v>593000</v>
      </c>
      <c r="O47" s="274">
        <v>508000</v>
      </c>
      <c r="P47" s="270">
        <v>429000</v>
      </c>
      <c r="Q47" s="274">
        <v>386000</v>
      </c>
      <c r="R47" s="274">
        <v>43000</v>
      </c>
      <c r="S47" s="275">
        <v>164000</v>
      </c>
      <c r="T47" s="276">
        <v>0.1</v>
      </c>
      <c r="U47" s="277">
        <v>0.82299999999999995</v>
      </c>
      <c r="V47" s="278">
        <v>0.73899999999999999</v>
      </c>
      <c r="W47" s="100"/>
      <c r="Y47" s="28" t="s">
        <v>203</v>
      </c>
      <c r="Z47" s="270">
        <v>644000</v>
      </c>
      <c r="AA47" s="274">
        <v>523000</v>
      </c>
      <c r="AB47" s="270">
        <v>321000</v>
      </c>
      <c r="AC47" s="274">
        <v>300000</v>
      </c>
      <c r="AD47" s="274">
        <v>21000</v>
      </c>
      <c r="AE47" s="275">
        <v>323000</v>
      </c>
      <c r="AF47" s="276">
        <v>6.6000000000000003E-2</v>
      </c>
      <c r="AG47" s="277">
        <v>0.60899999999999999</v>
      </c>
      <c r="AH47" s="278">
        <v>0.56899999999999995</v>
      </c>
    </row>
    <row r="48" spans="1:34" ht="21" customHeight="1">
      <c r="A48" s="28" t="s">
        <v>204</v>
      </c>
      <c r="B48" s="270">
        <v>1238000</v>
      </c>
      <c r="C48" s="274">
        <v>1032000</v>
      </c>
      <c r="D48" s="270">
        <v>747000</v>
      </c>
      <c r="E48" s="274">
        <v>684000</v>
      </c>
      <c r="F48" s="274">
        <v>62000</v>
      </c>
      <c r="G48" s="275">
        <v>491000</v>
      </c>
      <c r="H48" s="276">
        <v>8.4000000000000005E-2</v>
      </c>
      <c r="I48" s="277">
        <v>0.71099999999999997</v>
      </c>
      <c r="J48" s="278">
        <v>0.65100000000000002</v>
      </c>
      <c r="K48" s="133"/>
      <c r="M48" s="28" t="s">
        <v>204</v>
      </c>
      <c r="N48" s="270">
        <v>593000</v>
      </c>
      <c r="O48" s="274">
        <v>509000</v>
      </c>
      <c r="P48" s="270">
        <v>427000</v>
      </c>
      <c r="Q48" s="274">
        <v>385000</v>
      </c>
      <c r="R48" s="274">
        <v>42000</v>
      </c>
      <c r="S48" s="275">
        <v>166000</v>
      </c>
      <c r="T48" s="276">
        <v>9.9000000000000005E-2</v>
      </c>
      <c r="U48" s="277">
        <v>0.82</v>
      </c>
      <c r="V48" s="278">
        <v>0.73699999999999999</v>
      </c>
      <c r="W48" s="100"/>
      <c r="Y48" s="28" t="s">
        <v>204</v>
      </c>
      <c r="Z48" s="270">
        <v>644000</v>
      </c>
      <c r="AA48" s="274">
        <v>523000</v>
      </c>
      <c r="AB48" s="270">
        <v>319000</v>
      </c>
      <c r="AC48" s="274">
        <v>299000</v>
      </c>
      <c r="AD48" s="274">
        <v>20000</v>
      </c>
      <c r="AE48" s="275">
        <v>325000</v>
      </c>
      <c r="AF48" s="276">
        <v>6.3E-2</v>
      </c>
      <c r="AG48" s="277">
        <v>0.60599999999999998</v>
      </c>
      <c r="AH48" s="278">
        <v>0.56799999999999995</v>
      </c>
    </row>
    <row r="49" spans="1:34" ht="21" customHeight="1">
      <c r="A49" s="28" t="s">
        <v>80</v>
      </c>
      <c r="B49" s="270">
        <v>1239000</v>
      </c>
      <c r="C49" s="274">
        <v>1032000</v>
      </c>
      <c r="D49" s="270">
        <v>746000</v>
      </c>
      <c r="E49" s="274">
        <v>682000</v>
      </c>
      <c r="F49" s="274">
        <v>64000</v>
      </c>
      <c r="G49" s="275">
        <v>493000</v>
      </c>
      <c r="H49" s="276">
        <v>8.5000000000000006E-2</v>
      </c>
      <c r="I49" s="277">
        <v>0.71099999999999997</v>
      </c>
      <c r="J49" s="278">
        <v>0.65</v>
      </c>
      <c r="K49" s="133"/>
      <c r="M49" s="28" t="s">
        <v>80</v>
      </c>
      <c r="N49" s="270">
        <v>594000</v>
      </c>
      <c r="O49" s="274">
        <v>509000</v>
      </c>
      <c r="P49" s="270">
        <v>427000</v>
      </c>
      <c r="Q49" s="274">
        <v>383000</v>
      </c>
      <c r="R49" s="274">
        <v>44000</v>
      </c>
      <c r="S49" s="275">
        <v>167000</v>
      </c>
      <c r="T49" s="276">
        <v>0.104</v>
      </c>
      <c r="U49" s="277">
        <v>0.81799999999999995</v>
      </c>
      <c r="V49" s="278">
        <v>0.73199999999999998</v>
      </c>
      <c r="W49" s="100"/>
      <c r="Y49" s="28" t="s">
        <v>80</v>
      </c>
      <c r="Z49" s="270">
        <v>645000</v>
      </c>
      <c r="AA49" s="274">
        <v>523000</v>
      </c>
      <c r="AB49" s="270">
        <v>319000</v>
      </c>
      <c r="AC49" s="274">
        <v>299000</v>
      </c>
      <c r="AD49" s="274">
        <v>19000</v>
      </c>
      <c r="AE49" s="275">
        <v>326000</v>
      </c>
      <c r="AF49" s="276">
        <v>6.0999999999999999E-2</v>
      </c>
      <c r="AG49" s="277">
        <v>0.60599999999999998</v>
      </c>
      <c r="AH49" s="278">
        <v>0.56899999999999995</v>
      </c>
    </row>
    <row r="50" spans="1:34" ht="21" customHeight="1">
      <c r="A50" s="28" t="s">
        <v>81</v>
      </c>
      <c r="B50" s="270">
        <v>1239000</v>
      </c>
      <c r="C50" s="274">
        <v>1033000</v>
      </c>
      <c r="D50" s="270">
        <v>741000</v>
      </c>
      <c r="E50" s="274">
        <v>679000</v>
      </c>
      <c r="F50" s="274">
        <v>62000</v>
      </c>
      <c r="G50" s="275">
        <v>498000</v>
      </c>
      <c r="H50" s="276">
        <v>8.4000000000000005E-2</v>
      </c>
      <c r="I50" s="277">
        <v>0.70799999999999996</v>
      </c>
      <c r="J50" s="278">
        <v>0.64800000000000002</v>
      </c>
      <c r="K50" s="133"/>
      <c r="M50" s="28" t="s">
        <v>81</v>
      </c>
      <c r="N50" s="270">
        <v>594000</v>
      </c>
      <c r="O50" s="274">
        <v>509000</v>
      </c>
      <c r="P50" s="270">
        <v>423000</v>
      </c>
      <c r="Q50" s="274">
        <v>380000</v>
      </c>
      <c r="R50" s="274">
        <v>43000</v>
      </c>
      <c r="S50" s="275">
        <v>171000</v>
      </c>
      <c r="T50" s="276">
        <v>0.10100000000000001</v>
      </c>
      <c r="U50" s="277">
        <v>0.81299999999999994</v>
      </c>
      <c r="V50" s="278">
        <v>0.73</v>
      </c>
      <c r="W50" s="100"/>
      <c r="Y50" s="28" t="s">
        <v>81</v>
      </c>
      <c r="Z50" s="270">
        <v>645000</v>
      </c>
      <c r="AA50" s="274">
        <v>523000</v>
      </c>
      <c r="AB50" s="270">
        <v>318000</v>
      </c>
      <c r="AC50" s="274">
        <v>299000</v>
      </c>
      <c r="AD50" s="274">
        <v>19000</v>
      </c>
      <c r="AE50" s="275">
        <v>327000</v>
      </c>
      <c r="AF50" s="276">
        <v>0.06</v>
      </c>
      <c r="AG50" s="277">
        <v>0.60499999999999998</v>
      </c>
      <c r="AH50" s="278">
        <v>0.56899999999999995</v>
      </c>
    </row>
    <row r="51" spans="1:34" ht="21" customHeight="1">
      <c r="A51" s="28" t="s">
        <v>82</v>
      </c>
      <c r="B51" s="270">
        <v>1240000</v>
      </c>
      <c r="C51" s="274">
        <v>1034000</v>
      </c>
      <c r="D51" s="270">
        <v>741000</v>
      </c>
      <c r="E51" s="274">
        <v>686000</v>
      </c>
      <c r="F51" s="274">
        <v>55000</v>
      </c>
      <c r="G51" s="275">
        <v>499000</v>
      </c>
      <c r="H51" s="276">
        <v>7.4999999999999997E-2</v>
      </c>
      <c r="I51" s="277">
        <v>0.70799999999999996</v>
      </c>
      <c r="J51" s="278">
        <v>0.65400000000000003</v>
      </c>
      <c r="K51" s="133"/>
      <c r="M51" s="28" t="s">
        <v>82</v>
      </c>
      <c r="N51" s="270">
        <v>595000</v>
      </c>
      <c r="O51" s="274">
        <v>510000</v>
      </c>
      <c r="P51" s="270">
        <v>422000</v>
      </c>
      <c r="Q51" s="274">
        <v>385000</v>
      </c>
      <c r="R51" s="274">
        <v>38000</v>
      </c>
      <c r="S51" s="275">
        <v>172000</v>
      </c>
      <c r="T51" s="276">
        <v>8.8999999999999996E-2</v>
      </c>
      <c r="U51" s="277">
        <v>0.81200000000000006</v>
      </c>
      <c r="V51" s="278">
        <v>0.73799999999999999</v>
      </c>
      <c r="W51" s="100"/>
      <c r="Y51" s="28" t="s">
        <v>82</v>
      </c>
      <c r="Z51" s="270">
        <v>645000</v>
      </c>
      <c r="AA51" s="274">
        <v>524000</v>
      </c>
      <c r="AB51" s="270">
        <v>319000</v>
      </c>
      <c r="AC51" s="274">
        <v>301000</v>
      </c>
      <c r="AD51" s="274">
        <v>18000</v>
      </c>
      <c r="AE51" s="275">
        <v>327000</v>
      </c>
      <c r="AF51" s="276">
        <v>5.5E-2</v>
      </c>
      <c r="AG51" s="277">
        <v>0.60599999999999998</v>
      </c>
      <c r="AH51" s="278">
        <v>0.57199999999999995</v>
      </c>
    </row>
    <row r="52" spans="1:34" ht="21" customHeight="1">
      <c r="A52" s="28" t="s">
        <v>83</v>
      </c>
      <c r="B52" s="270">
        <v>1241000</v>
      </c>
      <c r="C52" s="274">
        <v>1034000</v>
      </c>
      <c r="D52" s="270">
        <v>740000</v>
      </c>
      <c r="E52" s="274">
        <v>688000</v>
      </c>
      <c r="F52" s="274">
        <v>51000</v>
      </c>
      <c r="G52" s="275">
        <v>501000</v>
      </c>
      <c r="H52" s="276">
        <v>7.0000000000000007E-2</v>
      </c>
      <c r="I52" s="277">
        <v>0.70699999999999996</v>
      </c>
      <c r="J52" s="278">
        <v>0.65700000000000003</v>
      </c>
      <c r="K52" s="133"/>
      <c r="M52" s="28" t="s">
        <v>83</v>
      </c>
      <c r="N52" s="270">
        <v>595000</v>
      </c>
      <c r="O52" s="274">
        <v>510000</v>
      </c>
      <c r="P52" s="270">
        <v>421000</v>
      </c>
      <c r="Q52" s="274">
        <v>386000</v>
      </c>
      <c r="R52" s="274">
        <v>35000</v>
      </c>
      <c r="S52" s="275">
        <v>174000</v>
      </c>
      <c r="T52" s="276">
        <v>8.4000000000000005E-2</v>
      </c>
      <c r="U52" s="277">
        <v>0.81100000000000005</v>
      </c>
      <c r="V52" s="278">
        <v>0.74199999999999999</v>
      </c>
      <c r="W52" s="100"/>
      <c r="Y52" s="28" t="s">
        <v>83</v>
      </c>
      <c r="Z52" s="270">
        <v>646000</v>
      </c>
      <c r="AA52" s="274">
        <v>524000</v>
      </c>
      <c r="AB52" s="270">
        <v>319000</v>
      </c>
      <c r="AC52" s="274">
        <v>303000</v>
      </c>
      <c r="AD52" s="274">
        <v>16000</v>
      </c>
      <c r="AE52" s="275">
        <v>327000</v>
      </c>
      <c r="AF52" s="276">
        <v>5.0999999999999997E-2</v>
      </c>
      <c r="AG52" s="277">
        <v>0.60499999999999998</v>
      </c>
      <c r="AH52" s="278">
        <v>0.57399999999999995</v>
      </c>
    </row>
    <row r="53" spans="1:34" ht="21" customHeight="1">
      <c r="A53" s="28" t="s">
        <v>84</v>
      </c>
      <c r="B53" s="270">
        <v>1241000</v>
      </c>
      <c r="C53" s="274">
        <v>1035000</v>
      </c>
      <c r="D53" s="270">
        <v>742000</v>
      </c>
      <c r="E53" s="274">
        <v>687000</v>
      </c>
      <c r="F53" s="274">
        <v>54000</v>
      </c>
      <c r="G53" s="275">
        <v>500000</v>
      </c>
      <c r="H53" s="276">
        <v>7.2999999999999995E-2</v>
      </c>
      <c r="I53" s="277">
        <v>0.70799999999999996</v>
      </c>
      <c r="J53" s="278">
        <v>0.65600000000000003</v>
      </c>
      <c r="K53" s="133"/>
      <c r="M53" s="28" t="s">
        <v>84</v>
      </c>
      <c r="N53" s="270">
        <v>595000</v>
      </c>
      <c r="O53" s="274">
        <v>510000</v>
      </c>
      <c r="P53" s="270">
        <v>420000</v>
      </c>
      <c r="Q53" s="274">
        <v>386000</v>
      </c>
      <c r="R53" s="274">
        <v>34000</v>
      </c>
      <c r="S53" s="275">
        <v>175000</v>
      </c>
      <c r="T53" s="276">
        <v>0.08</v>
      </c>
      <c r="U53" s="277">
        <v>0.80700000000000005</v>
      </c>
      <c r="V53" s="278">
        <v>0.74099999999999999</v>
      </c>
      <c r="W53" s="100"/>
      <c r="Y53" s="28" t="s">
        <v>84</v>
      </c>
      <c r="Z53" s="270">
        <v>646000</v>
      </c>
      <c r="AA53" s="274">
        <v>525000</v>
      </c>
      <c r="AB53" s="270">
        <v>322000</v>
      </c>
      <c r="AC53" s="274">
        <v>301000</v>
      </c>
      <c r="AD53" s="274">
        <v>21000</v>
      </c>
      <c r="AE53" s="275">
        <v>324000</v>
      </c>
      <c r="AF53" s="276">
        <v>6.4000000000000001E-2</v>
      </c>
      <c r="AG53" s="277">
        <v>0.61199999999999999</v>
      </c>
      <c r="AH53" s="278">
        <v>0.57199999999999995</v>
      </c>
    </row>
    <row r="54" spans="1:34" ht="21" customHeight="1">
      <c r="A54" s="28" t="s">
        <v>85</v>
      </c>
      <c r="B54" s="270">
        <v>1242000</v>
      </c>
      <c r="C54" s="274">
        <v>1035000</v>
      </c>
      <c r="D54" s="270">
        <v>738000</v>
      </c>
      <c r="E54" s="274">
        <v>679000</v>
      </c>
      <c r="F54" s="274">
        <v>59000</v>
      </c>
      <c r="G54" s="275">
        <v>504000</v>
      </c>
      <c r="H54" s="276">
        <v>0.08</v>
      </c>
      <c r="I54" s="277">
        <v>0.70499999999999996</v>
      </c>
      <c r="J54" s="278">
        <v>0.64800000000000002</v>
      </c>
      <c r="K54" s="133"/>
      <c r="M54" s="28" t="s">
        <v>85</v>
      </c>
      <c r="N54" s="270">
        <v>595000</v>
      </c>
      <c r="O54" s="274">
        <v>510000</v>
      </c>
      <c r="P54" s="270">
        <v>415000</v>
      </c>
      <c r="Q54" s="274">
        <v>377000</v>
      </c>
      <c r="R54" s="274">
        <v>38000</v>
      </c>
      <c r="S54" s="275">
        <v>180000</v>
      </c>
      <c r="T54" s="276">
        <v>9.1999999999999998E-2</v>
      </c>
      <c r="U54" s="277">
        <v>0.79900000000000004</v>
      </c>
      <c r="V54" s="278">
        <v>0.72399999999999998</v>
      </c>
      <c r="W54" s="100"/>
      <c r="Y54" s="28" t="s">
        <v>85</v>
      </c>
      <c r="Z54" s="270">
        <v>647000</v>
      </c>
      <c r="AA54" s="274">
        <v>525000</v>
      </c>
      <c r="AB54" s="270">
        <v>323000</v>
      </c>
      <c r="AC54" s="274">
        <v>303000</v>
      </c>
      <c r="AD54" s="274">
        <v>20000</v>
      </c>
      <c r="AE54" s="275">
        <v>324000</v>
      </c>
      <c r="AF54" s="276">
        <v>6.3E-2</v>
      </c>
      <c r="AG54" s="277">
        <v>0.61299999999999999</v>
      </c>
      <c r="AH54" s="278">
        <v>0.57399999999999995</v>
      </c>
    </row>
    <row r="55" spans="1:34" ht="21" customHeight="1">
      <c r="A55" s="28" t="s">
        <v>86</v>
      </c>
      <c r="B55" s="270">
        <v>1243000</v>
      </c>
      <c r="C55" s="274">
        <v>1036000</v>
      </c>
      <c r="D55" s="270">
        <v>736000</v>
      </c>
      <c r="E55" s="274">
        <v>678000</v>
      </c>
      <c r="F55" s="274">
        <v>58000</v>
      </c>
      <c r="G55" s="275">
        <v>506000</v>
      </c>
      <c r="H55" s="276">
        <v>7.9000000000000001E-2</v>
      </c>
      <c r="I55" s="277">
        <v>0.70099999999999996</v>
      </c>
      <c r="J55" s="278">
        <v>0.64500000000000002</v>
      </c>
      <c r="K55" s="133"/>
      <c r="M55" s="28" t="s">
        <v>86</v>
      </c>
      <c r="N55" s="270">
        <v>596000</v>
      </c>
      <c r="O55" s="274">
        <v>511000</v>
      </c>
      <c r="P55" s="270">
        <v>414000</v>
      </c>
      <c r="Q55" s="274">
        <v>378000</v>
      </c>
      <c r="R55" s="274">
        <v>36000</v>
      </c>
      <c r="S55" s="275">
        <v>181000</v>
      </c>
      <c r="T55" s="276">
        <v>8.5999999999999993E-2</v>
      </c>
      <c r="U55" s="277">
        <v>0.79600000000000004</v>
      </c>
      <c r="V55" s="278">
        <v>0.72599999999999998</v>
      </c>
      <c r="W55" s="100"/>
      <c r="Y55" s="28" t="s">
        <v>86</v>
      </c>
      <c r="Z55" s="270">
        <v>647000</v>
      </c>
      <c r="AA55" s="274">
        <v>525000</v>
      </c>
      <c r="AB55" s="270">
        <v>322000</v>
      </c>
      <c r="AC55" s="274">
        <v>300000</v>
      </c>
      <c r="AD55" s="274">
        <v>22000</v>
      </c>
      <c r="AE55" s="275">
        <v>325000</v>
      </c>
      <c r="AF55" s="276">
        <v>6.9000000000000006E-2</v>
      </c>
      <c r="AG55" s="277">
        <v>0.60899999999999999</v>
      </c>
      <c r="AH55" s="278">
        <v>0.56599999999999995</v>
      </c>
    </row>
    <row r="56" spans="1:34" ht="21" customHeight="1">
      <c r="A56" s="28" t="s">
        <v>87</v>
      </c>
      <c r="B56" s="270">
        <v>1243000</v>
      </c>
      <c r="C56" s="274">
        <v>1036000</v>
      </c>
      <c r="D56" s="270">
        <v>735000</v>
      </c>
      <c r="E56" s="274">
        <v>680000</v>
      </c>
      <c r="F56" s="274">
        <v>54000</v>
      </c>
      <c r="G56" s="275">
        <v>508000</v>
      </c>
      <c r="H56" s="276">
        <v>7.3999999999999996E-2</v>
      </c>
      <c r="I56" s="277">
        <v>0.7</v>
      </c>
      <c r="J56" s="278">
        <v>0.64700000000000002</v>
      </c>
      <c r="K56" s="133"/>
      <c r="M56" s="28" t="s">
        <v>87</v>
      </c>
      <c r="N56" s="270">
        <v>596000</v>
      </c>
      <c r="O56" s="274">
        <v>511000</v>
      </c>
      <c r="P56" s="270">
        <v>413000</v>
      </c>
      <c r="Q56" s="274">
        <v>378000</v>
      </c>
      <c r="R56" s="274">
        <v>36000</v>
      </c>
      <c r="S56" s="275">
        <v>183000</v>
      </c>
      <c r="T56" s="276">
        <v>8.6999999999999994E-2</v>
      </c>
      <c r="U56" s="277">
        <v>0.79400000000000004</v>
      </c>
      <c r="V56" s="278">
        <v>0.72399999999999998</v>
      </c>
      <c r="W56" s="100"/>
      <c r="Y56" s="28" t="s">
        <v>87</v>
      </c>
      <c r="Z56" s="270">
        <v>647000</v>
      </c>
      <c r="AA56" s="274">
        <v>526000</v>
      </c>
      <c r="AB56" s="270">
        <v>321000</v>
      </c>
      <c r="AC56" s="274">
        <v>303000</v>
      </c>
      <c r="AD56" s="274">
        <v>18000</v>
      </c>
      <c r="AE56" s="275">
        <v>326000</v>
      </c>
      <c r="AF56" s="276">
        <v>5.7000000000000002E-2</v>
      </c>
      <c r="AG56" s="277">
        <v>0.60799999999999998</v>
      </c>
      <c r="AH56" s="278">
        <v>0.57299999999999995</v>
      </c>
    </row>
    <row r="57" spans="1:34" ht="21" customHeight="1">
      <c r="A57" s="28" t="s">
        <v>88</v>
      </c>
      <c r="B57" s="270">
        <v>1244000</v>
      </c>
      <c r="C57" s="274">
        <v>1037000</v>
      </c>
      <c r="D57" s="270">
        <v>738000</v>
      </c>
      <c r="E57" s="274">
        <v>684000</v>
      </c>
      <c r="F57" s="274">
        <v>54000</v>
      </c>
      <c r="G57" s="275">
        <v>506000</v>
      </c>
      <c r="H57" s="276">
        <v>7.2999999999999995E-2</v>
      </c>
      <c r="I57" s="277">
        <v>0.70099999999999996</v>
      </c>
      <c r="J57" s="278">
        <v>0.64900000000000002</v>
      </c>
      <c r="K57" s="133"/>
      <c r="M57" s="28" t="s">
        <v>88</v>
      </c>
      <c r="N57" s="270">
        <v>596000</v>
      </c>
      <c r="O57" s="274">
        <v>511000</v>
      </c>
      <c r="P57" s="270">
        <v>414000</v>
      </c>
      <c r="Q57" s="274">
        <v>381000</v>
      </c>
      <c r="R57" s="274">
        <v>33000</v>
      </c>
      <c r="S57" s="275">
        <v>182000</v>
      </c>
      <c r="T57" s="276">
        <v>7.9000000000000001E-2</v>
      </c>
      <c r="U57" s="277">
        <v>0.79400000000000004</v>
      </c>
      <c r="V57" s="278">
        <v>0.73</v>
      </c>
      <c r="W57" s="100"/>
      <c r="Y57" s="28" t="s">
        <v>88</v>
      </c>
      <c r="Z57" s="270">
        <v>647000</v>
      </c>
      <c r="AA57" s="274">
        <v>526000</v>
      </c>
      <c r="AB57" s="270">
        <v>324000</v>
      </c>
      <c r="AC57" s="274">
        <v>303000</v>
      </c>
      <c r="AD57" s="274">
        <v>21000</v>
      </c>
      <c r="AE57" s="275">
        <v>324000</v>
      </c>
      <c r="AF57" s="276">
        <v>6.5000000000000002E-2</v>
      </c>
      <c r="AG57" s="277">
        <v>0.61099999999999999</v>
      </c>
      <c r="AH57" s="278">
        <v>0.57099999999999995</v>
      </c>
    </row>
    <row r="58" spans="1:34" ht="21" customHeight="1">
      <c r="A58" s="28" t="s">
        <v>89</v>
      </c>
      <c r="B58" s="270">
        <v>1244000</v>
      </c>
      <c r="C58" s="274">
        <v>1037000</v>
      </c>
      <c r="D58" s="270">
        <v>740000</v>
      </c>
      <c r="E58" s="274">
        <v>690000</v>
      </c>
      <c r="F58" s="274">
        <v>50000</v>
      </c>
      <c r="G58" s="275">
        <v>504000</v>
      </c>
      <c r="H58" s="276">
        <v>6.8000000000000005E-2</v>
      </c>
      <c r="I58" s="277">
        <v>0.70199999999999996</v>
      </c>
      <c r="J58" s="278">
        <v>0.65400000000000003</v>
      </c>
      <c r="K58" s="133"/>
      <c r="M58" s="28" t="s">
        <v>89</v>
      </c>
      <c r="N58" s="270">
        <v>597000</v>
      </c>
      <c r="O58" s="274">
        <v>511000</v>
      </c>
      <c r="P58" s="270">
        <v>415000</v>
      </c>
      <c r="Q58" s="274">
        <v>383000</v>
      </c>
      <c r="R58" s="274">
        <v>31000</v>
      </c>
      <c r="S58" s="275">
        <v>182000</v>
      </c>
      <c r="T58" s="276">
        <v>7.5999999999999998E-2</v>
      </c>
      <c r="U58" s="277">
        <v>0.79300000000000004</v>
      </c>
      <c r="V58" s="278">
        <v>0.73199999999999998</v>
      </c>
      <c r="W58" s="100"/>
      <c r="Y58" s="28" t="s">
        <v>89</v>
      </c>
      <c r="Z58" s="270">
        <v>648000</v>
      </c>
      <c r="AA58" s="274">
        <v>526000</v>
      </c>
      <c r="AB58" s="270">
        <v>325000</v>
      </c>
      <c r="AC58" s="274">
        <v>307000</v>
      </c>
      <c r="AD58" s="274">
        <v>19000</v>
      </c>
      <c r="AE58" s="275">
        <v>323000</v>
      </c>
      <c r="AF58" s="276">
        <v>5.7000000000000002E-2</v>
      </c>
      <c r="AG58" s="277">
        <v>0.61299999999999999</v>
      </c>
      <c r="AH58" s="278">
        <v>0.57799999999999996</v>
      </c>
    </row>
    <row r="59" spans="1:34" ht="21" customHeight="1">
      <c r="A59" s="28" t="s">
        <v>205</v>
      </c>
      <c r="B59" s="270">
        <v>1245000</v>
      </c>
      <c r="C59" s="274">
        <v>1038000</v>
      </c>
      <c r="D59" s="270">
        <v>743000</v>
      </c>
      <c r="E59" s="274">
        <v>693000</v>
      </c>
      <c r="F59" s="274">
        <v>50000</v>
      </c>
      <c r="G59" s="275">
        <v>502000</v>
      </c>
      <c r="H59" s="276">
        <v>6.8000000000000005E-2</v>
      </c>
      <c r="I59" s="277">
        <v>0.70499999999999996</v>
      </c>
      <c r="J59" s="278">
        <v>0.65600000000000003</v>
      </c>
      <c r="K59" s="133"/>
      <c r="M59" s="28" t="s">
        <v>205</v>
      </c>
      <c r="N59" s="270">
        <v>597000</v>
      </c>
      <c r="O59" s="274">
        <v>511000</v>
      </c>
      <c r="P59" s="270">
        <v>414000</v>
      </c>
      <c r="Q59" s="274">
        <v>382000</v>
      </c>
      <c r="R59" s="274">
        <v>31000</v>
      </c>
      <c r="S59" s="275">
        <v>183000</v>
      </c>
      <c r="T59" s="276">
        <v>7.5999999999999998E-2</v>
      </c>
      <c r="U59" s="277">
        <v>0.79100000000000004</v>
      </c>
      <c r="V59" s="278">
        <v>0.72899999999999998</v>
      </c>
      <c r="W59" s="100"/>
      <c r="Y59" s="28" t="s">
        <v>205</v>
      </c>
      <c r="Z59" s="270">
        <v>648000</v>
      </c>
      <c r="AA59" s="274">
        <v>526000</v>
      </c>
      <c r="AB59" s="270">
        <v>330000</v>
      </c>
      <c r="AC59" s="274">
        <v>311000</v>
      </c>
      <c r="AD59" s="274">
        <v>19000</v>
      </c>
      <c r="AE59" s="275">
        <v>318000</v>
      </c>
      <c r="AF59" s="276">
        <v>5.7000000000000002E-2</v>
      </c>
      <c r="AG59" s="277">
        <v>0.621</v>
      </c>
      <c r="AH59" s="278">
        <v>0.58499999999999996</v>
      </c>
    </row>
    <row r="60" spans="1:34" ht="21" customHeight="1">
      <c r="A60" s="28" t="s">
        <v>206</v>
      </c>
      <c r="B60" s="270">
        <v>1245000</v>
      </c>
      <c r="C60" s="274">
        <v>1038000</v>
      </c>
      <c r="D60" s="270">
        <v>747000</v>
      </c>
      <c r="E60" s="274">
        <v>695000</v>
      </c>
      <c r="F60" s="274">
        <v>52000</v>
      </c>
      <c r="G60" s="275">
        <v>499000</v>
      </c>
      <c r="H60" s="276">
        <v>6.9000000000000006E-2</v>
      </c>
      <c r="I60" s="277">
        <v>0.70599999999999996</v>
      </c>
      <c r="J60" s="278">
        <v>0.65700000000000003</v>
      </c>
      <c r="K60" s="133"/>
      <c r="M60" s="28" t="s">
        <v>206</v>
      </c>
      <c r="N60" s="270">
        <v>597000</v>
      </c>
      <c r="O60" s="274">
        <v>511000</v>
      </c>
      <c r="P60" s="270">
        <v>414000</v>
      </c>
      <c r="Q60" s="274">
        <v>382000</v>
      </c>
      <c r="R60" s="274">
        <v>32000</v>
      </c>
      <c r="S60" s="275">
        <v>183000</v>
      </c>
      <c r="T60" s="276">
        <v>7.6999999999999999E-2</v>
      </c>
      <c r="U60" s="277">
        <v>0.78900000000000003</v>
      </c>
      <c r="V60" s="278">
        <v>0.72699999999999998</v>
      </c>
      <c r="W60" s="100"/>
      <c r="Y60" s="28" t="s">
        <v>206</v>
      </c>
      <c r="Z60" s="270">
        <v>648000</v>
      </c>
      <c r="AA60" s="274">
        <v>527000</v>
      </c>
      <c r="AB60" s="270">
        <v>333000</v>
      </c>
      <c r="AC60" s="274">
        <v>313000</v>
      </c>
      <c r="AD60" s="274">
        <v>20000</v>
      </c>
      <c r="AE60" s="275">
        <v>316000</v>
      </c>
      <c r="AF60" s="276">
        <v>0.06</v>
      </c>
      <c r="AG60" s="277">
        <v>0.626</v>
      </c>
      <c r="AH60" s="278">
        <v>0.58799999999999997</v>
      </c>
    </row>
    <row r="61" spans="1:34" ht="21" customHeight="1">
      <c r="A61" s="28" t="s">
        <v>90</v>
      </c>
      <c r="B61" s="270">
        <v>1246000</v>
      </c>
      <c r="C61" s="274">
        <v>1039000</v>
      </c>
      <c r="D61" s="270">
        <v>744000</v>
      </c>
      <c r="E61" s="274">
        <v>690000</v>
      </c>
      <c r="F61" s="274">
        <v>54000</v>
      </c>
      <c r="G61" s="275">
        <v>502000</v>
      </c>
      <c r="H61" s="276">
        <v>7.1999999999999995E-2</v>
      </c>
      <c r="I61" s="277">
        <v>0.70199999999999996</v>
      </c>
      <c r="J61" s="278">
        <v>0.65100000000000002</v>
      </c>
      <c r="K61" s="133"/>
      <c r="M61" s="28" t="s">
        <v>90</v>
      </c>
      <c r="N61" s="270">
        <v>597000</v>
      </c>
      <c r="O61" s="274">
        <v>512000</v>
      </c>
      <c r="P61" s="270">
        <v>412000</v>
      </c>
      <c r="Q61" s="274">
        <v>378000</v>
      </c>
      <c r="R61" s="274">
        <v>34000</v>
      </c>
      <c r="S61" s="275">
        <v>185000</v>
      </c>
      <c r="T61" s="276">
        <v>8.2000000000000003E-2</v>
      </c>
      <c r="U61" s="277">
        <v>0.78400000000000003</v>
      </c>
      <c r="V61" s="278">
        <v>0.71799999999999997</v>
      </c>
      <c r="W61" s="100"/>
      <c r="Y61" s="28" t="s">
        <v>90</v>
      </c>
      <c r="Z61" s="270">
        <v>649000</v>
      </c>
      <c r="AA61" s="274">
        <v>527000</v>
      </c>
      <c r="AB61" s="270">
        <v>332000</v>
      </c>
      <c r="AC61" s="274">
        <v>312000</v>
      </c>
      <c r="AD61" s="274">
        <v>20000</v>
      </c>
      <c r="AE61" s="275">
        <v>317000</v>
      </c>
      <c r="AF61" s="276">
        <v>0.06</v>
      </c>
      <c r="AG61" s="277">
        <v>0.624</v>
      </c>
      <c r="AH61" s="278">
        <v>0.58599999999999997</v>
      </c>
    </row>
    <row r="62" spans="1:34" ht="21" customHeight="1">
      <c r="A62" s="28" t="s">
        <v>91</v>
      </c>
      <c r="B62" s="270">
        <v>1246000</v>
      </c>
      <c r="C62" s="274">
        <v>1039000</v>
      </c>
      <c r="D62" s="270">
        <v>747000</v>
      </c>
      <c r="E62" s="274">
        <v>692000</v>
      </c>
      <c r="F62" s="274">
        <v>55000</v>
      </c>
      <c r="G62" s="275">
        <v>499000</v>
      </c>
      <c r="H62" s="276">
        <v>7.3999999999999996E-2</v>
      </c>
      <c r="I62" s="277">
        <v>0.70499999999999996</v>
      </c>
      <c r="J62" s="278">
        <v>0.65200000000000002</v>
      </c>
      <c r="K62" s="133"/>
      <c r="M62" s="28" t="s">
        <v>91</v>
      </c>
      <c r="N62" s="270">
        <v>597000</v>
      </c>
      <c r="O62" s="274">
        <v>512000</v>
      </c>
      <c r="P62" s="270">
        <v>414000</v>
      </c>
      <c r="Q62" s="274">
        <v>379000</v>
      </c>
      <c r="R62" s="274">
        <v>35000</v>
      </c>
      <c r="S62" s="275">
        <v>183000</v>
      </c>
      <c r="T62" s="276">
        <v>8.5000000000000006E-2</v>
      </c>
      <c r="U62" s="277">
        <v>0.78800000000000003</v>
      </c>
      <c r="V62" s="278">
        <v>0.71899999999999997</v>
      </c>
      <c r="W62" s="100"/>
      <c r="Y62" s="28" t="s">
        <v>91</v>
      </c>
      <c r="Z62" s="270">
        <v>649000</v>
      </c>
      <c r="AA62" s="274">
        <v>527000</v>
      </c>
      <c r="AB62" s="270">
        <v>333000</v>
      </c>
      <c r="AC62" s="274">
        <v>313000</v>
      </c>
      <c r="AD62" s="274">
        <v>20000</v>
      </c>
      <c r="AE62" s="275">
        <v>316000</v>
      </c>
      <c r="AF62" s="276">
        <v>5.8999999999999997E-2</v>
      </c>
      <c r="AG62" s="277">
        <v>0.625</v>
      </c>
      <c r="AH62" s="278">
        <v>0.58799999999999997</v>
      </c>
    </row>
    <row r="63" spans="1:34" ht="21" customHeight="1">
      <c r="A63" s="28" t="s">
        <v>92</v>
      </c>
      <c r="B63" s="270">
        <v>1247000</v>
      </c>
      <c r="C63" s="274">
        <v>1039000</v>
      </c>
      <c r="D63" s="270">
        <v>748000</v>
      </c>
      <c r="E63" s="274">
        <v>693000</v>
      </c>
      <c r="F63" s="274">
        <v>55000</v>
      </c>
      <c r="G63" s="275">
        <v>499000</v>
      </c>
      <c r="H63" s="276">
        <v>7.3999999999999996E-2</v>
      </c>
      <c r="I63" s="277">
        <v>0.70499999999999996</v>
      </c>
      <c r="J63" s="278">
        <v>0.65200000000000002</v>
      </c>
      <c r="K63" s="133"/>
      <c r="M63" s="28" t="s">
        <v>92</v>
      </c>
      <c r="N63" s="270">
        <v>598000</v>
      </c>
      <c r="O63" s="274">
        <v>512000</v>
      </c>
      <c r="P63" s="270">
        <v>415000</v>
      </c>
      <c r="Q63" s="274">
        <v>381000</v>
      </c>
      <c r="R63" s="274">
        <v>35000</v>
      </c>
      <c r="S63" s="275">
        <v>182000</v>
      </c>
      <c r="T63" s="276">
        <v>8.3000000000000004E-2</v>
      </c>
      <c r="U63" s="277">
        <v>0.79</v>
      </c>
      <c r="V63" s="278">
        <v>0.72199999999999998</v>
      </c>
      <c r="W63" s="100"/>
      <c r="Y63" s="28" t="s">
        <v>92</v>
      </c>
      <c r="Z63" s="270">
        <v>649000</v>
      </c>
      <c r="AA63" s="274">
        <v>527000</v>
      </c>
      <c r="AB63" s="270">
        <v>332000</v>
      </c>
      <c r="AC63" s="274">
        <v>312000</v>
      </c>
      <c r="AD63" s="274">
        <v>21000</v>
      </c>
      <c r="AE63" s="275">
        <v>317000</v>
      </c>
      <c r="AF63" s="276">
        <v>6.2E-2</v>
      </c>
      <c r="AG63" s="277">
        <v>0.623</v>
      </c>
      <c r="AH63" s="278">
        <v>0.58399999999999996</v>
      </c>
    </row>
    <row r="64" spans="1:34" ht="21" customHeight="1">
      <c r="A64" s="28" t="s">
        <v>93</v>
      </c>
      <c r="B64" s="270">
        <v>1247000</v>
      </c>
      <c r="C64" s="274">
        <v>1040000</v>
      </c>
      <c r="D64" s="270">
        <v>749000</v>
      </c>
      <c r="E64" s="274">
        <v>692000</v>
      </c>
      <c r="F64" s="274">
        <v>57000</v>
      </c>
      <c r="G64" s="275">
        <v>498000</v>
      </c>
      <c r="H64" s="276">
        <v>7.5999999999999998E-2</v>
      </c>
      <c r="I64" s="277">
        <v>0.70599999999999996</v>
      </c>
      <c r="J64" s="278">
        <v>0.65100000000000002</v>
      </c>
      <c r="K64" s="133"/>
      <c r="M64" s="28" t="s">
        <v>93</v>
      </c>
      <c r="N64" s="270">
        <v>598000</v>
      </c>
      <c r="O64" s="274">
        <v>512000</v>
      </c>
      <c r="P64" s="270">
        <v>417000</v>
      </c>
      <c r="Q64" s="274">
        <v>382000</v>
      </c>
      <c r="R64" s="274">
        <v>35000</v>
      </c>
      <c r="S64" s="275">
        <v>181000</v>
      </c>
      <c r="T64" s="276">
        <v>8.4000000000000005E-2</v>
      </c>
      <c r="U64" s="277">
        <v>0.79400000000000004</v>
      </c>
      <c r="V64" s="278">
        <v>0.72499999999999998</v>
      </c>
      <c r="W64" s="100"/>
      <c r="Y64" s="28" t="s">
        <v>93</v>
      </c>
      <c r="Z64" s="270">
        <v>649000</v>
      </c>
      <c r="AA64" s="274">
        <v>528000</v>
      </c>
      <c r="AB64" s="270">
        <v>332000</v>
      </c>
      <c r="AC64" s="274">
        <v>310000</v>
      </c>
      <c r="AD64" s="274">
        <v>22000</v>
      </c>
      <c r="AE64" s="275">
        <v>318000</v>
      </c>
      <c r="AF64" s="276">
        <v>6.6000000000000003E-2</v>
      </c>
      <c r="AG64" s="277">
        <v>0.621</v>
      </c>
      <c r="AH64" s="278">
        <v>0.57899999999999996</v>
      </c>
    </row>
    <row r="65" spans="1:34" ht="21" customHeight="1">
      <c r="A65" s="28" t="s">
        <v>94</v>
      </c>
      <c r="B65" s="270">
        <v>1248000</v>
      </c>
      <c r="C65" s="274">
        <v>1040000</v>
      </c>
      <c r="D65" s="270">
        <v>748000</v>
      </c>
      <c r="E65" s="274">
        <v>692000</v>
      </c>
      <c r="F65" s="274">
        <v>56000</v>
      </c>
      <c r="G65" s="275">
        <v>500000</v>
      </c>
      <c r="H65" s="276">
        <v>7.4999999999999997E-2</v>
      </c>
      <c r="I65" s="277">
        <v>0.70499999999999996</v>
      </c>
      <c r="J65" s="278">
        <v>0.65100000000000002</v>
      </c>
      <c r="K65" s="133"/>
      <c r="M65" s="28" t="s">
        <v>94</v>
      </c>
      <c r="N65" s="270">
        <v>598000</v>
      </c>
      <c r="O65" s="274">
        <v>512000</v>
      </c>
      <c r="P65" s="270">
        <v>417000</v>
      </c>
      <c r="Q65" s="274">
        <v>381000</v>
      </c>
      <c r="R65" s="274">
        <v>35000</v>
      </c>
      <c r="S65" s="275">
        <v>181000</v>
      </c>
      <c r="T65" s="276">
        <v>8.5000000000000006E-2</v>
      </c>
      <c r="U65" s="277">
        <v>0.79100000000000004</v>
      </c>
      <c r="V65" s="278">
        <v>0.72299999999999998</v>
      </c>
      <c r="W65" s="100"/>
      <c r="Y65" s="28" t="s">
        <v>94</v>
      </c>
      <c r="Z65" s="270">
        <v>650000</v>
      </c>
      <c r="AA65" s="274">
        <v>528000</v>
      </c>
      <c r="AB65" s="270">
        <v>332000</v>
      </c>
      <c r="AC65" s="274">
        <v>310000</v>
      </c>
      <c r="AD65" s="274">
        <v>21000</v>
      </c>
      <c r="AE65" s="275">
        <v>318000</v>
      </c>
      <c r="AF65" s="276">
        <v>6.4000000000000001E-2</v>
      </c>
      <c r="AG65" s="277">
        <v>0.621</v>
      </c>
      <c r="AH65" s="278">
        <v>0.58099999999999996</v>
      </c>
    </row>
    <row r="66" spans="1:34" ht="21" customHeight="1">
      <c r="A66" s="28" t="s">
        <v>95</v>
      </c>
      <c r="B66" s="270">
        <v>1248000</v>
      </c>
      <c r="C66" s="274">
        <v>1041000</v>
      </c>
      <c r="D66" s="270">
        <v>747000</v>
      </c>
      <c r="E66" s="274">
        <v>691000</v>
      </c>
      <c r="F66" s="274">
        <v>56000</v>
      </c>
      <c r="G66" s="275">
        <v>501000</v>
      </c>
      <c r="H66" s="276">
        <v>7.4999999999999997E-2</v>
      </c>
      <c r="I66" s="277">
        <v>0.70399999999999996</v>
      </c>
      <c r="J66" s="278">
        <v>0.65</v>
      </c>
      <c r="K66" s="133"/>
      <c r="M66" s="28" t="s">
        <v>95</v>
      </c>
      <c r="N66" s="270">
        <v>598000</v>
      </c>
      <c r="O66" s="274">
        <v>513000</v>
      </c>
      <c r="P66" s="270">
        <v>420000</v>
      </c>
      <c r="Q66" s="274">
        <v>384000</v>
      </c>
      <c r="R66" s="274">
        <v>36000</v>
      </c>
      <c r="S66" s="275">
        <v>178000</v>
      </c>
      <c r="T66" s="276">
        <v>8.5000000000000006E-2</v>
      </c>
      <c r="U66" s="277">
        <v>0.79800000000000004</v>
      </c>
      <c r="V66" s="278">
        <v>0.72799999999999998</v>
      </c>
      <c r="W66" s="100"/>
      <c r="Y66" s="28" t="s">
        <v>95</v>
      </c>
      <c r="Z66" s="270">
        <v>650000</v>
      </c>
      <c r="AA66" s="274">
        <v>528000</v>
      </c>
      <c r="AB66" s="270">
        <v>327000</v>
      </c>
      <c r="AC66" s="274">
        <v>306000</v>
      </c>
      <c r="AD66" s="274">
        <v>21000</v>
      </c>
      <c r="AE66" s="275">
        <v>323000</v>
      </c>
      <c r="AF66" s="276">
        <v>6.3E-2</v>
      </c>
      <c r="AG66" s="277">
        <v>0.61299999999999999</v>
      </c>
      <c r="AH66" s="278">
        <v>0.57399999999999995</v>
      </c>
    </row>
    <row r="67" spans="1:34" ht="21" customHeight="1">
      <c r="A67" s="28" t="s">
        <v>96</v>
      </c>
      <c r="B67" s="270">
        <v>1249000</v>
      </c>
      <c r="C67" s="274">
        <v>1042000</v>
      </c>
      <c r="D67" s="270">
        <v>749000</v>
      </c>
      <c r="E67" s="274">
        <v>696000</v>
      </c>
      <c r="F67" s="274">
        <v>53000</v>
      </c>
      <c r="G67" s="275">
        <v>501000</v>
      </c>
      <c r="H67" s="276">
        <v>7.0999999999999994E-2</v>
      </c>
      <c r="I67" s="277">
        <v>0.70399999999999996</v>
      </c>
      <c r="J67" s="278">
        <v>0.65400000000000003</v>
      </c>
      <c r="K67" s="133"/>
      <c r="M67" s="28" t="s">
        <v>96</v>
      </c>
      <c r="N67" s="270">
        <v>599000</v>
      </c>
      <c r="O67" s="274">
        <v>513000</v>
      </c>
      <c r="P67" s="270">
        <v>423000</v>
      </c>
      <c r="Q67" s="274">
        <v>389000</v>
      </c>
      <c r="R67" s="274">
        <v>33000</v>
      </c>
      <c r="S67" s="275">
        <v>176000</v>
      </c>
      <c r="T67" s="276">
        <v>7.9000000000000001E-2</v>
      </c>
      <c r="U67" s="277">
        <v>0.8</v>
      </c>
      <c r="V67" s="278">
        <v>0.73499999999999999</v>
      </c>
      <c r="W67" s="100"/>
      <c r="Y67" s="28" t="s">
        <v>96</v>
      </c>
      <c r="Z67" s="270">
        <v>650000</v>
      </c>
      <c r="AA67" s="274">
        <v>529000</v>
      </c>
      <c r="AB67" s="270">
        <v>326000</v>
      </c>
      <c r="AC67" s="274">
        <v>307000</v>
      </c>
      <c r="AD67" s="274">
        <v>19000</v>
      </c>
      <c r="AE67" s="275">
        <v>325000</v>
      </c>
      <c r="AF67" s="276">
        <v>5.8999999999999997E-2</v>
      </c>
      <c r="AG67" s="277">
        <v>0.61099999999999999</v>
      </c>
      <c r="AH67" s="278">
        <v>0.57399999999999995</v>
      </c>
    </row>
    <row r="68" spans="1:34" ht="21" customHeight="1">
      <c r="A68" s="28" t="s">
        <v>97</v>
      </c>
      <c r="B68" s="270">
        <v>1250000</v>
      </c>
      <c r="C68" s="274">
        <v>1042000</v>
      </c>
      <c r="D68" s="270">
        <v>746000</v>
      </c>
      <c r="E68" s="274">
        <v>694000</v>
      </c>
      <c r="F68" s="274">
        <v>52000</v>
      </c>
      <c r="G68" s="275">
        <v>504000</v>
      </c>
      <c r="H68" s="276">
        <v>7.0000000000000007E-2</v>
      </c>
      <c r="I68" s="277">
        <v>0.70199999999999996</v>
      </c>
      <c r="J68" s="278">
        <v>0.65200000000000002</v>
      </c>
      <c r="K68" s="133"/>
      <c r="M68" s="28" t="s">
        <v>97</v>
      </c>
      <c r="N68" s="270">
        <v>599000</v>
      </c>
      <c r="O68" s="274">
        <v>513000</v>
      </c>
      <c r="P68" s="270">
        <v>420000</v>
      </c>
      <c r="Q68" s="274">
        <v>387000</v>
      </c>
      <c r="R68" s="274">
        <v>32000</v>
      </c>
      <c r="S68" s="275">
        <v>180000</v>
      </c>
      <c r="T68" s="276">
        <v>7.6999999999999999E-2</v>
      </c>
      <c r="U68" s="277">
        <v>0.79600000000000004</v>
      </c>
      <c r="V68" s="278">
        <v>0.73199999999999998</v>
      </c>
      <c r="W68" s="100"/>
      <c r="Y68" s="28" t="s">
        <v>97</v>
      </c>
      <c r="Z68" s="270">
        <v>651000</v>
      </c>
      <c r="AA68" s="274">
        <v>529000</v>
      </c>
      <c r="AB68" s="270">
        <v>326000</v>
      </c>
      <c r="AC68" s="274">
        <v>307000</v>
      </c>
      <c r="AD68" s="274">
        <v>20000</v>
      </c>
      <c r="AE68" s="275">
        <v>324000</v>
      </c>
      <c r="AF68" s="276">
        <v>0.06</v>
      </c>
      <c r="AG68" s="277">
        <v>0.61199999999999999</v>
      </c>
      <c r="AH68" s="278">
        <v>0.57499999999999996</v>
      </c>
    </row>
    <row r="69" spans="1:34" ht="21" customHeight="1">
      <c r="A69" s="28" t="s">
        <v>98</v>
      </c>
      <c r="B69" s="270">
        <v>1251000</v>
      </c>
      <c r="C69" s="274">
        <v>1043000</v>
      </c>
      <c r="D69" s="270">
        <v>740000</v>
      </c>
      <c r="E69" s="274">
        <v>692000</v>
      </c>
      <c r="F69" s="274">
        <v>48000</v>
      </c>
      <c r="G69" s="275">
        <v>510000</v>
      </c>
      <c r="H69" s="276">
        <v>6.5000000000000002E-2</v>
      </c>
      <c r="I69" s="277">
        <v>0.69699999999999995</v>
      </c>
      <c r="J69" s="278">
        <v>0.65100000000000002</v>
      </c>
      <c r="K69" s="133"/>
      <c r="M69" s="28" t="s">
        <v>98</v>
      </c>
      <c r="N69" s="270">
        <v>599000</v>
      </c>
      <c r="O69" s="274">
        <v>513000</v>
      </c>
      <c r="P69" s="270">
        <v>413000</v>
      </c>
      <c r="Q69" s="274">
        <v>382000</v>
      </c>
      <c r="R69" s="274">
        <v>31000</v>
      </c>
      <c r="S69" s="275">
        <v>186000</v>
      </c>
      <c r="T69" s="276">
        <v>7.3999999999999996E-2</v>
      </c>
      <c r="U69" s="277">
        <v>0.78400000000000003</v>
      </c>
      <c r="V69" s="278">
        <v>0.72399999999999998</v>
      </c>
      <c r="W69" s="100"/>
      <c r="Y69" s="28" t="s">
        <v>98</v>
      </c>
      <c r="Z69" s="270">
        <v>651000</v>
      </c>
      <c r="AA69" s="274">
        <v>529000</v>
      </c>
      <c r="AB69" s="270">
        <v>327000</v>
      </c>
      <c r="AC69" s="274">
        <v>309000</v>
      </c>
      <c r="AD69" s="274">
        <v>18000</v>
      </c>
      <c r="AE69" s="275">
        <v>324000</v>
      </c>
      <c r="AF69" s="276">
        <v>5.3999999999999999E-2</v>
      </c>
      <c r="AG69" s="277">
        <v>0.61299999999999999</v>
      </c>
      <c r="AH69" s="278">
        <v>0.57899999999999996</v>
      </c>
    </row>
    <row r="70" spans="1:34" ht="21" customHeight="1">
      <c r="A70" s="28" t="s">
        <v>99</v>
      </c>
      <c r="B70" s="270">
        <v>1251000</v>
      </c>
      <c r="C70" s="274">
        <v>1043000</v>
      </c>
      <c r="D70" s="270">
        <v>742000</v>
      </c>
      <c r="E70" s="274">
        <v>692000</v>
      </c>
      <c r="F70" s="274">
        <v>49000</v>
      </c>
      <c r="G70" s="275">
        <v>510000</v>
      </c>
      <c r="H70" s="276">
        <v>6.6000000000000003E-2</v>
      </c>
      <c r="I70" s="277">
        <v>0.69899999999999995</v>
      </c>
      <c r="J70" s="278">
        <v>0.65200000000000002</v>
      </c>
      <c r="K70" s="133"/>
      <c r="M70" s="28" t="s">
        <v>99</v>
      </c>
      <c r="N70" s="270">
        <v>600000</v>
      </c>
      <c r="O70" s="274">
        <v>514000</v>
      </c>
      <c r="P70" s="270">
        <v>414000</v>
      </c>
      <c r="Q70" s="274">
        <v>384000</v>
      </c>
      <c r="R70" s="274">
        <v>31000</v>
      </c>
      <c r="S70" s="275">
        <v>186000</v>
      </c>
      <c r="T70" s="276">
        <v>7.3999999999999996E-2</v>
      </c>
      <c r="U70" s="277">
        <v>0.78800000000000003</v>
      </c>
      <c r="V70" s="278">
        <v>0.72799999999999998</v>
      </c>
      <c r="W70" s="100"/>
      <c r="Y70" s="28" t="s">
        <v>99</v>
      </c>
      <c r="Z70" s="270">
        <v>651000</v>
      </c>
      <c r="AA70" s="274">
        <v>530000</v>
      </c>
      <c r="AB70" s="270">
        <v>327000</v>
      </c>
      <c r="AC70" s="274">
        <v>309000</v>
      </c>
      <c r="AD70" s="274">
        <v>19000</v>
      </c>
      <c r="AE70" s="275">
        <v>324000</v>
      </c>
      <c r="AF70" s="276">
        <v>5.7000000000000002E-2</v>
      </c>
      <c r="AG70" s="277">
        <v>0.61299999999999999</v>
      </c>
      <c r="AH70" s="278">
        <v>0.57799999999999996</v>
      </c>
    </row>
    <row r="71" spans="1:34" ht="21" customHeight="1">
      <c r="A71" s="28" t="s">
        <v>207</v>
      </c>
      <c r="B71" s="270">
        <v>1252000</v>
      </c>
      <c r="C71" s="274">
        <v>1044000</v>
      </c>
      <c r="D71" s="270">
        <v>740000</v>
      </c>
      <c r="E71" s="274">
        <v>693000</v>
      </c>
      <c r="F71" s="274">
        <v>47000</v>
      </c>
      <c r="G71" s="275">
        <v>512000</v>
      </c>
      <c r="H71" s="276">
        <v>6.4000000000000001E-2</v>
      </c>
      <c r="I71" s="277">
        <v>0.69899999999999995</v>
      </c>
      <c r="J71" s="278">
        <v>0.65400000000000003</v>
      </c>
      <c r="K71" s="133"/>
      <c r="M71" s="28" t="s">
        <v>207</v>
      </c>
      <c r="N71" s="270">
        <v>600000</v>
      </c>
      <c r="O71" s="274">
        <v>514000</v>
      </c>
      <c r="P71" s="270">
        <v>414000</v>
      </c>
      <c r="Q71" s="274">
        <v>384000</v>
      </c>
      <c r="R71" s="274">
        <v>30000</v>
      </c>
      <c r="S71" s="275">
        <v>186000</v>
      </c>
      <c r="T71" s="276">
        <v>7.0999999999999994E-2</v>
      </c>
      <c r="U71" s="277">
        <v>0.78900000000000003</v>
      </c>
      <c r="V71" s="278">
        <v>0.73199999999999998</v>
      </c>
      <c r="W71" s="100"/>
      <c r="Y71" s="28" t="s">
        <v>207</v>
      </c>
      <c r="Z71" s="270">
        <v>652000</v>
      </c>
      <c r="AA71" s="274">
        <v>530000</v>
      </c>
      <c r="AB71" s="270">
        <v>326000</v>
      </c>
      <c r="AC71" s="274">
        <v>309000</v>
      </c>
      <c r="AD71" s="274">
        <v>18000</v>
      </c>
      <c r="AE71" s="275">
        <v>325000</v>
      </c>
      <c r="AF71" s="276">
        <v>5.3999999999999999E-2</v>
      </c>
      <c r="AG71" s="277">
        <v>0.61099999999999999</v>
      </c>
      <c r="AH71" s="278">
        <v>0.57799999999999996</v>
      </c>
    </row>
    <row r="72" spans="1:34" ht="21" customHeight="1">
      <c r="A72" s="28" t="s">
        <v>208</v>
      </c>
      <c r="B72" s="270">
        <v>1253000</v>
      </c>
      <c r="C72" s="274">
        <v>1045000</v>
      </c>
      <c r="D72" s="270">
        <v>739000</v>
      </c>
      <c r="E72" s="274">
        <v>689000</v>
      </c>
      <c r="F72" s="274">
        <v>50000</v>
      </c>
      <c r="G72" s="275">
        <v>514000</v>
      </c>
      <c r="H72" s="276">
        <v>6.8000000000000005E-2</v>
      </c>
      <c r="I72" s="277">
        <v>0.69799999999999995</v>
      </c>
      <c r="J72" s="278">
        <v>0.64900000000000002</v>
      </c>
      <c r="K72" s="133"/>
      <c r="M72" s="28" t="s">
        <v>208</v>
      </c>
      <c r="N72" s="270">
        <v>601000</v>
      </c>
      <c r="O72" s="274">
        <v>514000</v>
      </c>
      <c r="P72" s="270">
        <v>414000</v>
      </c>
      <c r="Q72" s="274">
        <v>382000</v>
      </c>
      <c r="R72" s="274">
        <v>31000</v>
      </c>
      <c r="S72" s="275">
        <v>187000</v>
      </c>
      <c r="T72" s="276">
        <v>7.5999999999999998E-2</v>
      </c>
      <c r="U72" s="277">
        <v>0.78900000000000003</v>
      </c>
      <c r="V72" s="278">
        <v>0.72799999999999998</v>
      </c>
      <c r="W72" s="100"/>
      <c r="Y72" s="28" t="s">
        <v>208</v>
      </c>
      <c r="Z72" s="270">
        <v>652000</v>
      </c>
      <c r="AA72" s="274">
        <v>530000</v>
      </c>
      <c r="AB72" s="270">
        <v>325000</v>
      </c>
      <c r="AC72" s="274">
        <v>306000</v>
      </c>
      <c r="AD72" s="274">
        <v>19000</v>
      </c>
      <c r="AE72" s="275">
        <v>327000</v>
      </c>
      <c r="AF72" s="276">
        <v>5.8000000000000003E-2</v>
      </c>
      <c r="AG72" s="277">
        <v>0.60899999999999999</v>
      </c>
      <c r="AH72" s="278">
        <v>0.57299999999999995</v>
      </c>
    </row>
    <row r="73" spans="1:34" ht="21" customHeight="1">
      <c r="A73" s="28" t="s">
        <v>100</v>
      </c>
      <c r="B73" s="270">
        <v>1253000</v>
      </c>
      <c r="C73" s="274">
        <v>1045000</v>
      </c>
      <c r="D73" s="270">
        <v>739000</v>
      </c>
      <c r="E73" s="274">
        <v>690000</v>
      </c>
      <c r="F73" s="274">
        <v>49000</v>
      </c>
      <c r="G73" s="275">
        <v>514000</v>
      </c>
      <c r="H73" s="276">
        <v>6.6000000000000003E-2</v>
      </c>
      <c r="I73" s="277">
        <v>0.69699999999999995</v>
      </c>
      <c r="J73" s="278">
        <v>0.65</v>
      </c>
      <c r="K73" s="133"/>
      <c r="M73" s="28" t="s">
        <v>100</v>
      </c>
      <c r="N73" s="270">
        <v>601000</v>
      </c>
      <c r="O73" s="274">
        <v>515000</v>
      </c>
      <c r="P73" s="270">
        <v>413000</v>
      </c>
      <c r="Q73" s="274">
        <v>383000</v>
      </c>
      <c r="R73" s="274">
        <v>30000</v>
      </c>
      <c r="S73" s="275">
        <v>188000</v>
      </c>
      <c r="T73" s="276">
        <v>7.2999999999999995E-2</v>
      </c>
      <c r="U73" s="277">
        <v>0.78600000000000003</v>
      </c>
      <c r="V73" s="278">
        <v>0.72699999999999998</v>
      </c>
      <c r="W73" s="100"/>
      <c r="Y73" s="28" t="s">
        <v>100</v>
      </c>
      <c r="Z73" s="270">
        <v>653000</v>
      </c>
      <c r="AA73" s="274">
        <v>531000</v>
      </c>
      <c r="AB73" s="270">
        <v>326000</v>
      </c>
      <c r="AC73" s="274">
        <v>307000</v>
      </c>
      <c r="AD73" s="274">
        <v>19000</v>
      </c>
      <c r="AE73" s="275">
        <v>327000</v>
      </c>
      <c r="AF73" s="276">
        <v>5.7000000000000002E-2</v>
      </c>
      <c r="AG73" s="277">
        <v>0.61</v>
      </c>
      <c r="AH73" s="278">
        <v>0.57499999999999996</v>
      </c>
    </row>
    <row r="74" spans="1:34" ht="21" customHeight="1">
      <c r="A74" s="28" t="s">
        <v>101</v>
      </c>
      <c r="B74" s="270">
        <v>1254000</v>
      </c>
      <c r="C74" s="274">
        <v>1046000</v>
      </c>
      <c r="D74" s="270">
        <v>726000</v>
      </c>
      <c r="E74" s="274">
        <v>675000</v>
      </c>
      <c r="F74" s="274">
        <v>51000</v>
      </c>
      <c r="G74" s="275">
        <v>528000</v>
      </c>
      <c r="H74" s="276">
        <v>7.0000000000000007E-2</v>
      </c>
      <c r="I74" s="277">
        <v>0.68300000000000005</v>
      </c>
      <c r="J74" s="278">
        <v>0.63500000000000001</v>
      </c>
      <c r="K74" s="133"/>
      <c r="M74" s="28" t="s">
        <v>101</v>
      </c>
      <c r="N74" s="270">
        <v>601000</v>
      </c>
      <c r="O74" s="274">
        <v>515000</v>
      </c>
      <c r="P74" s="270">
        <v>412000</v>
      </c>
      <c r="Q74" s="274">
        <v>380000</v>
      </c>
      <c r="R74" s="274">
        <v>32000</v>
      </c>
      <c r="S74" s="275">
        <v>189000</v>
      </c>
      <c r="T74" s="276">
        <v>7.9000000000000001E-2</v>
      </c>
      <c r="U74" s="277">
        <v>0.78300000000000003</v>
      </c>
      <c r="V74" s="278">
        <v>0.72</v>
      </c>
      <c r="W74" s="100"/>
      <c r="Y74" s="28" t="s">
        <v>101</v>
      </c>
      <c r="Z74" s="270">
        <v>653000</v>
      </c>
      <c r="AA74" s="274">
        <v>531000</v>
      </c>
      <c r="AB74" s="270">
        <v>314000</v>
      </c>
      <c r="AC74" s="274">
        <v>295000</v>
      </c>
      <c r="AD74" s="274">
        <v>19000</v>
      </c>
      <c r="AE74" s="275">
        <v>339000</v>
      </c>
      <c r="AF74" s="276">
        <v>5.8999999999999997E-2</v>
      </c>
      <c r="AG74" s="277">
        <v>0.58699999999999997</v>
      </c>
      <c r="AH74" s="278">
        <v>0.55200000000000005</v>
      </c>
    </row>
    <row r="75" spans="1:34" ht="21" customHeight="1">
      <c r="A75" s="28" t="s">
        <v>102</v>
      </c>
      <c r="B75" s="270">
        <v>1255000</v>
      </c>
      <c r="C75" s="274">
        <v>1046000</v>
      </c>
      <c r="D75" s="270">
        <v>730000</v>
      </c>
      <c r="E75" s="274">
        <v>678000</v>
      </c>
      <c r="F75" s="274">
        <v>52000</v>
      </c>
      <c r="G75" s="275">
        <v>525000</v>
      </c>
      <c r="H75" s="276">
        <v>7.0999999999999994E-2</v>
      </c>
      <c r="I75" s="277">
        <v>0.68500000000000005</v>
      </c>
      <c r="J75" s="278">
        <v>0.63600000000000001</v>
      </c>
      <c r="K75" s="133"/>
      <c r="M75" s="28" t="s">
        <v>102</v>
      </c>
      <c r="N75" s="270">
        <v>602000</v>
      </c>
      <c r="O75" s="274">
        <v>515000</v>
      </c>
      <c r="P75" s="270">
        <v>414000</v>
      </c>
      <c r="Q75" s="274">
        <v>381000</v>
      </c>
      <c r="R75" s="274">
        <v>33000</v>
      </c>
      <c r="S75" s="275">
        <v>187000</v>
      </c>
      <c r="T75" s="276">
        <v>0.08</v>
      </c>
      <c r="U75" s="277">
        <v>0.78200000000000003</v>
      </c>
      <c r="V75" s="278">
        <v>0.71799999999999997</v>
      </c>
      <c r="W75" s="100"/>
      <c r="Y75" s="28" t="s">
        <v>102</v>
      </c>
      <c r="Z75" s="270">
        <v>653000</v>
      </c>
      <c r="AA75" s="274">
        <v>531000</v>
      </c>
      <c r="AB75" s="270">
        <v>316000</v>
      </c>
      <c r="AC75" s="274">
        <v>297000</v>
      </c>
      <c r="AD75" s="274">
        <v>19000</v>
      </c>
      <c r="AE75" s="275">
        <v>337000</v>
      </c>
      <c r="AF75" s="276">
        <v>5.8999999999999997E-2</v>
      </c>
      <c r="AG75" s="277">
        <v>0.59099999999999997</v>
      </c>
      <c r="AH75" s="278">
        <v>0.55600000000000005</v>
      </c>
    </row>
    <row r="76" spans="1:34" ht="21" customHeight="1">
      <c r="A76" s="28" t="s">
        <v>103</v>
      </c>
      <c r="B76" s="270">
        <v>1256000</v>
      </c>
      <c r="C76" s="274">
        <v>1047000</v>
      </c>
      <c r="D76" s="270">
        <v>727000</v>
      </c>
      <c r="E76" s="274">
        <v>678000</v>
      </c>
      <c r="F76" s="274">
        <v>49000</v>
      </c>
      <c r="G76" s="275">
        <v>528000</v>
      </c>
      <c r="H76" s="276">
        <v>6.7000000000000004E-2</v>
      </c>
      <c r="I76" s="277">
        <v>0.68300000000000005</v>
      </c>
      <c r="J76" s="278">
        <v>0.63700000000000001</v>
      </c>
      <c r="K76" s="133"/>
      <c r="M76" s="28" t="s">
        <v>103</v>
      </c>
      <c r="N76" s="270">
        <v>602000</v>
      </c>
      <c r="O76" s="274">
        <v>515000</v>
      </c>
      <c r="P76" s="270">
        <v>409000</v>
      </c>
      <c r="Q76" s="274">
        <v>378000</v>
      </c>
      <c r="R76" s="274">
        <v>32000</v>
      </c>
      <c r="S76" s="275">
        <v>193000</v>
      </c>
      <c r="T76" s="276">
        <v>7.6999999999999999E-2</v>
      </c>
      <c r="U76" s="277">
        <v>0.77400000000000002</v>
      </c>
      <c r="V76" s="278">
        <v>0.71299999999999997</v>
      </c>
      <c r="W76" s="100"/>
      <c r="Y76" s="28" t="s">
        <v>103</v>
      </c>
      <c r="Z76" s="270">
        <v>654000</v>
      </c>
      <c r="AA76" s="274">
        <v>532000</v>
      </c>
      <c r="AB76" s="270">
        <v>318000</v>
      </c>
      <c r="AC76" s="274">
        <v>301000</v>
      </c>
      <c r="AD76" s="274">
        <v>17000</v>
      </c>
      <c r="AE76" s="275">
        <v>336000</v>
      </c>
      <c r="AF76" s="276">
        <v>5.3999999999999999E-2</v>
      </c>
      <c r="AG76" s="277">
        <v>0.59499999999999997</v>
      </c>
      <c r="AH76" s="278">
        <v>0.56299999999999994</v>
      </c>
    </row>
    <row r="77" spans="1:34" ht="21" customHeight="1">
      <c r="A77" s="28" t="s">
        <v>104</v>
      </c>
      <c r="B77" s="270">
        <v>1256000</v>
      </c>
      <c r="C77" s="274">
        <v>1048000</v>
      </c>
      <c r="D77" s="270">
        <v>726000</v>
      </c>
      <c r="E77" s="274">
        <v>679000</v>
      </c>
      <c r="F77" s="274">
        <v>46000</v>
      </c>
      <c r="G77" s="275">
        <v>531000</v>
      </c>
      <c r="H77" s="276">
        <v>6.4000000000000001E-2</v>
      </c>
      <c r="I77" s="277">
        <v>0.68100000000000005</v>
      </c>
      <c r="J77" s="278">
        <v>0.63700000000000001</v>
      </c>
      <c r="K77" s="133"/>
      <c r="M77" s="28" t="s">
        <v>104</v>
      </c>
      <c r="N77" s="270">
        <v>602000</v>
      </c>
      <c r="O77" s="274">
        <v>516000</v>
      </c>
      <c r="P77" s="270">
        <v>410000</v>
      </c>
      <c r="Q77" s="274">
        <v>380000</v>
      </c>
      <c r="R77" s="274">
        <v>30000</v>
      </c>
      <c r="S77" s="275">
        <v>193000</v>
      </c>
      <c r="T77" s="276">
        <v>7.2999999999999995E-2</v>
      </c>
      <c r="U77" s="277">
        <v>0.77500000000000002</v>
      </c>
      <c r="V77" s="278">
        <v>0.71699999999999997</v>
      </c>
      <c r="W77" s="100"/>
      <c r="Y77" s="28" t="s">
        <v>104</v>
      </c>
      <c r="Z77" s="270">
        <v>654000</v>
      </c>
      <c r="AA77" s="274">
        <v>532000</v>
      </c>
      <c r="AB77" s="270">
        <v>316000</v>
      </c>
      <c r="AC77" s="274">
        <v>300000</v>
      </c>
      <c r="AD77" s="274">
        <v>16000</v>
      </c>
      <c r="AE77" s="275">
        <v>338000</v>
      </c>
      <c r="AF77" s="276">
        <v>5.1999999999999998E-2</v>
      </c>
      <c r="AG77" s="277">
        <v>0.59099999999999997</v>
      </c>
      <c r="AH77" s="278">
        <v>0.56000000000000005</v>
      </c>
    </row>
    <row r="78" spans="1:34" ht="21" customHeight="1">
      <c r="A78" s="28" t="s">
        <v>105</v>
      </c>
      <c r="B78" s="270">
        <v>1257000</v>
      </c>
      <c r="C78" s="274">
        <v>1048000</v>
      </c>
      <c r="D78" s="270">
        <v>728000</v>
      </c>
      <c r="E78" s="274">
        <v>686000</v>
      </c>
      <c r="F78" s="274">
        <v>43000</v>
      </c>
      <c r="G78" s="275">
        <v>529000</v>
      </c>
      <c r="H78" s="276">
        <v>5.8000000000000003E-2</v>
      </c>
      <c r="I78" s="277">
        <v>0.68300000000000005</v>
      </c>
      <c r="J78" s="278">
        <v>0.64200000000000002</v>
      </c>
      <c r="K78" s="133"/>
      <c r="M78" s="28" t="s">
        <v>105</v>
      </c>
      <c r="N78" s="270">
        <v>603000</v>
      </c>
      <c r="O78" s="274">
        <v>516000</v>
      </c>
      <c r="P78" s="270">
        <v>410000</v>
      </c>
      <c r="Q78" s="274">
        <v>382000</v>
      </c>
      <c r="R78" s="274">
        <v>28000</v>
      </c>
      <c r="S78" s="275">
        <v>193000</v>
      </c>
      <c r="T78" s="276">
        <v>6.8000000000000005E-2</v>
      </c>
      <c r="U78" s="277">
        <v>0.77500000000000002</v>
      </c>
      <c r="V78" s="278">
        <v>0.72099999999999997</v>
      </c>
      <c r="W78" s="100"/>
      <c r="Y78" s="28" t="s">
        <v>105</v>
      </c>
      <c r="Z78" s="270">
        <v>654000</v>
      </c>
      <c r="AA78" s="274">
        <v>533000</v>
      </c>
      <c r="AB78" s="270">
        <v>318000</v>
      </c>
      <c r="AC78" s="274">
        <v>304000</v>
      </c>
      <c r="AD78" s="274">
        <v>15000</v>
      </c>
      <c r="AE78" s="275">
        <v>336000</v>
      </c>
      <c r="AF78" s="276">
        <v>4.5999999999999999E-2</v>
      </c>
      <c r="AG78" s="277">
        <v>0.59399999999999997</v>
      </c>
      <c r="AH78" s="278">
        <v>0.56699999999999995</v>
      </c>
    </row>
    <row r="79" spans="1:34" ht="21" customHeight="1">
      <c r="A79" s="28" t="s">
        <v>106</v>
      </c>
      <c r="B79" s="270">
        <v>1258000</v>
      </c>
      <c r="C79" s="274">
        <v>1049000</v>
      </c>
      <c r="D79" s="270">
        <v>732000</v>
      </c>
      <c r="E79" s="274">
        <v>691000</v>
      </c>
      <c r="F79" s="274">
        <v>41000</v>
      </c>
      <c r="G79" s="275">
        <v>526000</v>
      </c>
      <c r="H79" s="276">
        <v>5.5E-2</v>
      </c>
      <c r="I79" s="277">
        <v>0.68700000000000006</v>
      </c>
      <c r="J79" s="278">
        <v>0.64900000000000002</v>
      </c>
      <c r="K79" s="133"/>
      <c r="M79" s="28" t="s">
        <v>106</v>
      </c>
      <c r="N79" s="270">
        <v>603000</v>
      </c>
      <c r="O79" s="274">
        <v>516000</v>
      </c>
      <c r="P79" s="270">
        <v>410000</v>
      </c>
      <c r="Q79" s="274">
        <v>384000</v>
      </c>
      <c r="R79" s="274">
        <v>25000</v>
      </c>
      <c r="S79" s="275">
        <v>194000</v>
      </c>
      <c r="T79" s="276">
        <v>6.2E-2</v>
      </c>
      <c r="U79" s="277">
        <v>0.77600000000000002</v>
      </c>
      <c r="V79" s="278">
        <v>0.72599999999999998</v>
      </c>
      <c r="W79" s="100"/>
      <c r="Y79" s="28" t="s">
        <v>106</v>
      </c>
      <c r="Z79" s="270">
        <v>655000</v>
      </c>
      <c r="AA79" s="274">
        <v>533000</v>
      </c>
      <c r="AB79" s="270">
        <v>322000</v>
      </c>
      <c r="AC79" s="274">
        <v>307000</v>
      </c>
      <c r="AD79" s="274">
        <v>15000</v>
      </c>
      <c r="AE79" s="275">
        <v>333000</v>
      </c>
      <c r="AF79" s="276">
        <v>4.7E-2</v>
      </c>
      <c r="AG79" s="277">
        <v>0.60099999999999998</v>
      </c>
      <c r="AH79" s="278">
        <v>0.57299999999999995</v>
      </c>
    </row>
    <row r="80" spans="1:34" ht="21" customHeight="1">
      <c r="A80" s="28" t="s">
        <v>107</v>
      </c>
      <c r="B80" s="270">
        <v>1259000</v>
      </c>
      <c r="C80" s="274">
        <v>1050000</v>
      </c>
      <c r="D80" s="270">
        <v>737000</v>
      </c>
      <c r="E80" s="274">
        <v>695000</v>
      </c>
      <c r="F80" s="274">
        <v>42000</v>
      </c>
      <c r="G80" s="275">
        <v>523000</v>
      </c>
      <c r="H80" s="276">
        <v>5.7000000000000002E-2</v>
      </c>
      <c r="I80" s="277">
        <v>0.69099999999999995</v>
      </c>
      <c r="J80" s="278">
        <v>0.65100000000000002</v>
      </c>
      <c r="K80" s="133"/>
      <c r="M80" s="28" t="s">
        <v>107</v>
      </c>
      <c r="N80" s="270">
        <v>604000</v>
      </c>
      <c r="O80" s="274">
        <v>517000</v>
      </c>
      <c r="P80" s="270">
        <v>410000</v>
      </c>
      <c r="Q80" s="274">
        <v>385000</v>
      </c>
      <c r="R80" s="274">
        <v>26000</v>
      </c>
      <c r="S80" s="275">
        <v>194000</v>
      </c>
      <c r="T80" s="276">
        <v>6.3E-2</v>
      </c>
      <c r="U80" s="277">
        <v>0.77700000000000002</v>
      </c>
      <c r="V80" s="278">
        <v>0.72699999999999998</v>
      </c>
      <c r="W80" s="100"/>
      <c r="Y80" s="28" t="s">
        <v>107</v>
      </c>
      <c r="Z80" s="270">
        <v>655000</v>
      </c>
      <c r="AA80" s="274">
        <v>533000</v>
      </c>
      <c r="AB80" s="270">
        <v>326000</v>
      </c>
      <c r="AC80" s="274">
        <v>310000</v>
      </c>
      <c r="AD80" s="274">
        <v>16000</v>
      </c>
      <c r="AE80" s="275">
        <v>329000</v>
      </c>
      <c r="AF80" s="276">
        <v>4.9000000000000002E-2</v>
      </c>
      <c r="AG80" s="277">
        <v>0.60799999999999998</v>
      </c>
      <c r="AH80" s="278">
        <v>0.57799999999999996</v>
      </c>
    </row>
    <row r="81" spans="1:34" ht="21" customHeight="1">
      <c r="A81" s="28" t="s">
        <v>108</v>
      </c>
      <c r="B81" s="270">
        <v>1260000</v>
      </c>
      <c r="C81" s="274">
        <v>1051000</v>
      </c>
      <c r="D81" s="270">
        <v>741000</v>
      </c>
      <c r="E81" s="274">
        <v>699000</v>
      </c>
      <c r="F81" s="274">
        <v>42000</v>
      </c>
      <c r="G81" s="275">
        <v>519000</v>
      </c>
      <c r="H81" s="276">
        <v>5.6000000000000001E-2</v>
      </c>
      <c r="I81" s="277">
        <v>0.69499999999999995</v>
      </c>
      <c r="J81" s="278">
        <v>0.65500000000000003</v>
      </c>
      <c r="K81" s="133"/>
      <c r="M81" s="28" t="s">
        <v>108</v>
      </c>
      <c r="N81" s="270">
        <v>605000</v>
      </c>
      <c r="O81" s="274">
        <v>517000</v>
      </c>
      <c r="P81" s="270">
        <v>414000</v>
      </c>
      <c r="Q81" s="274">
        <v>389000</v>
      </c>
      <c r="R81" s="274">
        <v>25000</v>
      </c>
      <c r="S81" s="275">
        <v>191000</v>
      </c>
      <c r="T81" s="276">
        <v>0.06</v>
      </c>
      <c r="U81" s="277">
        <v>0.78300000000000003</v>
      </c>
      <c r="V81" s="278">
        <v>0.73399999999999999</v>
      </c>
      <c r="W81" s="100"/>
      <c r="Y81" s="28" t="s">
        <v>108</v>
      </c>
      <c r="Z81" s="270">
        <v>656000</v>
      </c>
      <c r="AA81" s="274">
        <v>534000</v>
      </c>
      <c r="AB81" s="270">
        <v>327000</v>
      </c>
      <c r="AC81" s="274">
        <v>311000</v>
      </c>
      <c r="AD81" s="274">
        <v>17000</v>
      </c>
      <c r="AE81" s="275">
        <v>328000</v>
      </c>
      <c r="AF81" s="276">
        <v>5.0999999999999997E-2</v>
      </c>
      <c r="AG81" s="277">
        <v>0.60899999999999999</v>
      </c>
      <c r="AH81" s="278">
        <v>0.57799999999999996</v>
      </c>
    </row>
    <row r="82" spans="1:34" ht="21" customHeight="1">
      <c r="A82" s="28" t="s">
        <v>109</v>
      </c>
      <c r="B82" s="270">
        <v>1262000</v>
      </c>
      <c r="C82" s="274">
        <v>1052000</v>
      </c>
      <c r="D82" s="270">
        <v>745000</v>
      </c>
      <c r="E82" s="274">
        <v>700000</v>
      </c>
      <c r="F82" s="274">
        <v>45000</v>
      </c>
      <c r="G82" s="275">
        <v>517000</v>
      </c>
      <c r="H82" s="276">
        <v>0.06</v>
      </c>
      <c r="I82" s="277">
        <v>0.69699999999999995</v>
      </c>
      <c r="J82" s="278">
        <v>0.65500000000000003</v>
      </c>
      <c r="K82" s="133"/>
      <c r="M82" s="28" t="s">
        <v>109</v>
      </c>
      <c r="N82" s="270">
        <v>605000</v>
      </c>
      <c r="O82" s="274">
        <v>518000</v>
      </c>
      <c r="P82" s="270">
        <v>416000</v>
      </c>
      <c r="Q82" s="274">
        <v>389000</v>
      </c>
      <c r="R82" s="274">
        <v>27000</v>
      </c>
      <c r="S82" s="275">
        <v>189000</v>
      </c>
      <c r="T82" s="276">
        <v>6.5000000000000002E-2</v>
      </c>
      <c r="U82" s="277">
        <v>0.78700000000000003</v>
      </c>
      <c r="V82" s="278">
        <v>0.73399999999999999</v>
      </c>
      <c r="W82" s="100"/>
      <c r="Y82" s="28" t="s">
        <v>109</v>
      </c>
      <c r="Z82" s="270">
        <v>656000</v>
      </c>
      <c r="AA82" s="274">
        <v>534000</v>
      </c>
      <c r="AB82" s="270">
        <v>329000</v>
      </c>
      <c r="AC82" s="274">
        <v>312000</v>
      </c>
      <c r="AD82" s="274">
        <v>18000</v>
      </c>
      <c r="AE82" s="275">
        <v>327000</v>
      </c>
      <c r="AF82" s="276">
        <v>5.2999999999999999E-2</v>
      </c>
      <c r="AG82" s="277">
        <v>0.61099999999999999</v>
      </c>
      <c r="AH82" s="278">
        <v>0.57799999999999996</v>
      </c>
    </row>
    <row r="83" spans="1:34" ht="21" customHeight="1">
      <c r="A83" s="28" t="s">
        <v>209</v>
      </c>
      <c r="B83" s="270">
        <v>1263000</v>
      </c>
      <c r="C83" s="274">
        <v>1053000</v>
      </c>
      <c r="D83" s="270">
        <v>749000</v>
      </c>
      <c r="E83" s="274">
        <v>705000</v>
      </c>
      <c r="F83" s="274">
        <v>44000</v>
      </c>
      <c r="G83" s="275">
        <v>513000</v>
      </c>
      <c r="H83" s="276">
        <v>5.8999999999999997E-2</v>
      </c>
      <c r="I83" s="277">
        <v>0.70099999999999996</v>
      </c>
      <c r="J83" s="278">
        <v>0.65800000000000003</v>
      </c>
      <c r="K83" s="133"/>
      <c r="M83" s="28" t="s">
        <v>209</v>
      </c>
      <c r="N83" s="270">
        <v>606000</v>
      </c>
      <c r="O83" s="274">
        <v>518000</v>
      </c>
      <c r="P83" s="270">
        <v>419000</v>
      </c>
      <c r="Q83" s="274">
        <v>392000</v>
      </c>
      <c r="R83" s="274">
        <v>27000</v>
      </c>
      <c r="S83" s="275">
        <v>187000</v>
      </c>
      <c r="T83" s="276">
        <v>6.5000000000000002E-2</v>
      </c>
      <c r="U83" s="277">
        <v>0.79100000000000004</v>
      </c>
      <c r="V83" s="278">
        <v>0.73799999999999999</v>
      </c>
      <c r="W83" s="100"/>
      <c r="Y83" s="28" t="s">
        <v>209</v>
      </c>
      <c r="Z83" s="270">
        <v>657000</v>
      </c>
      <c r="AA83" s="274">
        <v>534000</v>
      </c>
      <c r="AB83" s="270">
        <v>330000</v>
      </c>
      <c r="AC83" s="274">
        <v>313000</v>
      </c>
      <c r="AD83" s="274">
        <v>17000</v>
      </c>
      <c r="AE83" s="275">
        <v>327000</v>
      </c>
      <c r="AF83" s="276">
        <v>5.1999999999999998E-2</v>
      </c>
      <c r="AG83" s="277">
        <v>0.61299999999999999</v>
      </c>
      <c r="AH83" s="278">
        <v>0.58099999999999996</v>
      </c>
    </row>
    <row r="84" spans="1:34" ht="21" customHeight="1">
      <c r="A84" s="28" t="s">
        <v>210</v>
      </c>
      <c r="B84" s="270">
        <v>1264000</v>
      </c>
      <c r="C84" s="274">
        <v>1054000</v>
      </c>
      <c r="D84" s="270">
        <v>743000</v>
      </c>
      <c r="E84" s="274">
        <v>697000</v>
      </c>
      <c r="F84" s="274">
        <v>45000</v>
      </c>
      <c r="G84" s="275">
        <v>521000</v>
      </c>
      <c r="H84" s="276">
        <v>6.0999999999999999E-2</v>
      </c>
      <c r="I84" s="277">
        <v>0.69399999999999995</v>
      </c>
      <c r="J84" s="278">
        <v>0.65100000000000002</v>
      </c>
      <c r="K84" s="133"/>
      <c r="M84" s="28" t="s">
        <v>210</v>
      </c>
      <c r="N84" s="270">
        <v>606000</v>
      </c>
      <c r="O84" s="274">
        <v>519000</v>
      </c>
      <c r="P84" s="270">
        <v>421000</v>
      </c>
      <c r="Q84" s="274">
        <v>391000</v>
      </c>
      <c r="R84" s="274">
        <v>29000</v>
      </c>
      <c r="S84" s="275">
        <v>186000</v>
      </c>
      <c r="T84" s="276">
        <v>7.0000000000000007E-2</v>
      </c>
      <c r="U84" s="277">
        <v>0.79300000000000004</v>
      </c>
      <c r="V84" s="278">
        <v>0.73599999999999999</v>
      </c>
      <c r="W84" s="100"/>
      <c r="Y84" s="28" t="s">
        <v>210</v>
      </c>
      <c r="Z84" s="270">
        <v>657000</v>
      </c>
      <c r="AA84" s="274">
        <v>535000</v>
      </c>
      <c r="AB84" s="270">
        <v>322000</v>
      </c>
      <c r="AC84" s="274">
        <v>306000</v>
      </c>
      <c r="AD84" s="274">
        <v>16000</v>
      </c>
      <c r="AE84" s="275">
        <v>335000</v>
      </c>
      <c r="AF84" s="276">
        <v>4.9000000000000002E-2</v>
      </c>
      <c r="AG84" s="277">
        <v>0.59799999999999998</v>
      </c>
      <c r="AH84" s="278">
        <v>0.56799999999999995</v>
      </c>
    </row>
    <row r="85" spans="1:34" ht="21" customHeight="1">
      <c r="A85" s="28" t="s">
        <v>110</v>
      </c>
      <c r="B85" s="270">
        <v>1265000</v>
      </c>
      <c r="C85" s="274">
        <v>1055000</v>
      </c>
      <c r="D85" s="270">
        <v>743000</v>
      </c>
      <c r="E85" s="274">
        <v>697000</v>
      </c>
      <c r="F85" s="274">
        <v>47000</v>
      </c>
      <c r="G85" s="275">
        <v>521000</v>
      </c>
      <c r="H85" s="276">
        <v>6.3E-2</v>
      </c>
      <c r="I85" s="277">
        <v>0.69399999999999995</v>
      </c>
      <c r="J85" s="278">
        <v>0.65</v>
      </c>
      <c r="K85" s="133"/>
      <c r="M85" s="28" t="s">
        <v>110</v>
      </c>
      <c r="N85" s="270">
        <v>607000</v>
      </c>
      <c r="O85" s="274">
        <v>519000</v>
      </c>
      <c r="P85" s="270">
        <v>422000</v>
      </c>
      <c r="Q85" s="274">
        <v>392000</v>
      </c>
      <c r="R85" s="274">
        <v>31000</v>
      </c>
      <c r="S85" s="275">
        <v>185000</v>
      </c>
      <c r="T85" s="276">
        <v>7.2999999999999995E-2</v>
      </c>
      <c r="U85" s="277">
        <v>0.79600000000000004</v>
      </c>
      <c r="V85" s="278">
        <v>0.73599999999999999</v>
      </c>
      <c r="W85" s="100"/>
      <c r="Y85" s="28" t="s">
        <v>110</v>
      </c>
      <c r="Z85" s="270">
        <v>658000</v>
      </c>
      <c r="AA85" s="274">
        <v>535000</v>
      </c>
      <c r="AB85" s="270">
        <v>321000</v>
      </c>
      <c r="AC85" s="274">
        <v>305000</v>
      </c>
      <c r="AD85" s="274">
        <v>16000</v>
      </c>
      <c r="AE85" s="275">
        <v>337000</v>
      </c>
      <c r="AF85" s="276">
        <v>0.05</v>
      </c>
      <c r="AG85" s="277">
        <v>0.59599999999999997</v>
      </c>
      <c r="AH85" s="278">
        <v>0.56599999999999995</v>
      </c>
    </row>
    <row r="86" spans="1:34" ht="21" customHeight="1">
      <c r="A86" s="28" t="s">
        <v>111</v>
      </c>
      <c r="B86" s="270">
        <v>1266000</v>
      </c>
      <c r="C86" s="274">
        <v>1055000</v>
      </c>
      <c r="D86" s="270">
        <v>745000</v>
      </c>
      <c r="E86" s="274">
        <v>697000</v>
      </c>
      <c r="F86" s="274">
        <v>47000</v>
      </c>
      <c r="G86" s="275">
        <v>521000</v>
      </c>
      <c r="H86" s="276">
        <v>6.4000000000000001E-2</v>
      </c>
      <c r="I86" s="277">
        <v>0.69499999999999995</v>
      </c>
      <c r="J86" s="278">
        <v>0.65</v>
      </c>
      <c r="K86" s="133"/>
      <c r="M86" s="28" t="s">
        <v>111</v>
      </c>
      <c r="N86" s="270">
        <v>608000</v>
      </c>
      <c r="O86" s="274">
        <v>520000</v>
      </c>
      <c r="P86" s="270">
        <v>424000</v>
      </c>
      <c r="Q86" s="274">
        <v>393000</v>
      </c>
      <c r="R86" s="274">
        <v>32000</v>
      </c>
      <c r="S86" s="275">
        <v>184000</v>
      </c>
      <c r="T86" s="276">
        <v>7.4999999999999997E-2</v>
      </c>
      <c r="U86" s="277">
        <v>0.79900000000000004</v>
      </c>
      <c r="V86" s="278">
        <v>0.73799999999999999</v>
      </c>
      <c r="W86" s="100"/>
      <c r="Y86" s="28" t="s">
        <v>111</v>
      </c>
      <c r="Z86" s="270">
        <v>658000</v>
      </c>
      <c r="AA86" s="274">
        <v>536000</v>
      </c>
      <c r="AB86" s="270">
        <v>320000</v>
      </c>
      <c r="AC86" s="274">
        <v>305000</v>
      </c>
      <c r="AD86" s="274">
        <v>16000</v>
      </c>
      <c r="AE86" s="275">
        <v>338000</v>
      </c>
      <c r="AF86" s="276">
        <v>4.9000000000000002E-2</v>
      </c>
      <c r="AG86" s="277">
        <v>0.59399999999999997</v>
      </c>
      <c r="AH86" s="278">
        <v>0.56499999999999995</v>
      </c>
    </row>
    <row r="87" spans="1:34" ht="21" customHeight="1">
      <c r="A87" s="28" t="s">
        <v>112</v>
      </c>
      <c r="B87" s="270">
        <v>1267000</v>
      </c>
      <c r="C87" s="274">
        <v>1056000</v>
      </c>
      <c r="D87" s="270">
        <v>753000</v>
      </c>
      <c r="E87" s="274">
        <v>705000</v>
      </c>
      <c r="F87" s="274">
        <v>47000</v>
      </c>
      <c r="G87" s="275">
        <v>514000</v>
      </c>
      <c r="H87" s="276">
        <v>6.3E-2</v>
      </c>
      <c r="I87" s="277">
        <v>0.70199999999999996</v>
      </c>
      <c r="J87" s="278">
        <v>0.65800000000000003</v>
      </c>
      <c r="K87" s="133"/>
      <c r="M87" s="28" t="s">
        <v>112</v>
      </c>
      <c r="N87" s="270">
        <v>608000</v>
      </c>
      <c r="O87" s="274">
        <v>520000</v>
      </c>
      <c r="P87" s="270">
        <v>426000</v>
      </c>
      <c r="Q87" s="274">
        <v>395000</v>
      </c>
      <c r="R87" s="274">
        <v>31000</v>
      </c>
      <c r="S87" s="275">
        <v>182000</v>
      </c>
      <c r="T87" s="276">
        <v>7.3999999999999996E-2</v>
      </c>
      <c r="U87" s="277">
        <v>0.80200000000000005</v>
      </c>
      <c r="V87" s="278">
        <v>0.74199999999999999</v>
      </c>
      <c r="W87" s="100"/>
      <c r="Y87" s="28" t="s">
        <v>112</v>
      </c>
      <c r="Z87" s="270">
        <v>659000</v>
      </c>
      <c r="AA87" s="274">
        <v>536000</v>
      </c>
      <c r="AB87" s="270">
        <v>327000</v>
      </c>
      <c r="AC87" s="274">
        <v>311000</v>
      </c>
      <c r="AD87" s="274">
        <v>16000</v>
      </c>
      <c r="AE87" s="275">
        <v>332000</v>
      </c>
      <c r="AF87" s="276">
        <v>4.8000000000000001E-2</v>
      </c>
      <c r="AG87" s="277">
        <v>0.60499999999999998</v>
      </c>
      <c r="AH87" s="278">
        <v>0.57599999999999996</v>
      </c>
    </row>
    <row r="88" spans="1:34" ht="21" customHeight="1">
      <c r="A88" s="28" t="s">
        <v>113</v>
      </c>
      <c r="B88" s="270">
        <v>1268000</v>
      </c>
      <c r="C88" s="274">
        <v>1057000</v>
      </c>
      <c r="D88" s="270">
        <v>752000</v>
      </c>
      <c r="E88" s="274">
        <v>706000</v>
      </c>
      <c r="F88" s="274">
        <v>45000</v>
      </c>
      <c r="G88" s="275">
        <v>516000</v>
      </c>
      <c r="H88" s="276">
        <v>0.06</v>
      </c>
      <c r="I88" s="277">
        <v>0.70199999999999996</v>
      </c>
      <c r="J88" s="278">
        <v>0.65900000000000003</v>
      </c>
      <c r="K88" s="133"/>
      <c r="M88" s="28" t="s">
        <v>113</v>
      </c>
      <c r="N88" s="270">
        <v>609000</v>
      </c>
      <c r="O88" s="274">
        <v>521000</v>
      </c>
      <c r="P88" s="270">
        <v>425000</v>
      </c>
      <c r="Q88" s="274">
        <v>395000</v>
      </c>
      <c r="R88" s="274">
        <v>30000</v>
      </c>
      <c r="S88" s="275">
        <v>184000</v>
      </c>
      <c r="T88" s="276">
        <v>7.1999999999999995E-2</v>
      </c>
      <c r="U88" s="277">
        <v>0.80100000000000005</v>
      </c>
      <c r="V88" s="278">
        <v>0.74299999999999999</v>
      </c>
      <c r="W88" s="100"/>
      <c r="Y88" s="28" t="s">
        <v>113</v>
      </c>
      <c r="Z88" s="270">
        <v>659000</v>
      </c>
      <c r="AA88" s="274">
        <v>536000</v>
      </c>
      <c r="AB88" s="270">
        <v>327000</v>
      </c>
      <c r="AC88" s="274">
        <v>312000</v>
      </c>
      <c r="AD88" s="274">
        <v>15000</v>
      </c>
      <c r="AE88" s="275">
        <v>332000</v>
      </c>
      <c r="AF88" s="276">
        <v>4.5999999999999999E-2</v>
      </c>
      <c r="AG88" s="277">
        <v>0.60499999999999998</v>
      </c>
      <c r="AH88" s="278">
        <v>0.57699999999999996</v>
      </c>
    </row>
    <row r="89" spans="1:34" ht="21" customHeight="1">
      <c r="A89" s="28" t="s">
        <v>114</v>
      </c>
      <c r="B89" s="270">
        <v>1269000</v>
      </c>
      <c r="C89" s="274">
        <v>1058000</v>
      </c>
      <c r="D89" s="270">
        <v>760000</v>
      </c>
      <c r="E89" s="274">
        <v>714000</v>
      </c>
      <c r="F89" s="274">
        <v>46000</v>
      </c>
      <c r="G89" s="275">
        <v>510000</v>
      </c>
      <c r="H89" s="276">
        <v>0.06</v>
      </c>
      <c r="I89" s="277">
        <v>0.70899999999999996</v>
      </c>
      <c r="J89" s="278">
        <v>0.66600000000000004</v>
      </c>
      <c r="K89" s="133"/>
      <c r="M89" s="28" t="s">
        <v>114</v>
      </c>
      <c r="N89" s="270">
        <v>610000</v>
      </c>
      <c r="O89" s="274">
        <v>521000</v>
      </c>
      <c r="P89" s="270">
        <v>428000</v>
      </c>
      <c r="Q89" s="274">
        <v>397000</v>
      </c>
      <c r="R89" s="274">
        <v>31000</v>
      </c>
      <c r="S89" s="275">
        <v>182000</v>
      </c>
      <c r="T89" s="276">
        <v>7.1999999999999995E-2</v>
      </c>
      <c r="U89" s="277">
        <v>0.80600000000000005</v>
      </c>
      <c r="V89" s="278">
        <v>0.748</v>
      </c>
      <c r="W89" s="100"/>
      <c r="Y89" s="28" t="s">
        <v>114</v>
      </c>
      <c r="Z89" s="270">
        <v>660000</v>
      </c>
      <c r="AA89" s="274">
        <v>537000</v>
      </c>
      <c r="AB89" s="270">
        <v>332000</v>
      </c>
      <c r="AC89" s="274">
        <v>317000</v>
      </c>
      <c r="AD89" s="274">
        <v>15000</v>
      </c>
      <c r="AE89" s="275">
        <v>327000</v>
      </c>
      <c r="AF89" s="276">
        <v>4.4999999999999998E-2</v>
      </c>
      <c r="AG89" s="277">
        <v>0.61499999999999999</v>
      </c>
      <c r="AH89" s="278">
        <v>0.58699999999999997</v>
      </c>
    </row>
    <row r="90" spans="1:34" ht="21" customHeight="1">
      <c r="A90" s="28" t="s">
        <v>115</v>
      </c>
      <c r="B90" s="270">
        <v>1271000</v>
      </c>
      <c r="C90" s="274">
        <v>1059000</v>
      </c>
      <c r="D90" s="270">
        <v>761000</v>
      </c>
      <c r="E90" s="274">
        <v>716000</v>
      </c>
      <c r="F90" s="274">
        <v>45000</v>
      </c>
      <c r="G90" s="275">
        <v>509000</v>
      </c>
      <c r="H90" s="276">
        <v>5.8999999999999997E-2</v>
      </c>
      <c r="I90" s="277">
        <v>0.71</v>
      </c>
      <c r="J90" s="278">
        <v>0.66700000000000004</v>
      </c>
      <c r="K90" s="133"/>
      <c r="M90" s="28" t="s">
        <v>115</v>
      </c>
      <c r="N90" s="270">
        <v>610000</v>
      </c>
      <c r="O90" s="274">
        <v>522000</v>
      </c>
      <c r="P90" s="270">
        <v>426000</v>
      </c>
      <c r="Q90" s="274">
        <v>396000</v>
      </c>
      <c r="R90" s="274">
        <v>30000</v>
      </c>
      <c r="S90" s="275">
        <v>184000</v>
      </c>
      <c r="T90" s="276">
        <v>7.0000000000000007E-2</v>
      </c>
      <c r="U90" s="277">
        <v>0.80200000000000005</v>
      </c>
      <c r="V90" s="278">
        <v>0.746</v>
      </c>
      <c r="W90" s="100"/>
      <c r="Y90" s="28" t="s">
        <v>115</v>
      </c>
      <c r="Z90" s="270">
        <v>660000</v>
      </c>
      <c r="AA90" s="274">
        <v>537000</v>
      </c>
      <c r="AB90" s="270">
        <v>335000</v>
      </c>
      <c r="AC90" s="274">
        <v>320000</v>
      </c>
      <c r="AD90" s="274">
        <v>15000</v>
      </c>
      <c r="AE90" s="275">
        <v>325000</v>
      </c>
      <c r="AF90" s="276">
        <v>4.4999999999999998E-2</v>
      </c>
      <c r="AG90" s="277">
        <v>0.62</v>
      </c>
      <c r="AH90" s="278">
        <v>0.59199999999999997</v>
      </c>
    </row>
    <row r="91" spans="1:34" ht="21" customHeight="1">
      <c r="A91" s="28" t="s">
        <v>116</v>
      </c>
      <c r="B91" s="270">
        <v>1272000</v>
      </c>
      <c r="C91" s="274">
        <v>1060000</v>
      </c>
      <c r="D91" s="270">
        <v>762000</v>
      </c>
      <c r="E91" s="274">
        <v>716000</v>
      </c>
      <c r="F91" s="274">
        <v>45000</v>
      </c>
      <c r="G91" s="275">
        <v>510000</v>
      </c>
      <c r="H91" s="276">
        <v>0.06</v>
      </c>
      <c r="I91" s="277">
        <v>0.70899999999999996</v>
      </c>
      <c r="J91" s="278">
        <v>0.66600000000000004</v>
      </c>
      <c r="K91" s="133"/>
      <c r="M91" s="28" t="s">
        <v>116</v>
      </c>
      <c r="N91" s="270">
        <v>611000</v>
      </c>
      <c r="O91" s="274">
        <v>522000</v>
      </c>
      <c r="P91" s="270">
        <v>426000</v>
      </c>
      <c r="Q91" s="274">
        <v>395000</v>
      </c>
      <c r="R91" s="274">
        <v>30000</v>
      </c>
      <c r="S91" s="275">
        <v>185000</v>
      </c>
      <c r="T91" s="276">
        <v>7.1999999999999995E-2</v>
      </c>
      <c r="U91" s="277">
        <v>0.80100000000000005</v>
      </c>
      <c r="V91" s="278">
        <v>0.74299999999999999</v>
      </c>
      <c r="W91" s="100"/>
      <c r="Y91" s="28" t="s">
        <v>116</v>
      </c>
      <c r="Z91" s="270">
        <v>661000</v>
      </c>
      <c r="AA91" s="274">
        <v>537000</v>
      </c>
      <c r="AB91" s="270">
        <v>336000</v>
      </c>
      <c r="AC91" s="274">
        <v>321000</v>
      </c>
      <c r="AD91" s="274">
        <v>15000</v>
      </c>
      <c r="AE91" s="275">
        <v>325000</v>
      </c>
      <c r="AF91" s="276">
        <v>4.3999999999999997E-2</v>
      </c>
      <c r="AG91" s="277">
        <v>0.62</v>
      </c>
      <c r="AH91" s="278">
        <v>0.59199999999999997</v>
      </c>
    </row>
    <row r="92" spans="1:34" ht="21" customHeight="1">
      <c r="A92" s="28" t="s">
        <v>117</v>
      </c>
      <c r="B92" s="270">
        <v>1273000</v>
      </c>
      <c r="C92" s="274">
        <v>1061000</v>
      </c>
      <c r="D92" s="270">
        <v>756000</v>
      </c>
      <c r="E92" s="274">
        <v>713000</v>
      </c>
      <c r="F92" s="274">
        <v>43000</v>
      </c>
      <c r="G92" s="275">
        <v>517000</v>
      </c>
      <c r="H92" s="276">
        <v>5.7000000000000002E-2</v>
      </c>
      <c r="I92" s="277">
        <v>0.70499999999999996</v>
      </c>
      <c r="J92" s="278">
        <v>0.66400000000000003</v>
      </c>
      <c r="K92" s="133"/>
      <c r="M92" s="28" t="s">
        <v>117</v>
      </c>
      <c r="N92" s="270">
        <v>612000</v>
      </c>
      <c r="O92" s="274">
        <v>523000</v>
      </c>
      <c r="P92" s="270">
        <v>423000</v>
      </c>
      <c r="Q92" s="274">
        <v>394000</v>
      </c>
      <c r="R92" s="274">
        <v>29000</v>
      </c>
      <c r="S92" s="275">
        <v>189000</v>
      </c>
      <c r="T92" s="276">
        <v>6.8000000000000005E-2</v>
      </c>
      <c r="U92" s="277">
        <v>0.79600000000000004</v>
      </c>
      <c r="V92" s="278">
        <v>0.74099999999999999</v>
      </c>
      <c r="W92" s="100"/>
      <c r="Y92" s="28" t="s">
        <v>117</v>
      </c>
      <c r="Z92" s="270">
        <v>661000</v>
      </c>
      <c r="AA92" s="274">
        <v>538000</v>
      </c>
      <c r="AB92" s="270">
        <v>333000</v>
      </c>
      <c r="AC92" s="274">
        <v>319000</v>
      </c>
      <c r="AD92" s="274">
        <v>15000</v>
      </c>
      <c r="AE92" s="275">
        <v>328000</v>
      </c>
      <c r="AF92" s="276">
        <v>4.3999999999999997E-2</v>
      </c>
      <c r="AG92" s="277">
        <v>0.61599999999999999</v>
      </c>
      <c r="AH92" s="278">
        <v>0.58899999999999997</v>
      </c>
    </row>
    <row r="93" spans="1:34" ht="21" customHeight="1">
      <c r="A93" s="28" t="s">
        <v>118</v>
      </c>
      <c r="B93" s="270">
        <v>1274000</v>
      </c>
      <c r="C93" s="274">
        <v>1062000</v>
      </c>
      <c r="D93" s="270">
        <v>751000</v>
      </c>
      <c r="E93" s="274">
        <v>706000</v>
      </c>
      <c r="F93" s="274">
        <v>45000</v>
      </c>
      <c r="G93" s="275">
        <v>523000</v>
      </c>
      <c r="H93" s="276">
        <v>0.06</v>
      </c>
      <c r="I93" s="277">
        <v>0.69899999999999995</v>
      </c>
      <c r="J93" s="278">
        <v>0.65700000000000003</v>
      </c>
      <c r="K93" s="133"/>
      <c r="M93" s="28" t="s">
        <v>118</v>
      </c>
      <c r="N93" s="270">
        <v>613000</v>
      </c>
      <c r="O93" s="274">
        <v>524000</v>
      </c>
      <c r="P93" s="270">
        <v>420000</v>
      </c>
      <c r="Q93" s="274">
        <v>390000</v>
      </c>
      <c r="R93" s="274">
        <v>30000</v>
      </c>
      <c r="S93" s="275">
        <v>193000</v>
      </c>
      <c r="T93" s="276">
        <v>7.0999999999999994E-2</v>
      </c>
      <c r="U93" s="277">
        <v>0.78800000000000003</v>
      </c>
      <c r="V93" s="278">
        <v>0.73199999999999998</v>
      </c>
      <c r="W93" s="100"/>
      <c r="Y93" s="28" t="s">
        <v>118</v>
      </c>
      <c r="Z93" s="270">
        <v>662000</v>
      </c>
      <c r="AA93" s="274">
        <v>538000</v>
      </c>
      <c r="AB93" s="270">
        <v>332000</v>
      </c>
      <c r="AC93" s="274">
        <v>316000</v>
      </c>
      <c r="AD93" s="274">
        <v>15000</v>
      </c>
      <c r="AE93" s="275">
        <v>330000</v>
      </c>
      <c r="AF93" s="276">
        <v>4.5999999999999999E-2</v>
      </c>
      <c r="AG93" s="277">
        <v>0.61199999999999999</v>
      </c>
      <c r="AH93" s="278">
        <v>0.58399999999999996</v>
      </c>
    </row>
    <row r="94" spans="1:34" ht="21" customHeight="1">
      <c r="A94" s="28" t="s">
        <v>119</v>
      </c>
      <c r="B94" s="270">
        <v>1276000</v>
      </c>
      <c r="C94" s="274">
        <v>1063000</v>
      </c>
      <c r="D94" s="270">
        <v>749000</v>
      </c>
      <c r="E94" s="274">
        <v>705000</v>
      </c>
      <c r="F94" s="274">
        <v>44000</v>
      </c>
      <c r="G94" s="275">
        <v>527000</v>
      </c>
      <c r="H94" s="276">
        <v>5.8000000000000003E-2</v>
      </c>
      <c r="I94" s="277">
        <v>0.69499999999999995</v>
      </c>
      <c r="J94" s="278">
        <v>0.65400000000000003</v>
      </c>
      <c r="K94" s="133"/>
      <c r="M94" s="28" t="s">
        <v>119</v>
      </c>
      <c r="N94" s="270">
        <v>613000</v>
      </c>
      <c r="O94" s="274">
        <v>524000</v>
      </c>
      <c r="P94" s="270">
        <v>417000</v>
      </c>
      <c r="Q94" s="274">
        <v>388000</v>
      </c>
      <c r="R94" s="274">
        <v>29000</v>
      </c>
      <c r="S94" s="275">
        <v>196000</v>
      </c>
      <c r="T94" s="276">
        <v>7.0000000000000007E-2</v>
      </c>
      <c r="U94" s="277">
        <v>0.78100000000000003</v>
      </c>
      <c r="V94" s="278">
        <v>0.72599999999999998</v>
      </c>
      <c r="W94" s="100"/>
      <c r="Y94" s="28" t="s">
        <v>119</v>
      </c>
      <c r="Z94" s="270">
        <v>662000</v>
      </c>
      <c r="AA94" s="274">
        <v>539000</v>
      </c>
      <c r="AB94" s="270">
        <v>331000</v>
      </c>
      <c r="AC94" s="274">
        <v>317000</v>
      </c>
      <c r="AD94" s="274">
        <v>15000</v>
      </c>
      <c r="AE94" s="275">
        <v>331000</v>
      </c>
      <c r="AF94" s="276">
        <v>4.3999999999999997E-2</v>
      </c>
      <c r="AG94" s="277">
        <v>0.61099999999999999</v>
      </c>
      <c r="AH94" s="278">
        <v>0.58399999999999996</v>
      </c>
    </row>
    <row r="95" spans="1:34" ht="21" customHeight="1">
      <c r="A95" s="28" t="s">
        <v>211</v>
      </c>
      <c r="B95" s="270">
        <v>1277000</v>
      </c>
      <c r="C95" s="274">
        <v>1064000</v>
      </c>
      <c r="D95" s="270">
        <v>744000</v>
      </c>
      <c r="E95" s="274">
        <v>699000</v>
      </c>
      <c r="F95" s="274">
        <v>45000</v>
      </c>
      <c r="G95" s="275">
        <v>533000</v>
      </c>
      <c r="H95" s="276">
        <v>6.0999999999999999E-2</v>
      </c>
      <c r="I95" s="277">
        <v>0.69</v>
      </c>
      <c r="J95" s="278">
        <v>0.64800000000000002</v>
      </c>
      <c r="K95" s="133"/>
      <c r="M95" s="28" t="s">
        <v>211</v>
      </c>
      <c r="N95" s="270">
        <v>614000</v>
      </c>
      <c r="O95" s="274">
        <v>525000</v>
      </c>
      <c r="P95" s="270">
        <v>417000</v>
      </c>
      <c r="Q95" s="274">
        <v>387000</v>
      </c>
      <c r="R95" s="274">
        <v>30000</v>
      </c>
      <c r="S95" s="275">
        <v>197000</v>
      </c>
      <c r="T95" s="276">
        <v>7.1999999999999995E-2</v>
      </c>
      <c r="U95" s="277">
        <v>0.77800000000000002</v>
      </c>
      <c r="V95" s="278">
        <v>0.72199999999999998</v>
      </c>
      <c r="W95" s="100"/>
      <c r="Y95" s="28" t="s">
        <v>211</v>
      </c>
      <c r="Z95" s="270">
        <v>663000</v>
      </c>
      <c r="AA95" s="274">
        <v>539000</v>
      </c>
      <c r="AB95" s="270">
        <v>327000</v>
      </c>
      <c r="AC95" s="274">
        <v>312000</v>
      </c>
      <c r="AD95" s="274">
        <v>15000</v>
      </c>
      <c r="AE95" s="275">
        <v>336000</v>
      </c>
      <c r="AF95" s="276">
        <v>4.7E-2</v>
      </c>
      <c r="AG95" s="277">
        <v>0.60399999999999998</v>
      </c>
      <c r="AH95" s="278">
        <v>0.57499999999999996</v>
      </c>
    </row>
    <row r="96" spans="1:34" ht="21" customHeight="1">
      <c r="A96" s="28" t="s">
        <v>212</v>
      </c>
      <c r="B96" s="270">
        <v>1278000</v>
      </c>
      <c r="C96" s="274">
        <v>1065000</v>
      </c>
      <c r="D96" s="270">
        <v>747000</v>
      </c>
      <c r="E96" s="274">
        <v>701000</v>
      </c>
      <c r="F96" s="274">
        <v>45000</v>
      </c>
      <c r="G96" s="275">
        <v>531000</v>
      </c>
      <c r="H96" s="276">
        <v>6.0999999999999999E-2</v>
      </c>
      <c r="I96" s="277">
        <v>0.69199999999999995</v>
      </c>
      <c r="J96" s="278">
        <v>0.65</v>
      </c>
      <c r="K96" s="133"/>
      <c r="M96" s="28" t="s">
        <v>212</v>
      </c>
      <c r="N96" s="270">
        <v>615000</v>
      </c>
      <c r="O96" s="274">
        <v>525000</v>
      </c>
      <c r="P96" s="270">
        <v>417000</v>
      </c>
      <c r="Q96" s="274">
        <v>386000</v>
      </c>
      <c r="R96" s="274">
        <v>30000</v>
      </c>
      <c r="S96" s="275">
        <v>198000</v>
      </c>
      <c r="T96" s="276">
        <v>7.2999999999999995E-2</v>
      </c>
      <c r="U96" s="277">
        <v>0.77800000000000002</v>
      </c>
      <c r="V96" s="278">
        <v>0.72099999999999997</v>
      </c>
      <c r="W96" s="100"/>
      <c r="Y96" s="28" t="s">
        <v>212</v>
      </c>
      <c r="Z96" s="270">
        <v>663000</v>
      </c>
      <c r="AA96" s="274">
        <v>540000</v>
      </c>
      <c r="AB96" s="270">
        <v>330000</v>
      </c>
      <c r="AC96" s="274">
        <v>315000</v>
      </c>
      <c r="AD96" s="274">
        <v>15000</v>
      </c>
      <c r="AE96" s="275">
        <v>333000</v>
      </c>
      <c r="AF96" s="276">
        <v>4.5999999999999999E-2</v>
      </c>
      <c r="AG96" s="277">
        <v>0.60799999999999998</v>
      </c>
      <c r="AH96" s="278">
        <v>0.57999999999999996</v>
      </c>
    </row>
    <row r="97" spans="1:34" ht="21" customHeight="1">
      <c r="A97" s="28" t="s">
        <v>120</v>
      </c>
      <c r="B97" s="270">
        <v>1279000</v>
      </c>
      <c r="C97" s="274">
        <v>1066000</v>
      </c>
      <c r="D97" s="270">
        <v>753000</v>
      </c>
      <c r="E97" s="274">
        <v>706000</v>
      </c>
      <c r="F97" s="274">
        <v>46000</v>
      </c>
      <c r="G97" s="275">
        <v>527000</v>
      </c>
      <c r="H97" s="276">
        <v>6.2E-2</v>
      </c>
      <c r="I97" s="277">
        <v>0.69599999999999995</v>
      </c>
      <c r="J97" s="278">
        <v>0.65300000000000002</v>
      </c>
      <c r="K97" s="133"/>
      <c r="M97" s="28" t="s">
        <v>120</v>
      </c>
      <c r="N97" s="270">
        <v>615000</v>
      </c>
      <c r="O97" s="274">
        <v>526000</v>
      </c>
      <c r="P97" s="270">
        <v>420000</v>
      </c>
      <c r="Q97" s="274">
        <v>389000</v>
      </c>
      <c r="R97" s="274">
        <v>31000</v>
      </c>
      <c r="S97" s="275">
        <v>195000</v>
      </c>
      <c r="T97" s="276">
        <v>7.2999999999999995E-2</v>
      </c>
      <c r="U97" s="277">
        <v>0.78400000000000003</v>
      </c>
      <c r="V97" s="278">
        <v>0.72599999999999998</v>
      </c>
      <c r="W97" s="100"/>
      <c r="Y97" s="28" t="s">
        <v>120</v>
      </c>
      <c r="Z97" s="270">
        <v>664000</v>
      </c>
      <c r="AA97" s="274">
        <v>540000</v>
      </c>
      <c r="AB97" s="270">
        <v>332000</v>
      </c>
      <c r="AC97" s="274">
        <v>317000</v>
      </c>
      <c r="AD97" s="274">
        <v>16000</v>
      </c>
      <c r="AE97" s="275">
        <v>331000</v>
      </c>
      <c r="AF97" s="276">
        <v>4.7E-2</v>
      </c>
      <c r="AG97" s="277">
        <v>0.61199999999999999</v>
      </c>
      <c r="AH97" s="278">
        <v>0.58299999999999996</v>
      </c>
    </row>
    <row r="98" spans="1:34" ht="21" customHeight="1">
      <c r="A98" s="28" t="s">
        <v>121</v>
      </c>
      <c r="B98" s="270">
        <v>1281000</v>
      </c>
      <c r="C98" s="274">
        <v>1067000</v>
      </c>
      <c r="D98" s="270">
        <v>759000</v>
      </c>
      <c r="E98" s="274">
        <v>715000</v>
      </c>
      <c r="F98" s="274">
        <v>44000</v>
      </c>
      <c r="G98" s="275">
        <v>522000</v>
      </c>
      <c r="H98" s="276">
        <v>5.8999999999999997E-2</v>
      </c>
      <c r="I98" s="277">
        <v>0.7</v>
      </c>
      <c r="J98" s="278">
        <v>0.65900000000000003</v>
      </c>
      <c r="K98" s="133"/>
      <c r="M98" s="28" t="s">
        <v>121</v>
      </c>
      <c r="N98" s="270">
        <v>616000</v>
      </c>
      <c r="O98" s="274">
        <v>526000</v>
      </c>
      <c r="P98" s="270">
        <v>422000</v>
      </c>
      <c r="Q98" s="274">
        <v>393000</v>
      </c>
      <c r="R98" s="274">
        <v>29000</v>
      </c>
      <c r="S98" s="275">
        <v>194000</v>
      </c>
      <c r="T98" s="276">
        <v>6.8000000000000005E-2</v>
      </c>
      <c r="U98" s="277">
        <v>0.78400000000000003</v>
      </c>
      <c r="V98" s="278">
        <v>0.73</v>
      </c>
      <c r="W98" s="100"/>
      <c r="Y98" s="28" t="s">
        <v>121</v>
      </c>
      <c r="Z98" s="270">
        <v>665000</v>
      </c>
      <c r="AA98" s="274">
        <v>541000</v>
      </c>
      <c r="AB98" s="270">
        <v>337000</v>
      </c>
      <c r="AC98" s="274">
        <v>321000</v>
      </c>
      <c r="AD98" s="274">
        <v>16000</v>
      </c>
      <c r="AE98" s="275">
        <v>328000</v>
      </c>
      <c r="AF98" s="276">
        <v>4.5999999999999999E-2</v>
      </c>
      <c r="AG98" s="277">
        <v>0.61799999999999999</v>
      </c>
      <c r="AH98" s="278">
        <v>0.58899999999999997</v>
      </c>
    </row>
    <row r="99" spans="1:34" ht="21" customHeight="1">
      <c r="A99" s="28" t="s">
        <v>122</v>
      </c>
      <c r="B99" s="270">
        <v>1282000</v>
      </c>
      <c r="C99" s="274">
        <v>1068000</v>
      </c>
      <c r="D99" s="270">
        <v>760000</v>
      </c>
      <c r="E99" s="274">
        <v>719000</v>
      </c>
      <c r="F99" s="274">
        <v>42000</v>
      </c>
      <c r="G99" s="275">
        <v>521000</v>
      </c>
      <c r="H99" s="276">
        <v>5.5E-2</v>
      </c>
      <c r="I99" s="277">
        <v>0.7</v>
      </c>
      <c r="J99" s="278">
        <v>0.66100000000000003</v>
      </c>
      <c r="K99" s="133"/>
      <c r="M99" s="28" t="s">
        <v>122</v>
      </c>
      <c r="N99" s="270">
        <v>617000</v>
      </c>
      <c r="O99" s="274">
        <v>527000</v>
      </c>
      <c r="P99" s="270">
        <v>421000</v>
      </c>
      <c r="Q99" s="274">
        <v>396000</v>
      </c>
      <c r="R99" s="274">
        <v>26000</v>
      </c>
      <c r="S99" s="275">
        <v>195000</v>
      </c>
      <c r="T99" s="276">
        <v>6.0999999999999999E-2</v>
      </c>
      <c r="U99" s="277">
        <v>0.78100000000000003</v>
      </c>
      <c r="V99" s="278">
        <v>0.73199999999999998</v>
      </c>
      <c r="W99" s="100"/>
      <c r="Y99" s="28" t="s">
        <v>122</v>
      </c>
      <c r="Z99" s="270">
        <v>665000</v>
      </c>
      <c r="AA99" s="274">
        <v>541000</v>
      </c>
      <c r="AB99" s="270">
        <v>339000</v>
      </c>
      <c r="AC99" s="274">
        <v>323000</v>
      </c>
      <c r="AD99" s="274">
        <v>16000</v>
      </c>
      <c r="AE99" s="275">
        <v>326000</v>
      </c>
      <c r="AF99" s="276">
        <v>4.7E-2</v>
      </c>
      <c r="AG99" s="277">
        <v>0.622</v>
      </c>
      <c r="AH99" s="278">
        <v>0.59199999999999997</v>
      </c>
    </row>
    <row r="100" spans="1:34" ht="21" customHeight="1">
      <c r="A100" s="28" t="s">
        <v>123</v>
      </c>
      <c r="B100" s="270">
        <v>1283000</v>
      </c>
      <c r="C100" s="274">
        <v>1069000</v>
      </c>
      <c r="D100" s="270">
        <v>763000</v>
      </c>
      <c r="E100" s="274">
        <v>721000</v>
      </c>
      <c r="F100" s="274">
        <v>42000</v>
      </c>
      <c r="G100" s="275">
        <v>519000</v>
      </c>
      <c r="H100" s="276">
        <v>5.5E-2</v>
      </c>
      <c r="I100" s="277">
        <v>0.70099999999999996</v>
      </c>
      <c r="J100" s="278">
        <v>0.66100000000000003</v>
      </c>
      <c r="K100" s="133"/>
      <c r="M100" s="28" t="s">
        <v>123</v>
      </c>
      <c r="N100" s="270">
        <v>617000</v>
      </c>
      <c r="O100" s="274">
        <v>527000</v>
      </c>
      <c r="P100" s="270">
        <v>425000</v>
      </c>
      <c r="Q100" s="274">
        <v>399000</v>
      </c>
      <c r="R100" s="274">
        <v>26000</v>
      </c>
      <c r="S100" s="275">
        <v>192000</v>
      </c>
      <c r="T100" s="276">
        <v>6.2E-2</v>
      </c>
      <c r="U100" s="277">
        <v>0.78500000000000003</v>
      </c>
      <c r="V100" s="278">
        <v>0.73499999999999999</v>
      </c>
      <c r="W100" s="100"/>
      <c r="Y100" s="28" t="s">
        <v>123</v>
      </c>
      <c r="Z100" s="270">
        <v>666000</v>
      </c>
      <c r="AA100" s="274">
        <v>542000</v>
      </c>
      <c r="AB100" s="270">
        <v>338000</v>
      </c>
      <c r="AC100" s="274">
        <v>323000</v>
      </c>
      <c r="AD100" s="274">
        <v>16000</v>
      </c>
      <c r="AE100" s="275">
        <v>327000</v>
      </c>
      <c r="AF100" s="276">
        <v>4.7E-2</v>
      </c>
      <c r="AG100" s="277">
        <v>0.61899999999999999</v>
      </c>
      <c r="AH100" s="278">
        <v>0.59</v>
      </c>
    </row>
    <row r="101" spans="1:34" ht="21" customHeight="1">
      <c r="A101" s="28" t="s">
        <v>124</v>
      </c>
      <c r="B101" s="270">
        <v>1284000</v>
      </c>
      <c r="C101" s="274">
        <v>1070000</v>
      </c>
      <c r="D101" s="270">
        <v>762000</v>
      </c>
      <c r="E101" s="274">
        <v>719000</v>
      </c>
      <c r="F101" s="274">
        <v>43000</v>
      </c>
      <c r="G101" s="275">
        <v>522000</v>
      </c>
      <c r="H101" s="276">
        <v>5.6000000000000001E-2</v>
      </c>
      <c r="I101" s="277">
        <v>0.69899999999999995</v>
      </c>
      <c r="J101" s="278">
        <v>0.65900000000000003</v>
      </c>
      <c r="K101" s="133"/>
      <c r="M101" s="28" t="s">
        <v>124</v>
      </c>
      <c r="N101" s="270">
        <v>618000</v>
      </c>
      <c r="O101" s="274">
        <v>528000</v>
      </c>
      <c r="P101" s="270">
        <v>422000</v>
      </c>
      <c r="Q101" s="274">
        <v>395000</v>
      </c>
      <c r="R101" s="274">
        <v>27000</v>
      </c>
      <c r="S101" s="275">
        <v>196000</v>
      </c>
      <c r="T101" s="276">
        <v>6.4000000000000001E-2</v>
      </c>
      <c r="U101" s="277">
        <v>0.78</v>
      </c>
      <c r="V101" s="278">
        <v>0.72899999999999998</v>
      </c>
      <c r="W101" s="100"/>
      <c r="Y101" s="28" t="s">
        <v>124</v>
      </c>
      <c r="Z101" s="270">
        <v>666000</v>
      </c>
      <c r="AA101" s="274">
        <v>542000</v>
      </c>
      <c r="AB101" s="270">
        <v>339000</v>
      </c>
      <c r="AC101" s="274">
        <v>324000</v>
      </c>
      <c r="AD101" s="274">
        <v>16000</v>
      </c>
      <c r="AE101" s="275">
        <v>327000</v>
      </c>
      <c r="AF101" s="276">
        <v>4.7E-2</v>
      </c>
      <c r="AG101" s="277">
        <v>0.621</v>
      </c>
      <c r="AH101" s="278">
        <v>0.59199999999999997</v>
      </c>
    </row>
    <row r="102" spans="1:34" ht="21" customHeight="1">
      <c r="A102" s="28" t="s">
        <v>125</v>
      </c>
      <c r="B102" s="270">
        <v>1285000</v>
      </c>
      <c r="C102" s="274">
        <v>1071000</v>
      </c>
      <c r="D102" s="270">
        <v>769000</v>
      </c>
      <c r="E102" s="274">
        <v>721000</v>
      </c>
      <c r="F102" s="274">
        <v>47000</v>
      </c>
      <c r="G102" s="275">
        <v>516000</v>
      </c>
      <c r="H102" s="276">
        <v>6.2E-2</v>
      </c>
      <c r="I102" s="277">
        <v>0.70299999999999996</v>
      </c>
      <c r="J102" s="278">
        <v>0.65900000000000003</v>
      </c>
      <c r="K102" s="133"/>
      <c r="M102" s="28" t="s">
        <v>125</v>
      </c>
      <c r="N102" s="270">
        <v>619000</v>
      </c>
      <c r="O102" s="274">
        <v>528000</v>
      </c>
      <c r="P102" s="270">
        <v>429000</v>
      </c>
      <c r="Q102" s="274">
        <v>400000</v>
      </c>
      <c r="R102" s="274">
        <v>28000</v>
      </c>
      <c r="S102" s="275">
        <v>190000</v>
      </c>
      <c r="T102" s="276">
        <v>6.6000000000000003E-2</v>
      </c>
      <c r="U102" s="277">
        <v>0.78900000000000003</v>
      </c>
      <c r="V102" s="278">
        <v>0.73499999999999999</v>
      </c>
      <c r="W102" s="100"/>
      <c r="Y102" s="28" t="s">
        <v>125</v>
      </c>
      <c r="Z102" s="270">
        <v>667000</v>
      </c>
      <c r="AA102" s="274">
        <v>542000</v>
      </c>
      <c r="AB102" s="270">
        <v>340000</v>
      </c>
      <c r="AC102" s="274">
        <v>321000</v>
      </c>
      <c r="AD102" s="274">
        <v>19000</v>
      </c>
      <c r="AE102" s="275">
        <v>327000</v>
      </c>
      <c r="AF102" s="276">
        <v>5.7000000000000002E-2</v>
      </c>
      <c r="AG102" s="277">
        <v>0.62</v>
      </c>
      <c r="AH102" s="278">
        <v>0.58499999999999996</v>
      </c>
    </row>
    <row r="103" spans="1:34" ht="21" customHeight="1">
      <c r="A103" s="28" t="s">
        <v>126</v>
      </c>
      <c r="B103" s="270">
        <v>1286000</v>
      </c>
      <c r="C103" s="274">
        <v>1072000</v>
      </c>
      <c r="D103" s="270">
        <v>770000</v>
      </c>
      <c r="E103" s="274">
        <v>722000</v>
      </c>
      <c r="F103" s="274">
        <v>47000</v>
      </c>
      <c r="G103" s="275">
        <v>517000</v>
      </c>
      <c r="H103" s="276">
        <v>6.2E-2</v>
      </c>
      <c r="I103" s="277">
        <v>0.70399999999999996</v>
      </c>
      <c r="J103" s="278">
        <v>0.66</v>
      </c>
      <c r="K103" s="133"/>
      <c r="M103" s="28" t="s">
        <v>126</v>
      </c>
      <c r="N103" s="270">
        <v>619000</v>
      </c>
      <c r="O103" s="274">
        <v>529000</v>
      </c>
      <c r="P103" s="270">
        <v>430000</v>
      </c>
      <c r="Q103" s="274">
        <v>402000</v>
      </c>
      <c r="R103" s="274">
        <v>27000</v>
      </c>
      <c r="S103" s="275">
        <v>189000</v>
      </c>
      <c r="T103" s="276">
        <v>6.4000000000000001E-2</v>
      </c>
      <c r="U103" s="277">
        <v>0.78900000000000003</v>
      </c>
      <c r="V103" s="278">
        <v>0.73799999999999999</v>
      </c>
      <c r="W103" s="100"/>
      <c r="Y103" s="28" t="s">
        <v>126</v>
      </c>
      <c r="Z103" s="270">
        <v>667000</v>
      </c>
      <c r="AA103" s="274">
        <v>543000</v>
      </c>
      <c r="AB103" s="270">
        <v>340000</v>
      </c>
      <c r="AC103" s="274">
        <v>320000</v>
      </c>
      <c r="AD103" s="274">
        <v>20000</v>
      </c>
      <c r="AE103" s="275">
        <v>327000</v>
      </c>
      <c r="AF103" s="276">
        <v>5.8999999999999997E-2</v>
      </c>
      <c r="AG103" s="277">
        <v>0.62</v>
      </c>
      <c r="AH103" s="278">
        <v>0.58299999999999996</v>
      </c>
    </row>
    <row r="104" spans="1:34" ht="21" customHeight="1">
      <c r="A104" s="28" t="s">
        <v>127</v>
      </c>
      <c r="B104" s="270">
        <v>1287000</v>
      </c>
      <c r="C104" s="274">
        <v>1072000</v>
      </c>
      <c r="D104" s="270">
        <v>772000</v>
      </c>
      <c r="E104" s="274">
        <v>728000</v>
      </c>
      <c r="F104" s="274">
        <v>45000</v>
      </c>
      <c r="G104" s="275">
        <v>515000</v>
      </c>
      <c r="H104" s="276">
        <v>5.8000000000000003E-2</v>
      </c>
      <c r="I104" s="277">
        <v>0.70499999999999996</v>
      </c>
      <c r="J104" s="278">
        <v>0.66300000000000003</v>
      </c>
      <c r="K104" s="133"/>
      <c r="M104" s="28" t="s">
        <v>127</v>
      </c>
      <c r="N104" s="270">
        <v>620000</v>
      </c>
      <c r="O104" s="274">
        <v>529000</v>
      </c>
      <c r="P104" s="270">
        <v>432000</v>
      </c>
      <c r="Q104" s="274">
        <v>405000</v>
      </c>
      <c r="R104" s="274">
        <v>27000</v>
      </c>
      <c r="S104" s="275">
        <v>188000</v>
      </c>
      <c r="T104" s="276">
        <v>6.2E-2</v>
      </c>
      <c r="U104" s="277">
        <v>0.79200000000000004</v>
      </c>
      <c r="V104" s="278">
        <v>0.74199999999999999</v>
      </c>
      <c r="W104" s="100"/>
      <c r="Y104" s="28" t="s">
        <v>127</v>
      </c>
      <c r="Z104" s="270">
        <v>668000</v>
      </c>
      <c r="AA104" s="274">
        <v>543000</v>
      </c>
      <c r="AB104" s="270">
        <v>340000</v>
      </c>
      <c r="AC104" s="274">
        <v>322000</v>
      </c>
      <c r="AD104" s="274">
        <v>18000</v>
      </c>
      <c r="AE104" s="275">
        <v>328000</v>
      </c>
      <c r="AF104" s="276">
        <v>5.2999999999999999E-2</v>
      </c>
      <c r="AG104" s="277">
        <v>0.62</v>
      </c>
      <c r="AH104" s="278">
        <v>0.58699999999999997</v>
      </c>
    </row>
    <row r="105" spans="1:34" ht="21" customHeight="1">
      <c r="A105" s="28" t="s">
        <v>128</v>
      </c>
      <c r="B105" s="270">
        <v>1289000</v>
      </c>
      <c r="C105" s="274">
        <v>1073000</v>
      </c>
      <c r="D105" s="270">
        <v>776000</v>
      </c>
      <c r="E105" s="274">
        <v>733000</v>
      </c>
      <c r="F105" s="274">
        <v>43000</v>
      </c>
      <c r="G105" s="275">
        <v>513000</v>
      </c>
      <c r="H105" s="276">
        <v>5.5E-2</v>
      </c>
      <c r="I105" s="277">
        <v>0.70699999999999996</v>
      </c>
      <c r="J105" s="278">
        <v>0.66700000000000004</v>
      </c>
      <c r="K105" s="133"/>
      <c r="M105" s="28" t="s">
        <v>128</v>
      </c>
      <c r="N105" s="270">
        <v>620000</v>
      </c>
      <c r="O105" s="274">
        <v>530000</v>
      </c>
      <c r="P105" s="270">
        <v>436000</v>
      </c>
      <c r="Q105" s="274">
        <v>410000</v>
      </c>
      <c r="R105" s="274">
        <v>25000</v>
      </c>
      <c r="S105" s="275">
        <v>185000</v>
      </c>
      <c r="T105" s="276">
        <v>5.8000000000000003E-2</v>
      </c>
      <c r="U105" s="277">
        <v>0.79700000000000004</v>
      </c>
      <c r="V105" s="278">
        <v>0.749</v>
      </c>
      <c r="W105" s="100"/>
      <c r="Y105" s="28" t="s">
        <v>128</v>
      </c>
      <c r="Z105" s="270">
        <v>668000</v>
      </c>
      <c r="AA105" s="274">
        <v>544000</v>
      </c>
      <c r="AB105" s="270">
        <v>340000</v>
      </c>
      <c r="AC105" s="274">
        <v>323000</v>
      </c>
      <c r="AD105" s="274">
        <v>18000</v>
      </c>
      <c r="AE105" s="275">
        <v>328000</v>
      </c>
      <c r="AF105" s="276">
        <v>5.1999999999999998E-2</v>
      </c>
      <c r="AG105" s="277">
        <v>0.61899999999999999</v>
      </c>
      <c r="AH105" s="278">
        <v>0.58699999999999997</v>
      </c>
    </row>
    <row r="106" spans="1:34" ht="21" customHeight="1">
      <c r="A106" s="28" t="s">
        <v>129</v>
      </c>
      <c r="B106" s="270">
        <v>1290000</v>
      </c>
      <c r="C106" s="274">
        <v>1074000</v>
      </c>
      <c r="D106" s="270">
        <v>779000</v>
      </c>
      <c r="E106" s="274">
        <v>736000</v>
      </c>
      <c r="F106" s="274">
        <v>43000</v>
      </c>
      <c r="G106" s="275">
        <v>511000</v>
      </c>
      <c r="H106" s="276">
        <v>5.6000000000000001E-2</v>
      </c>
      <c r="I106" s="277">
        <v>0.71099999999999997</v>
      </c>
      <c r="J106" s="278">
        <v>0.67100000000000004</v>
      </c>
      <c r="K106" s="133"/>
      <c r="M106" s="28" t="s">
        <v>129</v>
      </c>
      <c r="N106" s="270">
        <v>621000</v>
      </c>
      <c r="O106" s="274">
        <v>530000</v>
      </c>
      <c r="P106" s="270">
        <v>439000</v>
      </c>
      <c r="Q106" s="274">
        <v>412000</v>
      </c>
      <c r="R106" s="274">
        <v>27000</v>
      </c>
      <c r="S106" s="275">
        <v>182000</v>
      </c>
      <c r="T106" s="276">
        <v>6.0999999999999999E-2</v>
      </c>
      <c r="U106" s="277">
        <v>0.80600000000000005</v>
      </c>
      <c r="V106" s="278">
        <v>0.755</v>
      </c>
      <c r="W106" s="100"/>
      <c r="Y106" s="28" t="s">
        <v>129</v>
      </c>
      <c r="Z106" s="270">
        <v>669000</v>
      </c>
      <c r="AA106" s="274">
        <v>544000</v>
      </c>
      <c r="AB106" s="270">
        <v>340000</v>
      </c>
      <c r="AC106" s="274">
        <v>323000</v>
      </c>
      <c r="AD106" s="274">
        <v>16000</v>
      </c>
      <c r="AE106" s="275">
        <v>329000</v>
      </c>
      <c r="AF106" s="276">
        <v>4.8000000000000001E-2</v>
      </c>
      <c r="AG106" s="277">
        <v>0.61899999999999999</v>
      </c>
      <c r="AH106" s="278">
        <v>0.58799999999999997</v>
      </c>
    </row>
    <row r="107" spans="1:34" ht="21" customHeight="1">
      <c r="A107" s="28" t="s">
        <v>213</v>
      </c>
      <c r="B107" s="270">
        <v>1291000</v>
      </c>
      <c r="C107" s="274">
        <v>1075000</v>
      </c>
      <c r="D107" s="270">
        <v>785000</v>
      </c>
      <c r="E107" s="274">
        <v>741000</v>
      </c>
      <c r="F107" s="274">
        <v>44000</v>
      </c>
      <c r="G107" s="275">
        <v>506000</v>
      </c>
      <c r="H107" s="276">
        <v>5.6000000000000001E-2</v>
      </c>
      <c r="I107" s="277">
        <v>0.71599999999999997</v>
      </c>
      <c r="J107" s="278">
        <v>0.67500000000000004</v>
      </c>
      <c r="K107" s="133"/>
      <c r="M107" s="28" t="s">
        <v>213</v>
      </c>
      <c r="N107" s="270">
        <v>622000</v>
      </c>
      <c r="O107" s="274">
        <v>531000</v>
      </c>
      <c r="P107" s="270">
        <v>442000</v>
      </c>
      <c r="Q107" s="274">
        <v>416000</v>
      </c>
      <c r="R107" s="274">
        <v>26000</v>
      </c>
      <c r="S107" s="275">
        <v>180000</v>
      </c>
      <c r="T107" s="276">
        <v>5.8000000000000003E-2</v>
      </c>
      <c r="U107" s="277">
        <v>0.81200000000000006</v>
      </c>
      <c r="V107" s="278">
        <v>0.76400000000000001</v>
      </c>
      <c r="W107" s="100"/>
      <c r="Y107" s="28" t="s">
        <v>213</v>
      </c>
      <c r="Z107" s="270">
        <v>669000</v>
      </c>
      <c r="AA107" s="274">
        <v>544000</v>
      </c>
      <c r="AB107" s="270">
        <v>343000</v>
      </c>
      <c r="AC107" s="274">
        <v>325000</v>
      </c>
      <c r="AD107" s="274">
        <v>18000</v>
      </c>
      <c r="AE107" s="275">
        <v>326000</v>
      </c>
      <c r="AF107" s="276">
        <v>5.3999999999999999E-2</v>
      </c>
      <c r="AG107" s="277">
        <v>0.623</v>
      </c>
      <c r="AH107" s="278">
        <v>0.58899999999999997</v>
      </c>
    </row>
    <row r="108" spans="1:34" ht="21" customHeight="1">
      <c r="A108" s="28" t="s">
        <v>214</v>
      </c>
      <c r="B108" s="270">
        <v>1292000</v>
      </c>
      <c r="C108" s="274">
        <v>1076000</v>
      </c>
      <c r="D108" s="270">
        <v>789000</v>
      </c>
      <c r="E108" s="274">
        <v>745000</v>
      </c>
      <c r="F108" s="274">
        <v>44000</v>
      </c>
      <c r="G108" s="275">
        <v>503000</v>
      </c>
      <c r="H108" s="276">
        <v>5.6000000000000001E-2</v>
      </c>
      <c r="I108" s="277">
        <v>0.71899999999999997</v>
      </c>
      <c r="J108" s="278">
        <v>0.67800000000000005</v>
      </c>
      <c r="K108" s="133"/>
      <c r="M108" s="28" t="s">
        <v>214</v>
      </c>
      <c r="N108" s="270">
        <v>622000</v>
      </c>
      <c r="O108" s="274">
        <v>531000</v>
      </c>
      <c r="P108" s="270">
        <v>446000</v>
      </c>
      <c r="Q108" s="274">
        <v>420000</v>
      </c>
      <c r="R108" s="274">
        <v>26000</v>
      </c>
      <c r="S108" s="275">
        <v>176000</v>
      </c>
      <c r="T108" s="276">
        <v>5.8999999999999997E-2</v>
      </c>
      <c r="U108" s="277">
        <v>0.81899999999999995</v>
      </c>
      <c r="V108" s="278">
        <v>0.76900000000000002</v>
      </c>
      <c r="W108" s="100"/>
      <c r="Y108" s="28" t="s">
        <v>214</v>
      </c>
      <c r="Z108" s="270">
        <v>670000</v>
      </c>
      <c r="AA108" s="274">
        <v>545000</v>
      </c>
      <c r="AB108" s="270">
        <v>343000</v>
      </c>
      <c r="AC108" s="274">
        <v>325000</v>
      </c>
      <c r="AD108" s="274">
        <v>18000</v>
      </c>
      <c r="AE108" s="275">
        <v>327000</v>
      </c>
      <c r="AF108" s="276">
        <v>5.2999999999999999E-2</v>
      </c>
      <c r="AG108" s="277">
        <v>0.622</v>
      </c>
      <c r="AH108" s="278">
        <v>0.58899999999999997</v>
      </c>
    </row>
    <row r="109" spans="1:34" ht="21" customHeight="1">
      <c r="A109" s="28" t="s">
        <v>130</v>
      </c>
      <c r="B109" s="270">
        <v>1293000</v>
      </c>
      <c r="C109" s="274">
        <v>1077000</v>
      </c>
      <c r="D109" s="270">
        <v>796000</v>
      </c>
      <c r="E109" s="274">
        <v>754000</v>
      </c>
      <c r="F109" s="274">
        <v>42000</v>
      </c>
      <c r="G109" s="275">
        <v>497000</v>
      </c>
      <c r="H109" s="276">
        <v>5.2999999999999999E-2</v>
      </c>
      <c r="I109" s="277">
        <v>0.72499999999999998</v>
      </c>
      <c r="J109" s="278">
        <v>0.68700000000000006</v>
      </c>
      <c r="K109" s="133"/>
      <c r="M109" s="28" t="s">
        <v>130</v>
      </c>
      <c r="N109" s="270">
        <v>623000</v>
      </c>
      <c r="O109" s="274">
        <v>532000</v>
      </c>
      <c r="P109" s="270">
        <v>445000</v>
      </c>
      <c r="Q109" s="274">
        <v>421000</v>
      </c>
      <c r="R109" s="274">
        <v>25000</v>
      </c>
      <c r="S109" s="275">
        <v>177000</v>
      </c>
      <c r="T109" s="276">
        <v>5.5E-2</v>
      </c>
      <c r="U109" s="277">
        <v>0.81699999999999995</v>
      </c>
      <c r="V109" s="278">
        <v>0.77100000000000002</v>
      </c>
      <c r="W109" s="100"/>
      <c r="Y109" s="28" t="s">
        <v>130</v>
      </c>
      <c r="Z109" s="270">
        <v>670000</v>
      </c>
      <c r="AA109" s="274">
        <v>545000</v>
      </c>
      <c r="AB109" s="270">
        <v>350000</v>
      </c>
      <c r="AC109" s="274">
        <v>333000</v>
      </c>
      <c r="AD109" s="274">
        <v>17000</v>
      </c>
      <c r="AE109" s="275">
        <v>320000</v>
      </c>
      <c r="AF109" s="276">
        <v>4.9000000000000002E-2</v>
      </c>
      <c r="AG109" s="277">
        <v>0.63600000000000001</v>
      </c>
      <c r="AH109" s="278">
        <v>0.60399999999999998</v>
      </c>
    </row>
    <row r="110" spans="1:34" ht="21" customHeight="1">
      <c r="A110" s="28" t="s">
        <v>131</v>
      </c>
      <c r="B110" s="270">
        <v>1294000</v>
      </c>
      <c r="C110" s="274">
        <v>1078000</v>
      </c>
      <c r="D110" s="270">
        <v>795000</v>
      </c>
      <c r="E110" s="274">
        <v>754000</v>
      </c>
      <c r="F110" s="274">
        <v>42000</v>
      </c>
      <c r="G110" s="275">
        <v>499000</v>
      </c>
      <c r="H110" s="276">
        <v>5.1999999999999998E-2</v>
      </c>
      <c r="I110" s="277">
        <v>0.72499999999999998</v>
      </c>
      <c r="J110" s="278">
        <v>0.68600000000000005</v>
      </c>
      <c r="K110" s="133"/>
      <c r="M110" s="28" t="s">
        <v>131</v>
      </c>
      <c r="N110" s="270">
        <v>623000</v>
      </c>
      <c r="O110" s="274">
        <v>532000</v>
      </c>
      <c r="P110" s="270">
        <v>446000</v>
      </c>
      <c r="Q110" s="274">
        <v>421000</v>
      </c>
      <c r="R110" s="274">
        <v>24000</v>
      </c>
      <c r="S110" s="275">
        <v>178000</v>
      </c>
      <c r="T110" s="276">
        <v>5.5E-2</v>
      </c>
      <c r="U110" s="277">
        <v>0.81899999999999995</v>
      </c>
      <c r="V110" s="278">
        <v>0.77300000000000002</v>
      </c>
      <c r="W110" s="100"/>
      <c r="Y110" s="28" t="s">
        <v>131</v>
      </c>
      <c r="Z110" s="270">
        <v>671000</v>
      </c>
      <c r="AA110" s="274">
        <v>546000</v>
      </c>
      <c r="AB110" s="270">
        <v>350000</v>
      </c>
      <c r="AC110" s="274">
        <v>333000</v>
      </c>
      <c r="AD110" s="274">
        <v>17000</v>
      </c>
      <c r="AE110" s="275">
        <v>321000</v>
      </c>
      <c r="AF110" s="276">
        <v>0.05</v>
      </c>
      <c r="AG110" s="277">
        <v>0.63400000000000001</v>
      </c>
      <c r="AH110" s="278">
        <v>0.60199999999999998</v>
      </c>
    </row>
    <row r="111" spans="1:34" ht="21" customHeight="1">
      <c r="A111" s="28" t="s">
        <v>132</v>
      </c>
      <c r="B111" s="270">
        <v>1295000</v>
      </c>
      <c r="C111" s="274">
        <v>1079000</v>
      </c>
      <c r="D111" s="270">
        <v>791000</v>
      </c>
      <c r="E111" s="274">
        <v>750000</v>
      </c>
      <c r="F111" s="274">
        <v>41000</v>
      </c>
      <c r="G111" s="275">
        <v>504000</v>
      </c>
      <c r="H111" s="276">
        <v>5.1999999999999998E-2</v>
      </c>
      <c r="I111" s="277">
        <v>0.72099999999999997</v>
      </c>
      <c r="J111" s="278">
        <v>0.68200000000000005</v>
      </c>
      <c r="K111" s="133"/>
      <c r="M111" s="28" t="s">
        <v>132</v>
      </c>
      <c r="N111" s="270">
        <v>624000</v>
      </c>
      <c r="O111" s="274">
        <v>533000</v>
      </c>
      <c r="P111" s="270">
        <v>446000</v>
      </c>
      <c r="Q111" s="274">
        <v>421000</v>
      </c>
      <c r="R111" s="274">
        <v>25000</v>
      </c>
      <c r="S111" s="275">
        <v>178000</v>
      </c>
      <c r="T111" s="276">
        <v>5.6000000000000001E-2</v>
      </c>
      <c r="U111" s="277">
        <v>0.81699999999999995</v>
      </c>
      <c r="V111" s="278">
        <v>0.77</v>
      </c>
      <c r="W111" s="100"/>
      <c r="Y111" s="28" t="s">
        <v>132</v>
      </c>
      <c r="Z111" s="270">
        <v>671000</v>
      </c>
      <c r="AA111" s="274">
        <v>546000</v>
      </c>
      <c r="AB111" s="270">
        <v>346000</v>
      </c>
      <c r="AC111" s="274">
        <v>329000</v>
      </c>
      <c r="AD111" s="274">
        <v>16000</v>
      </c>
      <c r="AE111" s="275">
        <v>325000</v>
      </c>
      <c r="AF111" s="276">
        <v>4.7E-2</v>
      </c>
      <c r="AG111" s="277">
        <v>0.626</v>
      </c>
      <c r="AH111" s="278">
        <v>0.59599999999999997</v>
      </c>
    </row>
    <row r="112" spans="1:34" ht="21" customHeight="1">
      <c r="A112" s="28" t="s">
        <v>133</v>
      </c>
      <c r="B112" s="270">
        <v>1296000</v>
      </c>
      <c r="C112" s="274">
        <v>1080000</v>
      </c>
      <c r="D112" s="270">
        <v>783000</v>
      </c>
      <c r="E112" s="274">
        <v>744000</v>
      </c>
      <c r="F112" s="274">
        <v>40000</v>
      </c>
      <c r="G112" s="275">
        <v>513000</v>
      </c>
      <c r="H112" s="276">
        <v>5.0999999999999997E-2</v>
      </c>
      <c r="I112" s="277">
        <v>0.71299999999999997</v>
      </c>
      <c r="J112" s="278">
        <v>0.67600000000000005</v>
      </c>
      <c r="K112" s="133"/>
      <c r="M112" s="28" t="s">
        <v>133</v>
      </c>
      <c r="N112" s="270">
        <v>625000</v>
      </c>
      <c r="O112" s="274">
        <v>533000</v>
      </c>
      <c r="P112" s="270">
        <v>439000</v>
      </c>
      <c r="Q112" s="274">
        <v>414000</v>
      </c>
      <c r="R112" s="274">
        <v>25000</v>
      </c>
      <c r="S112" s="275">
        <v>186000</v>
      </c>
      <c r="T112" s="276">
        <v>5.8000000000000003E-2</v>
      </c>
      <c r="U112" s="277">
        <v>0.80500000000000005</v>
      </c>
      <c r="V112" s="278">
        <v>0.75800000000000001</v>
      </c>
      <c r="W112" s="100"/>
      <c r="Y112" s="28" t="s">
        <v>133</v>
      </c>
      <c r="Z112" s="270">
        <v>672000</v>
      </c>
      <c r="AA112" s="274">
        <v>547000</v>
      </c>
      <c r="AB112" s="270">
        <v>344000</v>
      </c>
      <c r="AC112" s="274">
        <v>330000</v>
      </c>
      <c r="AD112" s="274">
        <v>14000</v>
      </c>
      <c r="AE112" s="275">
        <v>327000</v>
      </c>
      <c r="AF112" s="276">
        <v>4.2000000000000003E-2</v>
      </c>
      <c r="AG112" s="277">
        <v>0.623</v>
      </c>
      <c r="AH112" s="278">
        <v>0.59699999999999998</v>
      </c>
    </row>
    <row r="113" spans="1:34" ht="21" customHeight="1">
      <c r="A113" s="28" t="s">
        <v>134</v>
      </c>
      <c r="B113" s="270">
        <v>1298000</v>
      </c>
      <c r="C113" s="274">
        <v>1081000</v>
      </c>
      <c r="D113" s="270">
        <v>779000</v>
      </c>
      <c r="E113" s="274">
        <v>738000</v>
      </c>
      <c r="F113" s="274">
        <v>41000</v>
      </c>
      <c r="G113" s="275">
        <v>519000</v>
      </c>
      <c r="H113" s="276">
        <v>5.1999999999999998E-2</v>
      </c>
      <c r="I113" s="277">
        <v>0.70899999999999996</v>
      </c>
      <c r="J113" s="278">
        <v>0.67100000000000004</v>
      </c>
      <c r="K113" s="133"/>
      <c r="M113" s="28" t="s">
        <v>134</v>
      </c>
      <c r="N113" s="270">
        <v>625000</v>
      </c>
      <c r="O113" s="274">
        <v>534000</v>
      </c>
      <c r="P113" s="270">
        <v>439000</v>
      </c>
      <c r="Q113" s="274">
        <v>411000</v>
      </c>
      <c r="R113" s="274">
        <v>28000</v>
      </c>
      <c r="S113" s="275">
        <v>186000</v>
      </c>
      <c r="T113" s="276">
        <v>6.3E-2</v>
      </c>
      <c r="U113" s="277">
        <v>0.80700000000000005</v>
      </c>
      <c r="V113" s="278">
        <v>0.755</v>
      </c>
      <c r="W113" s="100"/>
      <c r="Y113" s="28" t="s">
        <v>134</v>
      </c>
      <c r="Z113" s="270">
        <v>672000</v>
      </c>
      <c r="AA113" s="274">
        <v>547000</v>
      </c>
      <c r="AB113" s="270">
        <v>340000</v>
      </c>
      <c r="AC113" s="274">
        <v>327000</v>
      </c>
      <c r="AD113" s="274">
        <v>13000</v>
      </c>
      <c r="AE113" s="275">
        <v>333000</v>
      </c>
      <c r="AF113" s="276">
        <v>3.7999999999999999E-2</v>
      </c>
      <c r="AG113" s="277">
        <v>0.61399999999999999</v>
      </c>
      <c r="AH113" s="278">
        <v>0.59</v>
      </c>
    </row>
    <row r="114" spans="1:34" ht="21" customHeight="1">
      <c r="A114" s="28" t="s">
        <v>135</v>
      </c>
      <c r="B114" s="270">
        <v>1299000</v>
      </c>
      <c r="C114" s="274">
        <v>1081000</v>
      </c>
      <c r="D114" s="270">
        <v>776000</v>
      </c>
      <c r="E114" s="274">
        <v>732000</v>
      </c>
      <c r="F114" s="274">
        <v>44000</v>
      </c>
      <c r="G114" s="275">
        <v>523000</v>
      </c>
      <c r="H114" s="276">
        <v>5.6000000000000001E-2</v>
      </c>
      <c r="I114" s="277">
        <v>0.70599999999999996</v>
      </c>
      <c r="J114" s="278">
        <v>0.66500000000000004</v>
      </c>
      <c r="K114" s="133"/>
      <c r="M114" s="28" t="s">
        <v>135</v>
      </c>
      <c r="N114" s="270">
        <v>626000</v>
      </c>
      <c r="O114" s="274">
        <v>534000</v>
      </c>
      <c r="P114" s="270">
        <v>438000</v>
      </c>
      <c r="Q114" s="274">
        <v>407000</v>
      </c>
      <c r="R114" s="274">
        <v>31000</v>
      </c>
      <c r="S114" s="275">
        <v>188000</v>
      </c>
      <c r="T114" s="276">
        <v>7.0000000000000007E-2</v>
      </c>
      <c r="U114" s="277">
        <v>0.80300000000000005</v>
      </c>
      <c r="V114" s="278">
        <v>0.746</v>
      </c>
      <c r="W114" s="100"/>
      <c r="Y114" s="28" t="s">
        <v>135</v>
      </c>
      <c r="Z114" s="270">
        <v>673000</v>
      </c>
      <c r="AA114" s="274">
        <v>547000</v>
      </c>
      <c r="AB114" s="270">
        <v>338000</v>
      </c>
      <c r="AC114" s="274">
        <v>325000</v>
      </c>
      <c r="AD114" s="274">
        <v>13000</v>
      </c>
      <c r="AE114" s="275">
        <v>335000</v>
      </c>
      <c r="AF114" s="276">
        <v>3.9E-2</v>
      </c>
      <c r="AG114" s="277">
        <v>0.61099999999999999</v>
      </c>
      <c r="AH114" s="278">
        <v>0.58699999999999997</v>
      </c>
    </row>
    <row r="115" spans="1:34" ht="21" customHeight="1">
      <c r="A115" s="28" t="s">
        <v>136</v>
      </c>
      <c r="B115" s="270">
        <v>1300000</v>
      </c>
      <c r="C115" s="274">
        <v>1082000</v>
      </c>
      <c r="D115" s="270">
        <v>777000</v>
      </c>
      <c r="E115" s="274">
        <v>733000</v>
      </c>
      <c r="F115" s="274">
        <v>44000</v>
      </c>
      <c r="G115" s="275">
        <v>523000</v>
      </c>
      <c r="H115" s="276">
        <v>5.6000000000000001E-2</v>
      </c>
      <c r="I115" s="277">
        <v>0.70699999999999996</v>
      </c>
      <c r="J115" s="278">
        <v>0.66600000000000004</v>
      </c>
      <c r="K115" s="133"/>
      <c r="M115" s="28" t="s">
        <v>136</v>
      </c>
      <c r="N115" s="270">
        <v>627000</v>
      </c>
      <c r="O115" s="274">
        <v>535000</v>
      </c>
      <c r="P115" s="270">
        <v>440000</v>
      </c>
      <c r="Q115" s="274">
        <v>409000</v>
      </c>
      <c r="R115" s="274">
        <v>31000</v>
      </c>
      <c r="S115" s="275">
        <v>187000</v>
      </c>
      <c r="T115" s="276">
        <v>7.0000000000000007E-2</v>
      </c>
      <c r="U115" s="277">
        <v>0.80700000000000005</v>
      </c>
      <c r="V115" s="278">
        <v>0.75</v>
      </c>
      <c r="W115" s="100"/>
      <c r="Y115" s="28" t="s">
        <v>136</v>
      </c>
      <c r="Z115" s="270">
        <v>673000</v>
      </c>
      <c r="AA115" s="274">
        <v>548000</v>
      </c>
      <c r="AB115" s="270">
        <v>337000</v>
      </c>
      <c r="AC115" s="274">
        <v>324000</v>
      </c>
      <c r="AD115" s="274">
        <v>13000</v>
      </c>
      <c r="AE115" s="275">
        <v>336000</v>
      </c>
      <c r="AF115" s="276">
        <v>3.9E-2</v>
      </c>
      <c r="AG115" s="277">
        <v>0.60799999999999998</v>
      </c>
      <c r="AH115" s="278">
        <v>0.58499999999999996</v>
      </c>
    </row>
    <row r="116" spans="1:34" ht="21" customHeight="1">
      <c r="A116" s="28" t="s">
        <v>137</v>
      </c>
      <c r="B116" s="270">
        <v>1301000</v>
      </c>
      <c r="C116" s="274">
        <v>1083000</v>
      </c>
      <c r="D116" s="270">
        <v>774000</v>
      </c>
      <c r="E116" s="274">
        <v>729000</v>
      </c>
      <c r="F116" s="274">
        <v>45000</v>
      </c>
      <c r="G116" s="275">
        <v>527000</v>
      </c>
      <c r="H116" s="276">
        <v>5.8000000000000003E-2</v>
      </c>
      <c r="I116" s="277">
        <v>0.70499999999999996</v>
      </c>
      <c r="J116" s="278">
        <v>0.66300000000000003</v>
      </c>
      <c r="K116" s="133"/>
      <c r="M116" s="28" t="s">
        <v>137</v>
      </c>
      <c r="N116" s="270">
        <v>627000</v>
      </c>
      <c r="O116" s="274">
        <v>535000</v>
      </c>
      <c r="P116" s="270">
        <v>440000</v>
      </c>
      <c r="Q116" s="274">
        <v>407000</v>
      </c>
      <c r="R116" s="274">
        <v>33000</v>
      </c>
      <c r="S116" s="275">
        <v>187000</v>
      </c>
      <c r="T116" s="276">
        <v>7.3999999999999996E-2</v>
      </c>
      <c r="U116" s="277">
        <v>0.80900000000000005</v>
      </c>
      <c r="V116" s="278">
        <v>0.748</v>
      </c>
      <c r="W116" s="100"/>
      <c r="Y116" s="28" t="s">
        <v>137</v>
      </c>
      <c r="Z116" s="270">
        <v>674000</v>
      </c>
      <c r="AA116" s="274">
        <v>548000</v>
      </c>
      <c r="AB116" s="270">
        <v>334000</v>
      </c>
      <c r="AC116" s="274">
        <v>322000</v>
      </c>
      <c r="AD116" s="274">
        <v>12000</v>
      </c>
      <c r="AE116" s="275">
        <v>340000</v>
      </c>
      <c r="AF116" s="276">
        <v>3.6999999999999998E-2</v>
      </c>
      <c r="AG116" s="277">
        <v>0.60199999999999998</v>
      </c>
      <c r="AH116" s="278">
        <v>0.57999999999999996</v>
      </c>
    </row>
    <row r="117" spans="1:34" ht="21" customHeight="1">
      <c r="A117" s="28" t="s">
        <v>138</v>
      </c>
      <c r="B117" s="270">
        <v>1302000</v>
      </c>
      <c r="C117" s="274">
        <v>1084000</v>
      </c>
      <c r="D117" s="270">
        <v>771000</v>
      </c>
      <c r="E117" s="274">
        <v>725000</v>
      </c>
      <c r="F117" s="274">
        <v>46000</v>
      </c>
      <c r="G117" s="275">
        <v>531000</v>
      </c>
      <c r="H117" s="276">
        <v>0.06</v>
      </c>
      <c r="I117" s="277">
        <v>0.70199999999999996</v>
      </c>
      <c r="J117" s="278">
        <v>0.65900000000000003</v>
      </c>
      <c r="K117" s="133"/>
      <c r="M117" s="28" t="s">
        <v>138</v>
      </c>
      <c r="N117" s="270">
        <v>628000</v>
      </c>
      <c r="O117" s="274">
        <v>535000</v>
      </c>
      <c r="P117" s="270">
        <v>436000</v>
      </c>
      <c r="Q117" s="274">
        <v>401000</v>
      </c>
      <c r="R117" s="274">
        <v>35000</v>
      </c>
      <c r="S117" s="275">
        <v>191000</v>
      </c>
      <c r="T117" s="276">
        <v>0.08</v>
      </c>
      <c r="U117" s="277">
        <v>0.80100000000000005</v>
      </c>
      <c r="V117" s="278">
        <v>0.73599999999999999</v>
      </c>
      <c r="W117" s="100"/>
      <c r="Y117" s="28" t="s">
        <v>138</v>
      </c>
      <c r="Z117" s="270">
        <v>674000</v>
      </c>
      <c r="AA117" s="274">
        <v>549000</v>
      </c>
      <c r="AB117" s="270">
        <v>335000</v>
      </c>
      <c r="AC117" s="274">
        <v>324000</v>
      </c>
      <c r="AD117" s="274">
        <v>11000</v>
      </c>
      <c r="AE117" s="275">
        <v>339000</v>
      </c>
      <c r="AF117" s="276">
        <v>3.4000000000000002E-2</v>
      </c>
      <c r="AG117" s="277">
        <v>0.60399999999999998</v>
      </c>
      <c r="AH117" s="278">
        <v>0.58299999999999996</v>
      </c>
    </row>
    <row r="118" spans="1:34" ht="21" customHeight="1">
      <c r="A118" s="28" t="s">
        <v>139</v>
      </c>
      <c r="B118" s="270">
        <v>1303000</v>
      </c>
      <c r="C118" s="274">
        <v>1085000</v>
      </c>
      <c r="D118" s="270">
        <v>768000</v>
      </c>
      <c r="E118" s="274">
        <v>719000</v>
      </c>
      <c r="F118" s="274">
        <v>49000</v>
      </c>
      <c r="G118" s="275">
        <v>535000</v>
      </c>
      <c r="H118" s="276">
        <v>6.3E-2</v>
      </c>
      <c r="I118" s="277">
        <v>0.69699999999999995</v>
      </c>
      <c r="J118" s="278">
        <v>0.65200000000000002</v>
      </c>
      <c r="K118" s="133"/>
      <c r="M118" s="28" t="s">
        <v>139</v>
      </c>
      <c r="N118" s="270">
        <v>628000</v>
      </c>
      <c r="O118" s="274">
        <v>536000</v>
      </c>
      <c r="P118" s="270">
        <v>436000</v>
      </c>
      <c r="Q118" s="274">
        <v>399000</v>
      </c>
      <c r="R118" s="274">
        <v>37000</v>
      </c>
      <c r="S118" s="275">
        <v>192000</v>
      </c>
      <c r="T118" s="276">
        <v>8.5000000000000006E-2</v>
      </c>
      <c r="U118" s="277">
        <v>0.79900000000000004</v>
      </c>
      <c r="V118" s="278">
        <v>0.73</v>
      </c>
      <c r="W118" s="100"/>
      <c r="Y118" s="28" t="s">
        <v>139</v>
      </c>
      <c r="Z118" s="270">
        <v>675000</v>
      </c>
      <c r="AA118" s="274">
        <v>549000</v>
      </c>
      <c r="AB118" s="270">
        <v>332000</v>
      </c>
      <c r="AC118" s="274">
        <v>320000</v>
      </c>
      <c r="AD118" s="274">
        <v>12000</v>
      </c>
      <c r="AE118" s="275">
        <v>343000</v>
      </c>
      <c r="AF118" s="276">
        <v>3.5000000000000003E-2</v>
      </c>
      <c r="AG118" s="277">
        <v>0.59799999999999998</v>
      </c>
      <c r="AH118" s="278">
        <v>0.57699999999999996</v>
      </c>
    </row>
    <row r="119" spans="1:34" ht="21" customHeight="1">
      <c r="A119" s="28" t="s">
        <v>215</v>
      </c>
      <c r="B119" s="270">
        <v>1305000</v>
      </c>
      <c r="C119" s="274">
        <v>1086000</v>
      </c>
      <c r="D119" s="270">
        <v>772000</v>
      </c>
      <c r="E119" s="274">
        <v>728000</v>
      </c>
      <c r="F119" s="274">
        <v>43000</v>
      </c>
      <c r="G119" s="275">
        <v>533000</v>
      </c>
      <c r="H119" s="276">
        <v>5.6000000000000001E-2</v>
      </c>
      <c r="I119" s="277">
        <v>0.7</v>
      </c>
      <c r="J119" s="278">
        <v>0.66</v>
      </c>
      <c r="K119" s="133"/>
      <c r="M119" s="28" t="s">
        <v>215</v>
      </c>
      <c r="N119" s="270">
        <v>629000</v>
      </c>
      <c r="O119" s="274">
        <v>536000</v>
      </c>
      <c r="P119" s="270">
        <v>436000</v>
      </c>
      <c r="Q119" s="274">
        <v>403000</v>
      </c>
      <c r="R119" s="274">
        <v>32000</v>
      </c>
      <c r="S119" s="275">
        <v>193000</v>
      </c>
      <c r="T119" s="276">
        <v>7.4999999999999997E-2</v>
      </c>
      <c r="U119" s="277">
        <v>0.79700000000000004</v>
      </c>
      <c r="V119" s="278">
        <v>0.73599999999999999</v>
      </c>
      <c r="W119" s="100"/>
      <c r="Y119" s="28" t="s">
        <v>215</v>
      </c>
      <c r="Z119" s="270">
        <v>676000</v>
      </c>
      <c r="AA119" s="274">
        <v>550000</v>
      </c>
      <c r="AB119" s="270">
        <v>336000</v>
      </c>
      <c r="AC119" s="274">
        <v>325000</v>
      </c>
      <c r="AD119" s="274">
        <v>11000</v>
      </c>
      <c r="AE119" s="275">
        <v>340000</v>
      </c>
      <c r="AF119" s="276">
        <v>3.2000000000000001E-2</v>
      </c>
      <c r="AG119" s="277">
        <v>0.60599999999999998</v>
      </c>
      <c r="AH119" s="278">
        <v>0.58599999999999997</v>
      </c>
    </row>
    <row r="120" spans="1:34" ht="21" customHeight="1">
      <c r="A120" s="28" t="s">
        <v>216</v>
      </c>
      <c r="B120" s="270">
        <v>1306000</v>
      </c>
      <c r="C120" s="274">
        <v>1087000</v>
      </c>
      <c r="D120" s="270">
        <v>774000</v>
      </c>
      <c r="E120" s="274">
        <v>733000</v>
      </c>
      <c r="F120" s="274">
        <v>41000</v>
      </c>
      <c r="G120" s="275">
        <v>532000</v>
      </c>
      <c r="H120" s="276">
        <v>5.2999999999999999E-2</v>
      </c>
      <c r="I120" s="277">
        <v>0.70199999999999996</v>
      </c>
      <c r="J120" s="278">
        <v>0.66400000000000003</v>
      </c>
      <c r="K120" s="133"/>
      <c r="M120" s="28" t="s">
        <v>216</v>
      </c>
      <c r="N120" s="270">
        <v>630000</v>
      </c>
      <c r="O120" s="274">
        <v>537000</v>
      </c>
      <c r="P120" s="270">
        <v>435000</v>
      </c>
      <c r="Q120" s="274">
        <v>405000</v>
      </c>
      <c r="R120" s="274">
        <v>31000</v>
      </c>
      <c r="S120" s="275">
        <v>194000</v>
      </c>
      <c r="T120" s="276">
        <v>7.0999999999999994E-2</v>
      </c>
      <c r="U120" s="277">
        <v>0.79500000000000004</v>
      </c>
      <c r="V120" s="278">
        <v>0.73799999999999999</v>
      </c>
      <c r="W120" s="100"/>
      <c r="Y120" s="28" t="s">
        <v>216</v>
      </c>
      <c r="Z120" s="270">
        <v>676000</v>
      </c>
      <c r="AA120" s="274">
        <v>550000</v>
      </c>
      <c r="AB120" s="270">
        <v>339000</v>
      </c>
      <c r="AC120" s="274">
        <v>328000</v>
      </c>
      <c r="AD120" s="274">
        <v>10000</v>
      </c>
      <c r="AE120" s="275">
        <v>337000</v>
      </c>
      <c r="AF120" s="276">
        <v>0.03</v>
      </c>
      <c r="AG120" s="277">
        <v>0.61099999999999999</v>
      </c>
      <c r="AH120" s="278">
        <v>0.59199999999999997</v>
      </c>
    </row>
    <row r="121" spans="1:34" ht="21" customHeight="1">
      <c r="A121" s="28" t="s">
        <v>140</v>
      </c>
      <c r="B121" s="270">
        <v>1307000</v>
      </c>
      <c r="C121" s="274">
        <v>1088000</v>
      </c>
      <c r="D121" s="270">
        <v>764000</v>
      </c>
      <c r="E121" s="274">
        <v>724000</v>
      </c>
      <c r="F121" s="274">
        <v>40000</v>
      </c>
      <c r="G121" s="275">
        <v>543000</v>
      </c>
      <c r="H121" s="276">
        <v>5.1999999999999998E-2</v>
      </c>
      <c r="I121" s="277">
        <v>0.69199999999999995</v>
      </c>
      <c r="J121" s="278">
        <v>0.65500000000000003</v>
      </c>
      <c r="K121" s="133"/>
      <c r="M121" s="28" t="s">
        <v>140</v>
      </c>
      <c r="N121" s="270">
        <v>630000</v>
      </c>
      <c r="O121" s="274">
        <v>537000</v>
      </c>
      <c r="P121" s="270">
        <v>427000</v>
      </c>
      <c r="Q121" s="274">
        <v>398000</v>
      </c>
      <c r="R121" s="274">
        <v>30000</v>
      </c>
      <c r="S121" s="275">
        <v>203000</v>
      </c>
      <c r="T121" s="276">
        <v>6.9000000000000006E-2</v>
      </c>
      <c r="U121" s="277">
        <v>0.77700000000000002</v>
      </c>
      <c r="V121" s="278">
        <v>0.72199999999999998</v>
      </c>
      <c r="W121" s="100"/>
      <c r="Y121" s="28" t="s">
        <v>140</v>
      </c>
      <c r="Z121" s="270">
        <v>677000</v>
      </c>
      <c r="AA121" s="274">
        <v>551000</v>
      </c>
      <c r="AB121" s="270">
        <v>337000</v>
      </c>
      <c r="AC121" s="274">
        <v>327000</v>
      </c>
      <c r="AD121" s="274">
        <v>10000</v>
      </c>
      <c r="AE121" s="275">
        <v>340000</v>
      </c>
      <c r="AF121" s="276">
        <v>3.1E-2</v>
      </c>
      <c r="AG121" s="277">
        <v>0.60899999999999999</v>
      </c>
      <c r="AH121" s="278">
        <v>0.59</v>
      </c>
    </row>
    <row r="122" spans="1:34" ht="21" customHeight="1">
      <c r="A122" s="28" t="s">
        <v>141</v>
      </c>
      <c r="B122" s="270">
        <v>1308000</v>
      </c>
      <c r="C122" s="274">
        <v>1089000</v>
      </c>
      <c r="D122" s="270">
        <v>764000</v>
      </c>
      <c r="E122" s="274">
        <v>725000</v>
      </c>
      <c r="F122" s="274">
        <v>39000</v>
      </c>
      <c r="G122" s="275">
        <v>544000</v>
      </c>
      <c r="H122" s="276">
        <v>5.0999999999999997E-2</v>
      </c>
      <c r="I122" s="277">
        <v>0.69199999999999995</v>
      </c>
      <c r="J122" s="278">
        <v>0.65600000000000003</v>
      </c>
      <c r="K122" s="133"/>
      <c r="M122" s="28" t="s">
        <v>141</v>
      </c>
      <c r="N122" s="270">
        <v>631000</v>
      </c>
      <c r="O122" s="274">
        <v>538000</v>
      </c>
      <c r="P122" s="270">
        <v>426000</v>
      </c>
      <c r="Q122" s="274">
        <v>397000</v>
      </c>
      <c r="R122" s="274">
        <v>29000</v>
      </c>
      <c r="S122" s="275">
        <v>204000</v>
      </c>
      <c r="T122" s="276">
        <v>6.9000000000000006E-2</v>
      </c>
      <c r="U122" s="277">
        <v>0.77600000000000002</v>
      </c>
      <c r="V122" s="278">
        <v>0.72199999999999998</v>
      </c>
      <c r="W122" s="100"/>
      <c r="Y122" s="28" t="s">
        <v>141</v>
      </c>
      <c r="Z122" s="270">
        <v>677000</v>
      </c>
      <c r="AA122" s="274">
        <v>551000</v>
      </c>
      <c r="AB122" s="270">
        <v>338000</v>
      </c>
      <c r="AC122" s="274">
        <v>328000</v>
      </c>
      <c r="AD122" s="274">
        <v>9000</v>
      </c>
      <c r="AE122" s="275">
        <v>339000</v>
      </c>
      <c r="AF122" s="276">
        <v>2.8000000000000001E-2</v>
      </c>
      <c r="AG122" s="277">
        <v>0.61</v>
      </c>
      <c r="AH122" s="278">
        <v>0.59199999999999997</v>
      </c>
    </row>
    <row r="123" spans="1:34" ht="21" customHeight="1">
      <c r="A123" s="28" t="s">
        <v>142</v>
      </c>
      <c r="B123" s="270">
        <v>1309000</v>
      </c>
      <c r="C123" s="274">
        <v>1090000</v>
      </c>
      <c r="D123" s="270">
        <v>758000</v>
      </c>
      <c r="E123" s="274">
        <v>723000</v>
      </c>
      <c r="F123" s="274">
        <v>36000</v>
      </c>
      <c r="G123" s="275">
        <v>551000</v>
      </c>
      <c r="H123" s="276">
        <v>4.7E-2</v>
      </c>
      <c r="I123" s="277">
        <v>0.68799999999999994</v>
      </c>
      <c r="J123" s="278">
        <v>0.65500000000000003</v>
      </c>
      <c r="K123" s="133"/>
      <c r="M123" s="28" t="s">
        <v>142</v>
      </c>
      <c r="N123" s="270">
        <v>631000</v>
      </c>
      <c r="O123" s="274">
        <v>538000</v>
      </c>
      <c r="P123" s="270">
        <v>421000</v>
      </c>
      <c r="Q123" s="274">
        <v>396000</v>
      </c>
      <c r="R123" s="274">
        <v>26000</v>
      </c>
      <c r="S123" s="275">
        <v>210000</v>
      </c>
      <c r="T123" s="276">
        <v>6.0999999999999999E-2</v>
      </c>
      <c r="U123" s="277">
        <v>0.77100000000000002</v>
      </c>
      <c r="V123" s="278">
        <v>0.72299999999999998</v>
      </c>
      <c r="W123" s="100"/>
      <c r="Y123" s="28" t="s">
        <v>142</v>
      </c>
      <c r="Z123" s="270">
        <v>678000</v>
      </c>
      <c r="AA123" s="274">
        <v>551000</v>
      </c>
      <c r="AB123" s="270">
        <v>337000</v>
      </c>
      <c r="AC123" s="274">
        <v>327000</v>
      </c>
      <c r="AD123" s="274">
        <v>10000</v>
      </c>
      <c r="AE123" s="275">
        <v>341000</v>
      </c>
      <c r="AF123" s="276">
        <v>0.03</v>
      </c>
      <c r="AG123" s="277">
        <v>0.60799999999999998</v>
      </c>
      <c r="AH123" s="278">
        <v>0.58899999999999997</v>
      </c>
    </row>
    <row r="124" spans="1:34" ht="21" customHeight="1">
      <c r="A124" s="28" t="s">
        <v>143</v>
      </c>
      <c r="B124" s="270">
        <v>1310000</v>
      </c>
      <c r="C124" s="274">
        <v>1091000</v>
      </c>
      <c r="D124" s="270">
        <v>760000</v>
      </c>
      <c r="E124" s="274">
        <v>722000</v>
      </c>
      <c r="F124" s="274">
        <v>38000</v>
      </c>
      <c r="G124" s="275">
        <v>550000</v>
      </c>
      <c r="H124" s="276">
        <v>0.05</v>
      </c>
      <c r="I124" s="277">
        <v>0.68799999999999994</v>
      </c>
      <c r="J124" s="278">
        <v>0.65400000000000003</v>
      </c>
      <c r="K124" s="133"/>
      <c r="M124" s="28" t="s">
        <v>143</v>
      </c>
      <c r="N124" s="270">
        <v>632000</v>
      </c>
      <c r="O124" s="274">
        <v>539000</v>
      </c>
      <c r="P124" s="270">
        <v>425000</v>
      </c>
      <c r="Q124" s="274">
        <v>399000</v>
      </c>
      <c r="R124" s="274">
        <v>26000</v>
      </c>
      <c r="S124" s="275">
        <v>207000</v>
      </c>
      <c r="T124" s="276">
        <v>6.0999999999999999E-2</v>
      </c>
      <c r="U124" s="277">
        <v>0.77400000000000002</v>
      </c>
      <c r="V124" s="278">
        <v>0.72599999999999998</v>
      </c>
      <c r="W124" s="100"/>
      <c r="Y124" s="28" t="s">
        <v>143</v>
      </c>
      <c r="Z124" s="270">
        <v>678000</v>
      </c>
      <c r="AA124" s="274">
        <v>552000</v>
      </c>
      <c r="AB124" s="270">
        <v>335000</v>
      </c>
      <c r="AC124" s="274">
        <v>323000</v>
      </c>
      <c r="AD124" s="274">
        <v>12000</v>
      </c>
      <c r="AE124" s="275">
        <v>343000</v>
      </c>
      <c r="AF124" s="276">
        <v>3.5999999999999997E-2</v>
      </c>
      <c r="AG124" s="277">
        <v>0.60499999999999998</v>
      </c>
      <c r="AH124" s="278">
        <v>0.58299999999999996</v>
      </c>
    </row>
    <row r="125" spans="1:34" ht="21" customHeight="1">
      <c r="A125" s="28" t="s">
        <v>144</v>
      </c>
      <c r="B125" s="270">
        <v>1312000</v>
      </c>
      <c r="C125" s="274">
        <v>1092000</v>
      </c>
      <c r="D125" s="270">
        <v>761000</v>
      </c>
      <c r="E125" s="274">
        <v>724000</v>
      </c>
      <c r="F125" s="274">
        <v>37000</v>
      </c>
      <c r="G125" s="275">
        <v>550000</v>
      </c>
      <c r="H125" s="276">
        <v>4.9000000000000002E-2</v>
      </c>
      <c r="I125" s="277">
        <v>0.69</v>
      </c>
      <c r="J125" s="278">
        <v>0.65500000000000003</v>
      </c>
      <c r="K125" s="133"/>
      <c r="M125" s="28" t="s">
        <v>144</v>
      </c>
      <c r="N125" s="270">
        <v>633000</v>
      </c>
      <c r="O125" s="274">
        <v>539000</v>
      </c>
      <c r="P125" s="270">
        <v>426000</v>
      </c>
      <c r="Q125" s="274">
        <v>400000</v>
      </c>
      <c r="R125" s="274">
        <v>27000</v>
      </c>
      <c r="S125" s="275">
        <v>206000</v>
      </c>
      <c r="T125" s="276">
        <v>6.3E-2</v>
      </c>
      <c r="U125" s="277">
        <v>0.77700000000000002</v>
      </c>
      <c r="V125" s="278">
        <v>0.72799999999999998</v>
      </c>
      <c r="W125" s="100"/>
      <c r="Y125" s="28" t="s">
        <v>144</v>
      </c>
      <c r="Z125" s="270">
        <v>679000</v>
      </c>
      <c r="AA125" s="274">
        <v>552000</v>
      </c>
      <c r="AB125" s="270">
        <v>335000</v>
      </c>
      <c r="AC125" s="274">
        <v>324000</v>
      </c>
      <c r="AD125" s="274">
        <v>11000</v>
      </c>
      <c r="AE125" s="275">
        <v>344000</v>
      </c>
      <c r="AF125" s="276">
        <v>3.2000000000000001E-2</v>
      </c>
      <c r="AG125" s="277">
        <v>0.60399999999999998</v>
      </c>
      <c r="AH125" s="278">
        <v>0.58399999999999996</v>
      </c>
    </row>
    <row r="126" spans="1:34" ht="21" customHeight="1">
      <c r="A126" s="28" t="s">
        <v>145</v>
      </c>
      <c r="B126" s="270">
        <v>1313000</v>
      </c>
      <c r="C126" s="274">
        <v>1093000</v>
      </c>
      <c r="D126" s="270">
        <v>762000</v>
      </c>
      <c r="E126" s="274">
        <v>726000</v>
      </c>
      <c r="F126" s="274">
        <v>36000</v>
      </c>
      <c r="G126" s="275">
        <v>551000</v>
      </c>
      <c r="H126" s="276">
        <v>4.7E-2</v>
      </c>
      <c r="I126" s="277">
        <v>0.68899999999999995</v>
      </c>
      <c r="J126" s="278">
        <v>0.65600000000000003</v>
      </c>
      <c r="K126" s="133"/>
      <c r="M126" s="28" t="s">
        <v>145</v>
      </c>
      <c r="N126" s="270">
        <v>633000</v>
      </c>
      <c r="O126" s="274">
        <v>540000</v>
      </c>
      <c r="P126" s="270">
        <v>428000</v>
      </c>
      <c r="Q126" s="274">
        <v>404000</v>
      </c>
      <c r="R126" s="274">
        <v>25000</v>
      </c>
      <c r="S126" s="275">
        <v>205000</v>
      </c>
      <c r="T126" s="276">
        <v>5.8000000000000003E-2</v>
      </c>
      <c r="U126" s="277">
        <v>0.78</v>
      </c>
      <c r="V126" s="278">
        <v>0.73399999999999999</v>
      </c>
      <c r="W126" s="100"/>
      <c r="Y126" s="28" t="s">
        <v>145</v>
      </c>
      <c r="Z126" s="270">
        <v>679000</v>
      </c>
      <c r="AA126" s="274">
        <v>553000</v>
      </c>
      <c r="AB126" s="270">
        <v>334000</v>
      </c>
      <c r="AC126" s="274">
        <v>323000</v>
      </c>
      <c r="AD126" s="274">
        <v>11000</v>
      </c>
      <c r="AE126" s="275">
        <v>346000</v>
      </c>
      <c r="AF126" s="276">
        <v>3.4000000000000002E-2</v>
      </c>
      <c r="AG126" s="277">
        <v>0.6</v>
      </c>
      <c r="AH126" s="278">
        <v>0.57999999999999996</v>
      </c>
    </row>
    <row r="127" spans="1:34" ht="21" customHeight="1">
      <c r="A127" s="28" t="s">
        <v>146</v>
      </c>
      <c r="B127" s="270">
        <v>1314000</v>
      </c>
      <c r="C127" s="274">
        <v>1094000</v>
      </c>
      <c r="D127" s="270">
        <v>765000</v>
      </c>
      <c r="E127" s="274">
        <v>726000</v>
      </c>
      <c r="F127" s="274">
        <v>39000</v>
      </c>
      <c r="G127" s="275">
        <v>549000</v>
      </c>
      <c r="H127" s="276">
        <v>5.0999999999999997E-2</v>
      </c>
      <c r="I127" s="277">
        <v>0.69099999999999995</v>
      </c>
      <c r="J127" s="278">
        <v>0.65500000000000003</v>
      </c>
      <c r="K127" s="133"/>
      <c r="M127" s="28" t="s">
        <v>146</v>
      </c>
      <c r="N127" s="270">
        <v>634000</v>
      </c>
      <c r="O127" s="274">
        <v>540000</v>
      </c>
      <c r="P127" s="270">
        <v>430000</v>
      </c>
      <c r="Q127" s="274">
        <v>402000</v>
      </c>
      <c r="R127" s="274">
        <v>28000</v>
      </c>
      <c r="S127" s="275">
        <v>204000</v>
      </c>
      <c r="T127" s="276">
        <v>6.6000000000000003E-2</v>
      </c>
      <c r="U127" s="277">
        <v>0.78100000000000003</v>
      </c>
      <c r="V127" s="278">
        <v>0.72899999999999998</v>
      </c>
      <c r="W127" s="100"/>
      <c r="Y127" s="28" t="s">
        <v>146</v>
      </c>
      <c r="Z127" s="270">
        <v>680000</v>
      </c>
      <c r="AA127" s="274">
        <v>553000</v>
      </c>
      <c r="AB127" s="270">
        <v>336000</v>
      </c>
      <c r="AC127" s="274">
        <v>325000</v>
      </c>
      <c r="AD127" s="274">
        <v>11000</v>
      </c>
      <c r="AE127" s="275">
        <v>345000</v>
      </c>
      <c r="AF127" s="276">
        <v>3.2000000000000001E-2</v>
      </c>
      <c r="AG127" s="277">
        <v>0.60299999999999998</v>
      </c>
      <c r="AH127" s="278">
        <v>0.58299999999999996</v>
      </c>
    </row>
    <row r="128" spans="1:34" ht="21" customHeight="1">
      <c r="A128" s="28" t="s">
        <v>147</v>
      </c>
      <c r="B128" s="270">
        <v>1316000</v>
      </c>
      <c r="C128" s="274">
        <v>1095000</v>
      </c>
      <c r="D128" s="270">
        <v>776000</v>
      </c>
      <c r="E128" s="274">
        <v>736000</v>
      </c>
      <c r="F128" s="274">
        <v>40000</v>
      </c>
      <c r="G128" s="275">
        <v>540000</v>
      </c>
      <c r="H128" s="276">
        <v>5.1999999999999998E-2</v>
      </c>
      <c r="I128" s="277">
        <v>0.69899999999999995</v>
      </c>
      <c r="J128" s="278">
        <v>0.66300000000000003</v>
      </c>
      <c r="K128" s="133"/>
      <c r="M128" s="28" t="s">
        <v>147</v>
      </c>
      <c r="N128" s="270">
        <v>635000</v>
      </c>
      <c r="O128" s="274">
        <v>541000</v>
      </c>
      <c r="P128" s="270">
        <v>432000</v>
      </c>
      <c r="Q128" s="274">
        <v>403000</v>
      </c>
      <c r="R128" s="274">
        <v>29000</v>
      </c>
      <c r="S128" s="275">
        <v>203000</v>
      </c>
      <c r="T128" s="276">
        <v>6.6000000000000003E-2</v>
      </c>
      <c r="U128" s="277">
        <v>0.78400000000000003</v>
      </c>
      <c r="V128" s="278">
        <v>0.73099999999999998</v>
      </c>
      <c r="W128" s="100"/>
      <c r="Y128" s="28" t="s">
        <v>147</v>
      </c>
      <c r="Z128" s="270">
        <v>681000</v>
      </c>
      <c r="AA128" s="274">
        <v>554000</v>
      </c>
      <c r="AB128" s="270">
        <v>344000</v>
      </c>
      <c r="AC128" s="274">
        <v>333000</v>
      </c>
      <c r="AD128" s="274">
        <v>11000</v>
      </c>
      <c r="AE128" s="275">
        <v>336000</v>
      </c>
      <c r="AF128" s="276">
        <v>3.3000000000000002E-2</v>
      </c>
      <c r="AG128" s="277">
        <v>0.61599999999999999</v>
      </c>
      <c r="AH128" s="278">
        <v>0.59599999999999997</v>
      </c>
    </row>
    <row r="129" spans="1:34" ht="21" customHeight="1">
      <c r="A129" s="28" t="s">
        <v>148</v>
      </c>
      <c r="B129" s="270">
        <v>1317000</v>
      </c>
      <c r="C129" s="274">
        <v>1096000</v>
      </c>
      <c r="D129" s="270">
        <v>782000</v>
      </c>
      <c r="E129" s="274">
        <v>741000</v>
      </c>
      <c r="F129" s="274">
        <v>41000</v>
      </c>
      <c r="G129" s="275">
        <v>535000</v>
      </c>
      <c r="H129" s="276">
        <v>5.2999999999999999E-2</v>
      </c>
      <c r="I129" s="277">
        <v>0.70299999999999996</v>
      </c>
      <c r="J129" s="278">
        <v>0.66600000000000004</v>
      </c>
      <c r="K129" s="133"/>
      <c r="M129" s="28" t="s">
        <v>148</v>
      </c>
      <c r="N129" s="270">
        <v>636000</v>
      </c>
      <c r="O129" s="274">
        <v>542000</v>
      </c>
      <c r="P129" s="270">
        <v>435000</v>
      </c>
      <c r="Q129" s="274">
        <v>405000</v>
      </c>
      <c r="R129" s="274">
        <v>30000</v>
      </c>
      <c r="S129" s="275">
        <v>200000</v>
      </c>
      <c r="T129" s="276">
        <v>7.0000000000000007E-2</v>
      </c>
      <c r="U129" s="277">
        <v>0.78900000000000003</v>
      </c>
      <c r="V129" s="278">
        <v>0.73299999999999998</v>
      </c>
      <c r="W129" s="100"/>
      <c r="Y129" s="28" t="s">
        <v>148</v>
      </c>
      <c r="Z129" s="270">
        <v>681000</v>
      </c>
      <c r="AA129" s="274">
        <v>554000</v>
      </c>
      <c r="AB129" s="270">
        <v>346000</v>
      </c>
      <c r="AC129" s="274">
        <v>336000</v>
      </c>
      <c r="AD129" s="274">
        <v>11000</v>
      </c>
      <c r="AE129" s="275">
        <v>335000</v>
      </c>
      <c r="AF129" s="276">
        <v>3.1E-2</v>
      </c>
      <c r="AG129" s="277">
        <v>0.61899999999999999</v>
      </c>
      <c r="AH129" s="278">
        <v>0.6</v>
      </c>
    </row>
    <row r="130" spans="1:34" ht="21" customHeight="1">
      <c r="A130" s="28" t="s">
        <v>149</v>
      </c>
      <c r="B130" s="270">
        <v>1318000</v>
      </c>
      <c r="C130" s="274">
        <v>1097000</v>
      </c>
      <c r="D130" s="270">
        <v>789000</v>
      </c>
      <c r="E130" s="274">
        <v>752000</v>
      </c>
      <c r="F130" s="274">
        <v>37000</v>
      </c>
      <c r="G130" s="275">
        <v>530000</v>
      </c>
      <c r="H130" s="276">
        <v>4.7E-2</v>
      </c>
      <c r="I130" s="277">
        <v>0.70899999999999996</v>
      </c>
      <c r="J130" s="278">
        <v>0.67500000000000004</v>
      </c>
      <c r="K130" s="133"/>
      <c r="M130" s="28" t="s">
        <v>149</v>
      </c>
      <c r="N130" s="270">
        <v>636000</v>
      </c>
      <c r="O130" s="274">
        <v>542000</v>
      </c>
      <c r="P130" s="270">
        <v>437000</v>
      </c>
      <c r="Q130" s="274">
        <v>411000</v>
      </c>
      <c r="R130" s="274">
        <v>27000</v>
      </c>
      <c r="S130" s="275">
        <v>199000</v>
      </c>
      <c r="T130" s="276">
        <v>6.0999999999999999E-2</v>
      </c>
      <c r="U130" s="277">
        <v>0.79100000000000004</v>
      </c>
      <c r="V130" s="278">
        <v>0.74199999999999999</v>
      </c>
      <c r="W130" s="100"/>
      <c r="Y130" s="28" t="s">
        <v>149</v>
      </c>
      <c r="Z130" s="270">
        <v>682000</v>
      </c>
      <c r="AA130" s="274">
        <v>555000</v>
      </c>
      <c r="AB130" s="270">
        <v>351000</v>
      </c>
      <c r="AC130" s="274">
        <v>341000</v>
      </c>
      <c r="AD130" s="274">
        <v>10000</v>
      </c>
      <c r="AE130" s="275">
        <v>331000</v>
      </c>
      <c r="AF130" s="276">
        <v>2.9000000000000001E-2</v>
      </c>
      <c r="AG130" s="277">
        <v>0.628</v>
      </c>
      <c r="AH130" s="278">
        <v>0.61</v>
      </c>
    </row>
    <row r="131" spans="1:34" ht="21" customHeight="1">
      <c r="A131" s="28" t="s">
        <v>217</v>
      </c>
      <c r="B131" s="270">
        <v>1320000</v>
      </c>
      <c r="C131" s="274">
        <v>1098000</v>
      </c>
      <c r="D131" s="270">
        <v>785000</v>
      </c>
      <c r="E131" s="274">
        <v>748000</v>
      </c>
      <c r="F131" s="274">
        <v>36000</v>
      </c>
      <c r="G131" s="275">
        <v>535000</v>
      </c>
      <c r="H131" s="276">
        <v>4.5999999999999999E-2</v>
      </c>
      <c r="I131" s="277">
        <v>0.70399999999999996</v>
      </c>
      <c r="J131" s="278">
        <v>0.67</v>
      </c>
      <c r="K131" s="133"/>
      <c r="M131" s="28" t="s">
        <v>217</v>
      </c>
      <c r="N131" s="270">
        <v>637000</v>
      </c>
      <c r="O131" s="274">
        <v>543000</v>
      </c>
      <c r="P131" s="270">
        <v>437000</v>
      </c>
      <c r="Q131" s="274">
        <v>411000</v>
      </c>
      <c r="R131" s="274">
        <v>26000</v>
      </c>
      <c r="S131" s="275">
        <v>200000</v>
      </c>
      <c r="T131" s="276">
        <v>5.8999999999999997E-2</v>
      </c>
      <c r="U131" s="277">
        <v>0.78700000000000003</v>
      </c>
      <c r="V131" s="278">
        <v>0.74</v>
      </c>
      <c r="W131" s="100"/>
      <c r="Y131" s="28" t="s">
        <v>217</v>
      </c>
      <c r="Z131" s="270">
        <v>683000</v>
      </c>
      <c r="AA131" s="274">
        <v>555000</v>
      </c>
      <c r="AB131" s="270">
        <v>348000</v>
      </c>
      <c r="AC131" s="274">
        <v>338000</v>
      </c>
      <c r="AD131" s="274">
        <v>11000</v>
      </c>
      <c r="AE131" s="275">
        <v>334000</v>
      </c>
      <c r="AF131" s="276">
        <v>3.1E-2</v>
      </c>
      <c r="AG131" s="277">
        <v>0.622</v>
      </c>
      <c r="AH131" s="278">
        <v>0.60299999999999998</v>
      </c>
    </row>
    <row r="132" spans="1:34" ht="21" customHeight="1">
      <c r="A132" s="28" t="s">
        <v>218</v>
      </c>
      <c r="B132" s="270">
        <v>1321000</v>
      </c>
      <c r="C132" s="274">
        <v>1099000</v>
      </c>
      <c r="D132" s="270">
        <v>787000</v>
      </c>
      <c r="E132" s="274">
        <v>749000</v>
      </c>
      <c r="F132" s="274">
        <v>38000</v>
      </c>
      <c r="G132" s="275">
        <v>534000</v>
      </c>
      <c r="H132" s="276">
        <v>4.8000000000000001E-2</v>
      </c>
      <c r="I132" s="277">
        <v>0.70499999999999996</v>
      </c>
      <c r="J132" s="278">
        <v>0.67100000000000004</v>
      </c>
      <c r="K132" s="133"/>
      <c r="M132" s="28" t="s">
        <v>218</v>
      </c>
      <c r="N132" s="270">
        <v>638000</v>
      </c>
      <c r="O132" s="274">
        <v>543000</v>
      </c>
      <c r="P132" s="270">
        <v>436000</v>
      </c>
      <c r="Q132" s="274">
        <v>410000</v>
      </c>
      <c r="R132" s="274">
        <v>26000</v>
      </c>
      <c r="S132" s="275">
        <v>202000</v>
      </c>
      <c r="T132" s="276">
        <v>0.06</v>
      </c>
      <c r="U132" s="277">
        <v>0.78600000000000003</v>
      </c>
      <c r="V132" s="278">
        <v>0.73799999999999999</v>
      </c>
      <c r="W132" s="100"/>
      <c r="Y132" s="28" t="s">
        <v>218</v>
      </c>
      <c r="Z132" s="270">
        <v>683000</v>
      </c>
      <c r="AA132" s="274">
        <v>556000</v>
      </c>
      <c r="AB132" s="270">
        <v>352000</v>
      </c>
      <c r="AC132" s="274">
        <v>340000</v>
      </c>
      <c r="AD132" s="274">
        <v>12000</v>
      </c>
      <c r="AE132" s="275">
        <v>332000</v>
      </c>
      <c r="AF132" s="276">
        <v>3.4000000000000002E-2</v>
      </c>
      <c r="AG132" s="277">
        <v>0.627</v>
      </c>
      <c r="AH132" s="278">
        <v>0.60499999999999998</v>
      </c>
    </row>
    <row r="133" spans="1:34" ht="21" customHeight="1">
      <c r="A133" s="28" t="s">
        <v>150</v>
      </c>
      <c r="B133" s="270">
        <v>1322000</v>
      </c>
      <c r="C133" s="274">
        <v>1101000</v>
      </c>
      <c r="D133" s="270">
        <v>789000</v>
      </c>
      <c r="E133" s="274">
        <v>752000</v>
      </c>
      <c r="F133" s="274">
        <v>37000</v>
      </c>
      <c r="G133" s="275">
        <v>533000</v>
      </c>
      <c r="H133" s="276">
        <v>4.7E-2</v>
      </c>
      <c r="I133" s="277">
        <v>0.70599999999999996</v>
      </c>
      <c r="J133" s="278">
        <v>0.67200000000000004</v>
      </c>
      <c r="K133" s="133"/>
      <c r="M133" s="28" t="s">
        <v>150</v>
      </c>
      <c r="N133" s="270">
        <v>638000</v>
      </c>
      <c r="O133" s="274">
        <v>544000</v>
      </c>
      <c r="P133" s="270">
        <v>438000</v>
      </c>
      <c r="Q133" s="274">
        <v>412000</v>
      </c>
      <c r="R133" s="274">
        <v>25000</v>
      </c>
      <c r="S133" s="275">
        <v>201000</v>
      </c>
      <c r="T133" s="276">
        <v>5.8000000000000003E-2</v>
      </c>
      <c r="U133" s="277">
        <v>0.78900000000000003</v>
      </c>
      <c r="V133" s="278">
        <v>0.74299999999999999</v>
      </c>
      <c r="W133" s="100"/>
      <c r="Y133" s="28" t="s">
        <v>150</v>
      </c>
      <c r="Z133" s="270">
        <v>684000</v>
      </c>
      <c r="AA133" s="274">
        <v>557000</v>
      </c>
      <c r="AB133" s="270">
        <v>352000</v>
      </c>
      <c r="AC133" s="274">
        <v>340000</v>
      </c>
      <c r="AD133" s="274">
        <v>12000</v>
      </c>
      <c r="AE133" s="275">
        <v>332000</v>
      </c>
      <c r="AF133" s="276">
        <v>3.4000000000000002E-2</v>
      </c>
      <c r="AG133" s="277">
        <v>0.625</v>
      </c>
      <c r="AH133" s="278">
        <v>0.60299999999999998</v>
      </c>
    </row>
    <row r="134" spans="1:34" ht="21" customHeight="1">
      <c r="A134" s="28" t="s">
        <v>151</v>
      </c>
      <c r="B134" s="270">
        <v>1324000</v>
      </c>
      <c r="C134" s="274">
        <v>1102000</v>
      </c>
      <c r="D134" s="270">
        <v>785000</v>
      </c>
      <c r="E134" s="274">
        <v>748000</v>
      </c>
      <c r="F134" s="274">
        <v>37000</v>
      </c>
      <c r="G134" s="275">
        <v>539000</v>
      </c>
      <c r="H134" s="276">
        <v>4.7E-2</v>
      </c>
      <c r="I134" s="277">
        <v>0.7</v>
      </c>
      <c r="J134" s="278">
        <v>0.66700000000000004</v>
      </c>
      <c r="K134" s="133"/>
      <c r="M134" s="28" t="s">
        <v>151</v>
      </c>
      <c r="N134" s="270">
        <v>639000</v>
      </c>
      <c r="O134" s="274">
        <v>545000</v>
      </c>
      <c r="P134" s="270">
        <v>437000</v>
      </c>
      <c r="Q134" s="274">
        <v>412000</v>
      </c>
      <c r="R134" s="274">
        <v>24000</v>
      </c>
      <c r="S134" s="275">
        <v>203000</v>
      </c>
      <c r="T134" s="276">
        <v>5.6000000000000001E-2</v>
      </c>
      <c r="U134" s="277">
        <v>0.78500000000000003</v>
      </c>
      <c r="V134" s="278">
        <v>0.74099999999999999</v>
      </c>
      <c r="W134" s="100"/>
      <c r="Y134" s="28" t="s">
        <v>151</v>
      </c>
      <c r="Z134" s="270">
        <v>685000</v>
      </c>
      <c r="AA134" s="274">
        <v>557000</v>
      </c>
      <c r="AB134" s="270">
        <v>349000</v>
      </c>
      <c r="AC134" s="274">
        <v>336000</v>
      </c>
      <c r="AD134" s="274">
        <v>13000</v>
      </c>
      <c r="AE134" s="275">
        <v>336000</v>
      </c>
      <c r="AF134" s="276">
        <v>3.6999999999999998E-2</v>
      </c>
      <c r="AG134" s="277">
        <v>0.61799999999999999</v>
      </c>
      <c r="AH134" s="278">
        <v>0.59499999999999997</v>
      </c>
    </row>
    <row r="135" spans="1:34" ht="21" customHeight="1">
      <c r="A135" s="28" t="s">
        <v>152</v>
      </c>
      <c r="B135" s="270">
        <v>1325000</v>
      </c>
      <c r="C135" s="274">
        <v>1103000</v>
      </c>
      <c r="D135" s="270">
        <v>787000</v>
      </c>
      <c r="E135" s="274">
        <v>751000</v>
      </c>
      <c r="F135" s="274">
        <v>36000</v>
      </c>
      <c r="G135" s="275">
        <v>538000</v>
      </c>
      <c r="H135" s="276">
        <v>4.5999999999999999E-2</v>
      </c>
      <c r="I135" s="277">
        <v>0.70199999999999996</v>
      </c>
      <c r="J135" s="278">
        <v>0.67</v>
      </c>
      <c r="K135" s="133"/>
      <c r="M135" s="28" t="s">
        <v>152</v>
      </c>
      <c r="N135" s="270">
        <v>640000</v>
      </c>
      <c r="O135" s="274">
        <v>545000</v>
      </c>
      <c r="P135" s="270">
        <v>437000</v>
      </c>
      <c r="Q135" s="274">
        <v>413000</v>
      </c>
      <c r="R135" s="274">
        <v>24000</v>
      </c>
      <c r="S135" s="275">
        <v>203000</v>
      </c>
      <c r="T135" s="276">
        <v>5.3999999999999999E-2</v>
      </c>
      <c r="U135" s="277">
        <v>0.78700000000000003</v>
      </c>
      <c r="V135" s="278">
        <v>0.74299999999999999</v>
      </c>
      <c r="W135" s="100"/>
      <c r="Y135" s="28" t="s">
        <v>152</v>
      </c>
      <c r="Z135" s="270">
        <v>685000</v>
      </c>
      <c r="AA135" s="274">
        <v>558000</v>
      </c>
      <c r="AB135" s="270">
        <v>350000</v>
      </c>
      <c r="AC135" s="274">
        <v>338000</v>
      </c>
      <c r="AD135" s="274">
        <v>13000</v>
      </c>
      <c r="AE135" s="275">
        <v>335000</v>
      </c>
      <c r="AF135" s="276">
        <v>3.5999999999999997E-2</v>
      </c>
      <c r="AG135" s="277">
        <v>0.62</v>
      </c>
      <c r="AH135" s="278">
        <v>0.59799999999999998</v>
      </c>
    </row>
    <row r="136" spans="1:34" ht="21" customHeight="1">
      <c r="A136" s="28" t="s">
        <v>153</v>
      </c>
      <c r="B136" s="270">
        <v>1326000</v>
      </c>
      <c r="C136" s="274">
        <v>1104000</v>
      </c>
      <c r="D136" s="270">
        <v>790000</v>
      </c>
      <c r="E136" s="274">
        <v>752000</v>
      </c>
      <c r="F136" s="274">
        <v>38000</v>
      </c>
      <c r="G136" s="275">
        <v>536000</v>
      </c>
      <c r="H136" s="276">
        <v>4.9000000000000002E-2</v>
      </c>
      <c r="I136" s="277">
        <v>0.70399999999999996</v>
      </c>
      <c r="J136" s="278">
        <v>0.66900000000000004</v>
      </c>
      <c r="K136" s="133"/>
      <c r="M136" s="28" t="s">
        <v>153</v>
      </c>
      <c r="N136" s="270">
        <v>640000</v>
      </c>
      <c r="O136" s="274">
        <v>546000</v>
      </c>
      <c r="P136" s="270">
        <v>432000</v>
      </c>
      <c r="Q136" s="274">
        <v>408000</v>
      </c>
      <c r="R136" s="274">
        <v>24000</v>
      </c>
      <c r="S136" s="275">
        <v>208000</v>
      </c>
      <c r="T136" s="276">
        <v>5.7000000000000002E-2</v>
      </c>
      <c r="U136" s="277">
        <v>0.77600000000000002</v>
      </c>
      <c r="V136" s="278">
        <v>0.73099999999999998</v>
      </c>
      <c r="W136" s="100"/>
      <c r="Y136" s="28" t="s">
        <v>153</v>
      </c>
      <c r="Z136" s="270">
        <v>686000</v>
      </c>
      <c r="AA136" s="274">
        <v>558000</v>
      </c>
      <c r="AB136" s="270">
        <v>358000</v>
      </c>
      <c r="AC136" s="274">
        <v>344000</v>
      </c>
      <c r="AD136" s="274">
        <v>14000</v>
      </c>
      <c r="AE136" s="275">
        <v>328000</v>
      </c>
      <c r="AF136" s="276">
        <v>3.9E-2</v>
      </c>
      <c r="AG136" s="277">
        <v>0.63300000000000001</v>
      </c>
      <c r="AH136" s="278">
        <v>0.60799999999999998</v>
      </c>
    </row>
    <row r="137" spans="1:34" ht="21" customHeight="1">
      <c r="A137" s="28" t="s">
        <v>154</v>
      </c>
      <c r="B137" s="270">
        <v>1328000</v>
      </c>
      <c r="C137" s="274">
        <v>1105000</v>
      </c>
      <c r="D137" s="270">
        <v>801000</v>
      </c>
      <c r="E137" s="274">
        <v>761000</v>
      </c>
      <c r="F137" s="274">
        <v>40000</v>
      </c>
      <c r="G137" s="275">
        <v>527000</v>
      </c>
      <c r="H137" s="276">
        <v>0.05</v>
      </c>
      <c r="I137" s="277">
        <v>0.71199999999999997</v>
      </c>
      <c r="J137" s="278">
        <v>0.67600000000000005</v>
      </c>
      <c r="K137" s="133"/>
      <c r="M137" s="28" t="s">
        <v>154</v>
      </c>
      <c r="N137" s="270">
        <v>641000</v>
      </c>
      <c r="O137" s="274">
        <v>546000</v>
      </c>
      <c r="P137" s="270">
        <v>440000</v>
      </c>
      <c r="Q137" s="274">
        <v>414000</v>
      </c>
      <c r="R137" s="274">
        <v>26000</v>
      </c>
      <c r="S137" s="275">
        <v>202000</v>
      </c>
      <c r="T137" s="276">
        <v>5.8999999999999997E-2</v>
      </c>
      <c r="U137" s="277">
        <v>0.78800000000000003</v>
      </c>
      <c r="V137" s="278">
        <v>0.74</v>
      </c>
      <c r="W137" s="100"/>
      <c r="Y137" s="28" t="s">
        <v>154</v>
      </c>
      <c r="Z137" s="270">
        <v>687000</v>
      </c>
      <c r="AA137" s="274">
        <v>559000</v>
      </c>
      <c r="AB137" s="270">
        <v>362000</v>
      </c>
      <c r="AC137" s="274">
        <v>348000</v>
      </c>
      <c r="AD137" s="274">
        <v>14000</v>
      </c>
      <c r="AE137" s="275">
        <v>325000</v>
      </c>
      <c r="AF137" s="276">
        <v>3.7999999999999999E-2</v>
      </c>
      <c r="AG137" s="277">
        <v>0.63900000000000001</v>
      </c>
      <c r="AH137" s="278">
        <v>0.61399999999999999</v>
      </c>
    </row>
    <row r="138" spans="1:34" ht="21" customHeight="1">
      <c r="A138" s="28" t="s">
        <v>155</v>
      </c>
      <c r="B138" s="270">
        <v>1329000</v>
      </c>
      <c r="C138" s="274">
        <v>1106000</v>
      </c>
      <c r="D138" s="270">
        <v>803000</v>
      </c>
      <c r="E138" s="274">
        <v>766000</v>
      </c>
      <c r="F138" s="274">
        <v>37000</v>
      </c>
      <c r="G138" s="275">
        <v>526000</v>
      </c>
      <c r="H138" s="276">
        <v>4.5999999999999999E-2</v>
      </c>
      <c r="I138" s="277">
        <v>0.71299999999999997</v>
      </c>
      <c r="J138" s="278">
        <v>0.68</v>
      </c>
      <c r="K138" s="133"/>
      <c r="M138" s="28" t="s">
        <v>155</v>
      </c>
      <c r="N138" s="270">
        <v>642000</v>
      </c>
      <c r="O138" s="274">
        <v>547000</v>
      </c>
      <c r="P138" s="270">
        <v>440000</v>
      </c>
      <c r="Q138" s="274">
        <v>415000</v>
      </c>
      <c r="R138" s="274">
        <v>25000</v>
      </c>
      <c r="S138" s="275">
        <v>202000</v>
      </c>
      <c r="T138" s="276">
        <v>5.7000000000000002E-2</v>
      </c>
      <c r="U138" s="277">
        <v>0.78700000000000003</v>
      </c>
      <c r="V138" s="278">
        <v>0.74099999999999999</v>
      </c>
      <c r="W138" s="100"/>
      <c r="Y138" s="28" t="s">
        <v>155</v>
      </c>
      <c r="Z138" s="270">
        <v>687000</v>
      </c>
      <c r="AA138" s="274">
        <v>559000</v>
      </c>
      <c r="AB138" s="270">
        <v>364000</v>
      </c>
      <c r="AC138" s="274">
        <v>351000</v>
      </c>
      <c r="AD138" s="274">
        <v>12000</v>
      </c>
      <c r="AE138" s="275">
        <v>324000</v>
      </c>
      <c r="AF138" s="276">
        <v>3.4000000000000002E-2</v>
      </c>
      <c r="AG138" s="277">
        <v>0.64100000000000001</v>
      </c>
      <c r="AH138" s="278">
        <v>0.61899999999999999</v>
      </c>
    </row>
    <row r="139" spans="1:34" ht="21" customHeight="1">
      <c r="A139" s="28" t="s">
        <v>156</v>
      </c>
      <c r="B139" s="270">
        <v>1331000</v>
      </c>
      <c r="C139" s="274">
        <v>1107000</v>
      </c>
      <c r="D139" s="270">
        <v>806000</v>
      </c>
      <c r="E139" s="274">
        <v>771000</v>
      </c>
      <c r="F139" s="274">
        <v>35000</v>
      </c>
      <c r="G139" s="275">
        <v>525000</v>
      </c>
      <c r="H139" s="276">
        <v>4.2999999999999997E-2</v>
      </c>
      <c r="I139" s="277">
        <v>0.71499999999999997</v>
      </c>
      <c r="J139" s="278">
        <v>0.68300000000000005</v>
      </c>
      <c r="K139" s="133"/>
      <c r="M139" s="28" t="s">
        <v>156</v>
      </c>
      <c r="N139" s="270">
        <v>643000</v>
      </c>
      <c r="O139" s="274">
        <v>547000</v>
      </c>
      <c r="P139" s="270">
        <v>443000</v>
      </c>
      <c r="Q139" s="274">
        <v>420000</v>
      </c>
      <c r="R139" s="274">
        <v>23000</v>
      </c>
      <c r="S139" s="275">
        <v>199000</v>
      </c>
      <c r="T139" s="276">
        <v>5.1999999999999998E-2</v>
      </c>
      <c r="U139" s="277">
        <v>0.79100000000000004</v>
      </c>
      <c r="V139" s="278">
        <v>0.749</v>
      </c>
      <c r="W139" s="100"/>
      <c r="Y139" s="28" t="s">
        <v>156</v>
      </c>
      <c r="Z139" s="270">
        <v>688000</v>
      </c>
      <c r="AA139" s="274">
        <v>560000</v>
      </c>
      <c r="AB139" s="270">
        <v>363000</v>
      </c>
      <c r="AC139" s="274">
        <v>351000</v>
      </c>
      <c r="AD139" s="274">
        <v>12000</v>
      </c>
      <c r="AE139" s="275">
        <v>325000</v>
      </c>
      <c r="AF139" s="276">
        <v>3.3000000000000002E-2</v>
      </c>
      <c r="AG139" s="277">
        <v>0.64</v>
      </c>
      <c r="AH139" s="278">
        <v>0.61899999999999999</v>
      </c>
    </row>
    <row r="140" spans="1:34" ht="21" customHeight="1">
      <c r="A140" s="28" t="s">
        <v>157</v>
      </c>
      <c r="B140" s="270">
        <v>1332000</v>
      </c>
      <c r="C140" s="274">
        <v>1109000</v>
      </c>
      <c r="D140" s="270">
        <v>802000</v>
      </c>
      <c r="E140" s="274">
        <v>768000</v>
      </c>
      <c r="F140" s="274">
        <v>34000</v>
      </c>
      <c r="G140" s="275">
        <v>530000</v>
      </c>
      <c r="H140" s="276">
        <v>4.2000000000000003E-2</v>
      </c>
      <c r="I140" s="277">
        <v>0.71</v>
      </c>
      <c r="J140" s="278">
        <v>0.68</v>
      </c>
      <c r="K140" s="133"/>
      <c r="M140" s="28" t="s">
        <v>157</v>
      </c>
      <c r="N140" s="270">
        <v>643000</v>
      </c>
      <c r="O140" s="274">
        <v>548000</v>
      </c>
      <c r="P140" s="270">
        <v>442000</v>
      </c>
      <c r="Q140" s="274">
        <v>420000</v>
      </c>
      <c r="R140" s="274">
        <v>23000</v>
      </c>
      <c r="S140" s="275">
        <v>201000</v>
      </c>
      <c r="T140" s="276">
        <v>5.0999999999999997E-2</v>
      </c>
      <c r="U140" s="277">
        <v>0.78800000000000003</v>
      </c>
      <c r="V140" s="278">
        <v>0.747</v>
      </c>
      <c r="W140" s="100"/>
      <c r="Y140" s="28" t="s">
        <v>157</v>
      </c>
      <c r="Z140" s="270">
        <v>689000</v>
      </c>
      <c r="AA140" s="274">
        <v>561000</v>
      </c>
      <c r="AB140" s="270">
        <v>360000</v>
      </c>
      <c r="AC140" s="274">
        <v>349000</v>
      </c>
      <c r="AD140" s="274">
        <v>11000</v>
      </c>
      <c r="AE140" s="275">
        <v>329000</v>
      </c>
      <c r="AF140" s="276">
        <v>3.1E-2</v>
      </c>
      <c r="AG140" s="277">
        <v>0.63400000000000001</v>
      </c>
      <c r="AH140" s="278">
        <v>0.61399999999999999</v>
      </c>
    </row>
    <row r="141" spans="1:34" ht="21" customHeight="1">
      <c r="A141" s="28" t="s">
        <v>158</v>
      </c>
      <c r="B141" s="270">
        <v>1333000</v>
      </c>
      <c r="C141" s="274">
        <v>1110000</v>
      </c>
      <c r="D141" s="270">
        <v>802000</v>
      </c>
      <c r="E141" s="274">
        <v>764000</v>
      </c>
      <c r="F141" s="274">
        <v>38000</v>
      </c>
      <c r="G141" s="275">
        <v>531000</v>
      </c>
      <c r="H141" s="276">
        <v>4.8000000000000001E-2</v>
      </c>
      <c r="I141" s="277">
        <v>0.70899999999999996</v>
      </c>
      <c r="J141" s="278">
        <v>0.67500000000000004</v>
      </c>
      <c r="K141" s="133"/>
      <c r="M141" s="28" t="s">
        <v>158</v>
      </c>
      <c r="N141" s="270">
        <v>644000</v>
      </c>
      <c r="O141" s="274">
        <v>549000</v>
      </c>
      <c r="P141" s="270">
        <v>443000</v>
      </c>
      <c r="Q141" s="274">
        <v>418000</v>
      </c>
      <c r="R141" s="274">
        <v>25000</v>
      </c>
      <c r="S141" s="275">
        <v>201000</v>
      </c>
      <c r="T141" s="276">
        <v>5.6000000000000001E-2</v>
      </c>
      <c r="U141" s="277">
        <v>0.78800000000000003</v>
      </c>
      <c r="V141" s="278">
        <v>0.74199999999999999</v>
      </c>
      <c r="W141" s="100"/>
      <c r="Y141" s="28" t="s">
        <v>158</v>
      </c>
      <c r="Z141" s="270">
        <v>689000</v>
      </c>
      <c r="AA141" s="274">
        <v>561000</v>
      </c>
      <c r="AB141" s="270">
        <v>359000</v>
      </c>
      <c r="AC141" s="274">
        <v>346000</v>
      </c>
      <c r="AD141" s="274">
        <v>13000</v>
      </c>
      <c r="AE141" s="275">
        <v>330000</v>
      </c>
      <c r="AF141" s="276">
        <v>3.6999999999999998E-2</v>
      </c>
      <c r="AG141" s="277">
        <v>0.63200000000000001</v>
      </c>
      <c r="AH141" s="278">
        <v>0.60799999999999998</v>
      </c>
    </row>
    <row r="142" spans="1:34" ht="21" customHeight="1">
      <c r="A142" s="28" t="s">
        <v>159</v>
      </c>
      <c r="B142" s="270">
        <v>1335000</v>
      </c>
      <c r="C142" s="274">
        <v>1111000</v>
      </c>
      <c r="D142" s="270">
        <v>797000</v>
      </c>
      <c r="E142" s="274">
        <v>760000</v>
      </c>
      <c r="F142" s="274">
        <v>37000</v>
      </c>
      <c r="G142" s="275">
        <v>538000</v>
      </c>
      <c r="H142" s="276">
        <v>4.5999999999999999E-2</v>
      </c>
      <c r="I142" s="277">
        <v>0.70299999999999996</v>
      </c>
      <c r="J142" s="278">
        <v>0.67100000000000004</v>
      </c>
      <c r="K142" s="133"/>
      <c r="M142" s="28" t="s">
        <v>159</v>
      </c>
      <c r="N142" s="270">
        <v>645000</v>
      </c>
      <c r="O142" s="274">
        <v>549000</v>
      </c>
      <c r="P142" s="270">
        <v>443000</v>
      </c>
      <c r="Q142" s="274">
        <v>418000</v>
      </c>
      <c r="R142" s="274">
        <v>24000</v>
      </c>
      <c r="S142" s="275">
        <v>202000</v>
      </c>
      <c r="T142" s="276">
        <v>5.5E-2</v>
      </c>
      <c r="U142" s="277">
        <v>0.78600000000000003</v>
      </c>
      <c r="V142" s="278">
        <v>0.74199999999999999</v>
      </c>
      <c r="W142" s="100"/>
      <c r="Y142" s="28" t="s">
        <v>159</v>
      </c>
      <c r="Z142" s="270">
        <v>690000</v>
      </c>
      <c r="AA142" s="274">
        <v>562000</v>
      </c>
      <c r="AB142" s="270">
        <v>354000</v>
      </c>
      <c r="AC142" s="274">
        <v>342000</v>
      </c>
      <c r="AD142" s="274">
        <v>12000</v>
      </c>
      <c r="AE142" s="275">
        <v>336000</v>
      </c>
      <c r="AF142" s="276">
        <v>3.4000000000000002E-2</v>
      </c>
      <c r="AG142" s="277">
        <v>0.622</v>
      </c>
      <c r="AH142" s="278">
        <v>0.60099999999999998</v>
      </c>
    </row>
    <row r="143" spans="1:34" ht="21" customHeight="1">
      <c r="A143" s="28" t="s">
        <v>219</v>
      </c>
      <c r="B143" s="270">
        <v>1336000</v>
      </c>
      <c r="C143" s="274">
        <v>1112000</v>
      </c>
      <c r="D143" s="270">
        <v>802000</v>
      </c>
      <c r="E143" s="274">
        <v>770000</v>
      </c>
      <c r="F143" s="274">
        <v>32000</v>
      </c>
      <c r="G143" s="275">
        <v>535000</v>
      </c>
      <c r="H143" s="276">
        <v>0.04</v>
      </c>
      <c r="I143" s="277">
        <v>0.70699999999999996</v>
      </c>
      <c r="J143" s="278">
        <v>0.67800000000000005</v>
      </c>
      <c r="K143" s="133"/>
      <c r="M143" s="28" t="s">
        <v>219</v>
      </c>
      <c r="N143" s="270">
        <v>646000</v>
      </c>
      <c r="O143" s="274">
        <v>550000</v>
      </c>
      <c r="P143" s="270">
        <v>442000</v>
      </c>
      <c r="Q143" s="274">
        <v>420000</v>
      </c>
      <c r="R143" s="274">
        <v>22000</v>
      </c>
      <c r="S143" s="275">
        <v>204000</v>
      </c>
      <c r="T143" s="276">
        <v>4.9000000000000002E-2</v>
      </c>
      <c r="U143" s="277">
        <v>0.78600000000000003</v>
      </c>
      <c r="V143" s="278">
        <v>0.746</v>
      </c>
      <c r="W143" s="100"/>
      <c r="Y143" s="28" t="s">
        <v>219</v>
      </c>
      <c r="Z143" s="270">
        <v>691000</v>
      </c>
      <c r="AA143" s="274">
        <v>562000</v>
      </c>
      <c r="AB143" s="270">
        <v>360000</v>
      </c>
      <c r="AC143" s="274">
        <v>350000</v>
      </c>
      <c r="AD143" s="274">
        <v>10000</v>
      </c>
      <c r="AE143" s="275">
        <v>331000</v>
      </c>
      <c r="AF143" s="276">
        <v>2.8000000000000001E-2</v>
      </c>
      <c r="AG143" s="277">
        <v>0.63</v>
      </c>
      <c r="AH143" s="278">
        <v>0.61199999999999999</v>
      </c>
    </row>
    <row r="144" spans="1:34" ht="21" customHeight="1">
      <c r="A144" s="28" t="s">
        <v>220</v>
      </c>
      <c r="B144" s="270">
        <v>1338000</v>
      </c>
      <c r="C144" s="274">
        <v>1113000</v>
      </c>
      <c r="D144" s="270">
        <v>807000</v>
      </c>
      <c r="E144" s="274">
        <v>775000</v>
      </c>
      <c r="F144" s="274">
        <v>32000</v>
      </c>
      <c r="G144" s="275">
        <v>531000</v>
      </c>
      <c r="H144" s="276">
        <v>0.04</v>
      </c>
      <c r="I144" s="277">
        <v>0.71099999999999997</v>
      </c>
      <c r="J144" s="278">
        <v>0.68200000000000005</v>
      </c>
      <c r="K144" s="133"/>
      <c r="M144" s="28" t="s">
        <v>220</v>
      </c>
      <c r="N144" s="270">
        <v>646000</v>
      </c>
      <c r="O144" s="274">
        <v>550000</v>
      </c>
      <c r="P144" s="270">
        <v>446000</v>
      </c>
      <c r="Q144" s="274">
        <v>424000</v>
      </c>
      <c r="R144" s="274">
        <v>22000</v>
      </c>
      <c r="S144" s="275">
        <v>200000</v>
      </c>
      <c r="T144" s="276">
        <v>0.05</v>
      </c>
      <c r="U144" s="277">
        <v>0.79200000000000004</v>
      </c>
      <c r="V144" s="278">
        <v>0.752</v>
      </c>
      <c r="W144" s="100"/>
      <c r="Y144" s="28" t="s">
        <v>220</v>
      </c>
      <c r="Z144" s="270">
        <v>691000</v>
      </c>
      <c r="AA144" s="274">
        <v>563000</v>
      </c>
      <c r="AB144" s="270">
        <v>361000</v>
      </c>
      <c r="AC144" s="274">
        <v>351000</v>
      </c>
      <c r="AD144" s="274">
        <v>9000</v>
      </c>
      <c r="AE144" s="275">
        <v>331000</v>
      </c>
      <c r="AF144" s="276">
        <v>2.5999999999999999E-2</v>
      </c>
      <c r="AG144" s="277">
        <v>0.63100000000000001</v>
      </c>
      <c r="AH144" s="278">
        <v>0.61399999999999999</v>
      </c>
    </row>
    <row r="145" spans="1:34" ht="21" customHeight="1">
      <c r="A145" s="28" t="s">
        <v>160</v>
      </c>
      <c r="B145" s="270">
        <v>1339000</v>
      </c>
      <c r="C145" s="274">
        <v>1114000</v>
      </c>
      <c r="D145" s="270">
        <v>803000</v>
      </c>
      <c r="E145" s="274">
        <v>769000</v>
      </c>
      <c r="F145" s="274">
        <v>34000</v>
      </c>
      <c r="G145" s="275">
        <v>537000</v>
      </c>
      <c r="H145" s="276">
        <v>4.2000000000000003E-2</v>
      </c>
      <c r="I145" s="277">
        <v>0.70499999999999996</v>
      </c>
      <c r="J145" s="278">
        <v>0.67500000000000004</v>
      </c>
      <c r="K145" s="133"/>
      <c r="M145" s="28" t="s">
        <v>160</v>
      </c>
      <c r="N145" s="270">
        <v>647000</v>
      </c>
      <c r="O145" s="274">
        <v>551000</v>
      </c>
      <c r="P145" s="270">
        <v>444000</v>
      </c>
      <c r="Q145" s="274">
        <v>419000</v>
      </c>
      <c r="R145" s="274">
        <v>24000</v>
      </c>
      <c r="S145" s="275">
        <v>203000</v>
      </c>
      <c r="T145" s="276">
        <v>5.5E-2</v>
      </c>
      <c r="U145" s="277">
        <v>0.78600000000000003</v>
      </c>
      <c r="V145" s="278">
        <v>0.74199999999999999</v>
      </c>
      <c r="W145" s="100"/>
      <c r="Y145" s="28" t="s">
        <v>160</v>
      </c>
      <c r="Z145" s="270">
        <v>692000</v>
      </c>
      <c r="AA145" s="274">
        <v>564000</v>
      </c>
      <c r="AB145" s="270">
        <v>359000</v>
      </c>
      <c r="AC145" s="274">
        <v>349000</v>
      </c>
      <c r="AD145" s="274">
        <v>10000</v>
      </c>
      <c r="AE145" s="275">
        <v>333000</v>
      </c>
      <c r="AF145" s="276">
        <v>2.7E-2</v>
      </c>
      <c r="AG145" s="277">
        <v>0.627</v>
      </c>
      <c r="AH145" s="278">
        <v>0.61</v>
      </c>
    </row>
    <row r="146" spans="1:34" ht="21" customHeight="1">
      <c r="A146" s="28" t="s">
        <v>161</v>
      </c>
      <c r="B146" s="270">
        <v>1341000</v>
      </c>
      <c r="C146" s="274">
        <v>1115000</v>
      </c>
      <c r="D146" s="270">
        <v>802000</v>
      </c>
      <c r="E146" s="274">
        <v>763000</v>
      </c>
      <c r="F146" s="274">
        <v>39000</v>
      </c>
      <c r="G146" s="275">
        <v>539000</v>
      </c>
      <c r="H146" s="276">
        <v>4.8000000000000001E-2</v>
      </c>
      <c r="I146" s="277">
        <v>0.70399999999999996</v>
      </c>
      <c r="J146" s="278">
        <v>0.67</v>
      </c>
      <c r="K146" s="133"/>
      <c r="M146" s="28" t="s">
        <v>161</v>
      </c>
      <c r="N146" s="270">
        <v>648000</v>
      </c>
      <c r="O146" s="274">
        <v>551000</v>
      </c>
      <c r="P146" s="270">
        <v>442000</v>
      </c>
      <c r="Q146" s="274">
        <v>414000</v>
      </c>
      <c r="R146" s="274">
        <v>28000</v>
      </c>
      <c r="S146" s="275">
        <v>206000</v>
      </c>
      <c r="T146" s="276">
        <v>6.3E-2</v>
      </c>
      <c r="U146" s="277">
        <v>0.78300000000000003</v>
      </c>
      <c r="V146" s="278">
        <v>0.73299999999999998</v>
      </c>
      <c r="W146" s="100"/>
      <c r="Y146" s="28" t="s">
        <v>161</v>
      </c>
      <c r="Z146" s="270">
        <v>693000</v>
      </c>
      <c r="AA146" s="274">
        <v>564000</v>
      </c>
      <c r="AB146" s="270">
        <v>360000</v>
      </c>
      <c r="AC146" s="274">
        <v>349000</v>
      </c>
      <c r="AD146" s="274">
        <v>11000</v>
      </c>
      <c r="AE146" s="275">
        <v>333000</v>
      </c>
      <c r="AF146" s="276">
        <v>0.03</v>
      </c>
      <c r="AG146" s="277">
        <v>0.627</v>
      </c>
      <c r="AH146" s="278">
        <v>0.60699999999999998</v>
      </c>
    </row>
    <row r="147" spans="1:34" ht="21" customHeight="1">
      <c r="A147" s="28" t="s">
        <v>162</v>
      </c>
      <c r="B147" s="270">
        <v>1342000</v>
      </c>
      <c r="C147" s="274">
        <v>1117000</v>
      </c>
      <c r="D147" s="270">
        <v>803000</v>
      </c>
      <c r="E147" s="274">
        <v>768000</v>
      </c>
      <c r="F147" s="274">
        <v>35000</v>
      </c>
      <c r="G147" s="275">
        <v>539000</v>
      </c>
      <c r="H147" s="276">
        <v>4.2999999999999997E-2</v>
      </c>
      <c r="I147" s="277">
        <v>0.70599999999999996</v>
      </c>
      <c r="J147" s="278">
        <v>0.67500000000000004</v>
      </c>
      <c r="K147" s="133"/>
      <c r="M147" s="28" t="s">
        <v>162</v>
      </c>
      <c r="N147" s="270">
        <v>649000</v>
      </c>
      <c r="O147" s="274">
        <v>552000</v>
      </c>
      <c r="P147" s="270">
        <v>442000</v>
      </c>
      <c r="Q147" s="274">
        <v>418000</v>
      </c>
      <c r="R147" s="274">
        <v>24000</v>
      </c>
      <c r="S147" s="275">
        <v>207000</v>
      </c>
      <c r="T147" s="276">
        <v>5.2999999999999999E-2</v>
      </c>
      <c r="U147" s="277">
        <v>0.78300000000000003</v>
      </c>
      <c r="V147" s="278">
        <v>0.74099999999999999</v>
      </c>
      <c r="W147" s="100"/>
      <c r="Y147" s="28" t="s">
        <v>162</v>
      </c>
      <c r="Z147" s="270">
        <v>694000</v>
      </c>
      <c r="AA147" s="274">
        <v>565000</v>
      </c>
      <c r="AB147" s="270">
        <v>361000</v>
      </c>
      <c r="AC147" s="274">
        <v>350000</v>
      </c>
      <c r="AD147" s="274">
        <v>11000</v>
      </c>
      <c r="AE147" s="275">
        <v>332000</v>
      </c>
      <c r="AF147" s="276">
        <v>0.03</v>
      </c>
      <c r="AG147" s="277">
        <v>0.63</v>
      </c>
      <c r="AH147" s="278">
        <v>0.61</v>
      </c>
    </row>
    <row r="148" spans="1:34" ht="21" customHeight="1">
      <c r="A148" s="28" t="s">
        <v>163</v>
      </c>
      <c r="B148" s="270">
        <v>1343000</v>
      </c>
      <c r="C148" s="274">
        <v>1118000</v>
      </c>
      <c r="D148" s="270">
        <v>812000</v>
      </c>
      <c r="E148" s="274">
        <v>778000</v>
      </c>
      <c r="F148" s="274">
        <v>34000</v>
      </c>
      <c r="G148" s="275">
        <v>532000</v>
      </c>
      <c r="H148" s="276">
        <v>4.2000000000000003E-2</v>
      </c>
      <c r="I148" s="277">
        <v>0.71199999999999997</v>
      </c>
      <c r="J148" s="278">
        <v>0.68300000000000005</v>
      </c>
      <c r="K148" s="133"/>
      <c r="M148" s="28" t="s">
        <v>163</v>
      </c>
      <c r="N148" s="270">
        <v>649000</v>
      </c>
      <c r="O148" s="274">
        <v>553000</v>
      </c>
      <c r="P148" s="270">
        <v>446000</v>
      </c>
      <c r="Q148" s="274">
        <v>423000</v>
      </c>
      <c r="R148" s="274">
        <v>23000</v>
      </c>
      <c r="S148" s="275">
        <v>203000</v>
      </c>
      <c r="T148" s="276">
        <v>5.0999999999999997E-2</v>
      </c>
      <c r="U148" s="277">
        <v>0.78900000000000003</v>
      </c>
      <c r="V148" s="278">
        <v>0.748</v>
      </c>
      <c r="W148" s="100"/>
      <c r="Y148" s="28" t="s">
        <v>163</v>
      </c>
      <c r="Z148" s="270">
        <v>694000</v>
      </c>
      <c r="AA148" s="274">
        <v>565000</v>
      </c>
      <c r="AB148" s="270">
        <v>366000</v>
      </c>
      <c r="AC148" s="274">
        <v>355000</v>
      </c>
      <c r="AD148" s="274">
        <v>11000</v>
      </c>
      <c r="AE148" s="275">
        <v>328000</v>
      </c>
      <c r="AF148" s="276">
        <v>2.9000000000000001E-2</v>
      </c>
      <c r="AG148" s="277">
        <v>0.63800000000000001</v>
      </c>
      <c r="AH148" s="278">
        <v>0.61799999999999999</v>
      </c>
    </row>
    <row r="149" spans="1:34" ht="21" customHeight="1">
      <c r="A149" s="28" t="s">
        <v>164</v>
      </c>
      <c r="B149" s="270">
        <v>1345000</v>
      </c>
      <c r="C149" s="274">
        <v>1119000</v>
      </c>
      <c r="D149" s="270">
        <v>815000</v>
      </c>
      <c r="E149" s="274">
        <v>779000</v>
      </c>
      <c r="F149" s="274">
        <v>36000</v>
      </c>
      <c r="G149" s="275">
        <v>530000</v>
      </c>
      <c r="H149" s="276">
        <v>4.3999999999999997E-2</v>
      </c>
      <c r="I149" s="277">
        <v>0.71599999999999997</v>
      </c>
      <c r="J149" s="278">
        <v>0.68400000000000005</v>
      </c>
      <c r="K149" s="133"/>
      <c r="M149" s="28" t="s">
        <v>164</v>
      </c>
      <c r="N149" s="270">
        <v>650000</v>
      </c>
      <c r="O149" s="274">
        <v>553000</v>
      </c>
      <c r="P149" s="270">
        <v>448000</v>
      </c>
      <c r="Q149" s="274">
        <v>425000</v>
      </c>
      <c r="R149" s="274">
        <v>24000</v>
      </c>
      <c r="S149" s="275">
        <v>202000</v>
      </c>
      <c r="T149" s="276">
        <v>5.2999999999999999E-2</v>
      </c>
      <c r="U149" s="277">
        <v>0.79400000000000004</v>
      </c>
      <c r="V149" s="278">
        <v>0.752</v>
      </c>
      <c r="W149" s="100"/>
      <c r="Y149" s="28" t="s">
        <v>164</v>
      </c>
      <c r="Z149" s="270">
        <v>695000</v>
      </c>
      <c r="AA149" s="274">
        <v>566000</v>
      </c>
      <c r="AB149" s="270">
        <v>367000</v>
      </c>
      <c r="AC149" s="274">
        <v>355000</v>
      </c>
      <c r="AD149" s="274">
        <v>12000</v>
      </c>
      <c r="AE149" s="275">
        <v>328000</v>
      </c>
      <c r="AF149" s="276">
        <v>3.3000000000000002E-2</v>
      </c>
      <c r="AG149" s="277">
        <v>0.63900000000000001</v>
      </c>
      <c r="AH149" s="278">
        <v>0.61799999999999999</v>
      </c>
    </row>
    <row r="150" spans="1:34" ht="21" customHeight="1">
      <c r="A150" s="28" t="s">
        <v>165</v>
      </c>
      <c r="B150" s="270">
        <v>1346000</v>
      </c>
      <c r="C150" s="274">
        <v>1120000</v>
      </c>
      <c r="D150" s="270">
        <v>816000</v>
      </c>
      <c r="E150" s="274">
        <v>779000</v>
      </c>
      <c r="F150" s="274">
        <v>37000</v>
      </c>
      <c r="G150" s="275">
        <v>531000</v>
      </c>
      <c r="H150" s="276">
        <v>4.4999999999999998E-2</v>
      </c>
      <c r="I150" s="277">
        <v>0.71499999999999997</v>
      </c>
      <c r="J150" s="278">
        <v>0.68200000000000005</v>
      </c>
      <c r="K150" s="133"/>
      <c r="M150" s="28" t="s">
        <v>165</v>
      </c>
      <c r="N150" s="270">
        <v>651000</v>
      </c>
      <c r="O150" s="274">
        <v>554000</v>
      </c>
      <c r="P150" s="270">
        <v>449000</v>
      </c>
      <c r="Q150" s="274">
        <v>425000</v>
      </c>
      <c r="R150" s="274">
        <v>24000</v>
      </c>
      <c r="S150" s="275">
        <v>202000</v>
      </c>
      <c r="T150" s="276">
        <v>5.2999999999999999E-2</v>
      </c>
      <c r="U150" s="277">
        <v>0.79100000000000004</v>
      </c>
      <c r="V150" s="278">
        <v>0.748</v>
      </c>
      <c r="W150" s="100"/>
      <c r="Y150" s="28" t="s">
        <v>165</v>
      </c>
      <c r="Z150" s="270">
        <v>696000</v>
      </c>
      <c r="AA150" s="274">
        <v>567000</v>
      </c>
      <c r="AB150" s="270">
        <v>367000</v>
      </c>
      <c r="AC150" s="274">
        <v>355000</v>
      </c>
      <c r="AD150" s="274">
        <v>13000</v>
      </c>
      <c r="AE150" s="275">
        <v>328000</v>
      </c>
      <c r="AF150" s="276">
        <v>3.4000000000000002E-2</v>
      </c>
      <c r="AG150" s="277">
        <v>0.64</v>
      </c>
      <c r="AH150" s="278">
        <v>0.61799999999999999</v>
      </c>
    </row>
    <row r="151" spans="1:34" ht="21" customHeight="1">
      <c r="A151" s="28" t="s">
        <v>166</v>
      </c>
      <c r="B151" s="270">
        <v>1348000</v>
      </c>
      <c r="C151" s="274">
        <v>1122000</v>
      </c>
      <c r="D151" s="270">
        <v>811000</v>
      </c>
      <c r="E151" s="274">
        <v>772000</v>
      </c>
      <c r="F151" s="274">
        <v>39000</v>
      </c>
      <c r="G151" s="275">
        <v>537000</v>
      </c>
      <c r="H151" s="276">
        <v>4.8000000000000001E-2</v>
      </c>
      <c r="I151" s="277">
        <v>0.70899999999999996</v>
      </c>
      <c r="J151" s="278">
        <v>0.67500000000000004</v>
      </c>
      <c r="K151" s="133"/>
      <c r="M151" s="28" t="s">
        <v>166</v>
      </c>
      <c r="N151" s="270">
        <v>652000</v>
      </c>
      <c r="O151" s="274">
        <v>554000</v>
      </c>
      <c r="P151" s="270">
        <v>447000</v>
      </c>
      <c r="Q151" s="274">
        <v>422000</v>
      </c>
      <c r="R151" s="274">
        <v>25000</v>
      </c>
      <c r="S151" s="275">
        <v>205000</v>
      </c>
      <c r="T151" s="276">
        <v>5.5E-2</v>
      </c>
      <c r="U151" s="277">
        <v>0.78700000000000003</v>
      </c>
      <c r="V151" s="278">
        <v>0.74299999999999999</v>
      </c>
      <c r="W151" s="100"/>
      <c r="Y151" s="28" t="s">
        <v>166</v>
      </c>
      <c r="Z151" s="270">
        <v>697000</v>
      </c>
      <c r="AA151" s="274">
        <v>567000</v>
      </c>
      <c r="AB151" s="270">
        <v>364000</v>
      </c>
      <c r="AC151" s="274">
        <v>350000</v>
      </c>
      <c r="AD151" s="274">
        <v>14000</v>
      </c>
      <c r="AE151" s="275">
        <v>332000</v>
      </c>
      <c r="AF151" s="276">
        <v>3.9E-2</v>
      </c>
      <c r="AG151" s="277">
        <v>0.63300000000000001</v>
      </c>
      <c r="AH151" s="278">
        <v>0.60899999999999999</v>
      </c>
    </row>
    <row r="152" spans="1:34" ht="21" customHeight="1">
      <c r="A152" s="28" t="s">
        <v>167</v>
      </c>
      <c r="B152" s="270">
        <v>1350000</v>
      </c>
      <c r="C152" s="274">
        <v>1123000</v>
      </c>
      <c r="D152" s="270">
        <v>808000</v>
      </c>
      <c r="E152" s="274">
        <v>771000</v>
      </c>
      <c r="F152" s="274">
        <v>38000</v>
      </c>
      <c r="G152" s="275">
        <v>541000</v>
      </c>
      <c r="H152" s="276">
        <v>4.7E-2</v>
      </c>
      <c r="I152" s="277">
        <v>0.70699999999999996</v>
      </c>
      <c r="J152" s="278">
        <v>0.67400000000000004</v>
      </c>
      <c r="K152" s="133"/>
      <c r="M152" s="28" t="s">
        <v>167</v>
      </c>
      <c r="N152" s="270">
        <v>652000</v>
      </c>
      <c r="O152" s="274">
        <v>555000</v>
      </c>
      <c r="P152" s="270">
        <v>444000</v>
      </c>
      <c r="Q152" s="274">
        <v>420000</v>
      </c>
      <c r="R152" s="274">
        <v>24000</v>
      </c>
      <c r="S152" s="275">
        <v>208000</v>
      </c>
      <c r="T152" s="276">
        <v>5.3999999999999999E-2</v>
      </c>
      <c r="U152" s="277">
        <v>0.78200000000000003</v>
      </c>
      <c r="V152" s="278">
        <v>0.73899999999999999</v>
      </c>
      <c r="W152" s="100"/>
      <c r="Y152" s="28" t="s">
        <v>167</v>
      </c>
      <c r="Z152" s="270">
        <v>697000</v>
      </c>
      <c r="AA152" s="274">
        <v>568000</v>
      </c>
      <c r="AB152" s="270">
        <v>364000</v>
      </c>
      <c r="AC152" s="274">
        <v>350000</v>
      </c>
      <c r="AD152" s="274">
        <v>14000</v>
      </c>
      <c r="AE152" s="275">
        <v>333000</v>
      </c>
      <c r="AF152" s="276">
        <v>3.6999999999999998E-2</v>
      </c>
      <c r="AG152" s="277">
        <v>0.63400000000000001</v>
      </c>
      <c r="AH152" s="278">
        <v>0.61</v>
      </c>
    </row>
    <row r="153" spans="1:34" ht="21" customHeight="1">
      <c r="A153" s="28" t="s">
        <v>168</v>
      </c>
      <c r="B153" s="270">
        <v>1351000</v>
      </c>
      <c r="C153" s="274">
        <v>1124000</v>
      </c>
      <c r="D153" s="270">
        <v>812000</v>
      </c>
      <c r="E153" s="274">
        <v>776000</v>
      </c>
      <c r="F153" s="274">
        <v>35000</v>
      </c>
      <c r="G153" s="275">
        <v>539000</v>
      </c>
      <c r="H153" s="276">
        <v>4.3999999999999997E-2</v>
      </c>
      <c r="I153" s="277">
        <v>0.70899999999999996</v>
      </c>
      <c r="J153" s="278">
        <v>0.67700000000000005</v>
      </c>
      <c r="K153" s="133"/>
      <c r="M153" s="28" t="s">
        <v>168</v>
      </c>
      <c r="N153" s="270">
        <v>653000</v>
      </c>
      <c r="O153" s="274">
        <v>555000</v>
      </c>
      <c r="P153" s="270">
        <v>444000</v>
      </c>
      <c r="Q153" s="274">
        <v>422000</v>
      </c>
      <c r="R153" s="274">
        <v>22000</v>
      </c>
      <c r="S153" s="275">
        <v>209000</v>
      </c>
      <c r="T153" s="276">
        <v>4.9000000000000002E-2</v>
      </c>
      <c r="U153" s="277">
        <v>0.78</v>
      </c>
      <c r="V153" s="278">
        <v>0.74099999999999999</v>
      </c>
      <c r="W153" s="100"/>
      <c r="Y153" s="28" t="s">
        <v>168</v>
      </c>
      <c r="Z153" s="270">
        <v>698000</v>
      </c>
      <c r="AA153" s="274">
        <v>569000</v>
      </c>
      <c r="AB153" s="270">
        <v>368000</v>
      </c>
      <c r="AC153" s="274">
        <v>354000</v>
      </c>
      <c r="AD153" s="274">
        <v>14000</v>
      </c>
      <c r="AE153" s="275">
        <v>330000</v>
      </c>
      <c r="AF153" s="276">
        <v>3.6999999999999998E-2</v>
      </c>
      <c r="AG153" s="277">
        <v>0.63900000000000001</v>
      </c>
      <c r="AH153" s="278">
        <v>0.61499999999999999</v>
      </c>
    </row>
    <row r="154" spans="1:34" ht="21" customHeight="1">
      <c r="A154" s="28" t="s">
        <v>169</v>
      </c>
      <c r="B154" s="270">
        <v>1353000</v>
      </c>
      <c r="C154" s="274">
        <v>1125000</v>
      </c>
      <c r="D154" s="270">
        <v>815000</v>
      </c>
      <c r="E154" s="274">
        <v>780000</v>
      </c>
      <c r="F154" s="274">
        <v>35000</v>
      </c>
      <c r="G154" s="275">
        <v>538000</v>
      </c>
      <c r="H154" s="276">
        <v>4.2999999999999997E-2</v>
      </c>
      <c r="I154" s="277">
        <v>0.71099999999999997</v>
      </c>
      <c r="J154" s="278">
        <v>0.68</v>
      </c>
      <c r="K154" s="133"/>
      <c r="M154" s="28" t="s">
        <v>169</v>
      </c>
      <c r="N154" s="270">
        <v>654000</v>
      </c>
      <c r="O154" s="274">
        <v>556000</v>
      </c>
      <c r="P154" s="270">
        <v>445000</v>
      </c>
      <c r="Q154" s="274">
        <v>424000</v>
      </c>
      <c r="R154" s="274">
        <v>21000</v>
      </c>
      <c r="S154" s="275">
        <v>209000</v>
      </c>
      <c r="T154" s="276">
        <v>4.7E-2</v>
      </c>
      <c r="U154" s="277">
        <v>0.78100000000000003</v>
      </c>
      <c r="V154" s="278">
        <v>0.74299999999999999</v>
      </c>
      <c r="W154" s="100"/>
      <c r="Y154" s="28" t="s">
        <v>169</v>
      </c>
      <c r="Z154" s="270">
        <v>699000</v>
      </c>
      <c r="AA154" s="274">
        <v>569000</v>
      </c>
      <c r="AB154" s="270">
        <v>370000</v>
      </c>
      <c r="AC154" s="274">
        <v>356000</v>
      </c>
      <c r="AD154" s="274">
        <v>14000</v>
      </c>
      <c r="AE154" s="275">
        <v>329000</v>
      </c>
      <c r="AF154" s="276">
        <v>3.7999999999999999E-2</v>
      </c>
      <c r="AG154" s="277">
        <v>0.64300000000000002</v>
      </c>
      <c r="AH154" s="278">
        <v>0.61799999999999999</v>
      </c>
    </row>
    <row r="155" spans="1:34" ht="21" customHeight="1">
      <c r="A155" s="28" t="s">
        <v>221</v>
      </c>
      <c r="B155" s="270">
        <v>1354000</v>
      </c>
      <c r="C155" s="274">
        <v>1126000</v>
      </c>
      <c r="D155" s="270">
        <v>818000</v>
      </c>
      <c r="E155" s="274">
        <v>785000</v>
      </c>
      <c r="F155" s="274">
        <v>33000</v>
      </c>
      <c r="G155" s="275">
        <v>536000</v>
      </c>
      <c r="H155" s="276">
        <v>4.1000000000000002E-2</v>
      </c>
      <c r="I155" s="277">
        <v>0.71399999999999997</v>
      </c>
      <c r="J155" s="278">
        <v>0.68500000000000005</v>
      </c>
      <c r="K155" s="133"/>
      <c r="M155" s="28" t="s">
        <v>221</v>
      </c>
      <c r="N155" s="270">
        <v>655000</v>
      </c>
      <c r="O155" s="274">
        <v>557000</v>
      </c>
      <c r="P155" s="270">
        <v>445000</v>
      </c>
      <c r="Q155" s="274">
        <v>427000</v>
      </c>
      <c r="R155" s="274">
        <v>18000</v>
      </c>
      <c r="S155" s="275">
        <v>209000</v>
      </c>
      <c r="T155" s="276">
        <v>4.1000000000000002E-2</v>
      </c>
      <c r="U155" s="277">
        <v>0.78300000000000003</v>
      </c>
      <c r="V155" s="278">
        <v>0.751</v>
      </c>
      <c r="W155" s="100"/>
      <c r="Y155" s="28" t="s">
        <v>221</v>
      </c>
      <c r="Z155" s="270">
        <v>700000</v>
      </c>
      <c r="AA155" s="274">
        <v>570000</v>
      </c>
      <c r="AB155" s="270">
        <v>373000</v>
      </c>
      <c r="AC155" s="274">
        <v>358000</v>
      </c>
      <c r="AD155" s="274">
        <v>15000</v>
      </c>
      <c r="AE155" s="275">
        <v>327000</v>
      </c>
      <c r="AF155" s="276">
        <v>4.1000000000000002E-2</v>
      </c>
      <c r="AG155" s="277">
        <v>0.64700000000000002</v>
      </c>
      <c r="AH155" s="278">
        <v>0.62</v>
      </c>
    </row>
    <row r="156" spans="1:34" ht="21" customHeight="1">
      <c r="A156" s="28" t="s">
        <v>222</v>
      </c>
      <c r="B156" s="270">
        <v>1356000</v>
      </c>
      <c r="C156" s="274">
        <v>1128000</v>
      </c>
      <c r="D156" s="270">
        <v>819000</v>
      </c>
      <c r="E156" s="274">
        <v>782000</v>
      </c>
      <c r="F156" s="274">
        <v>37000</v>
      </c>
      <c r="G156" s="275">
        <v>537000</v>
      </c>
      <c r="H156" s="276">
        <v>4.4999999999999998E-2</v>
      </c>
      <c r="I156" s="277">
        <v>0.71399999999999997</v>
      </c>
      <c r="J156" s="278">
        <v>0.68200000000000005</v>
      </c>
      <c r="K156" s="133"/>
      <c r="M156" s="28" t="s">
        <v>222</v>
      </c>
      <c r="N156" s="270">
        <v>655000</v>
      </c>
      <c r="O156" s="274">
        <v>557000</v>
      </c>
      <c r="P156" s="270">
        <v>447000</v>
      </c>
      <c r="Q156" s="274">
        <v>425000</v>
      </c>
      <c r="R156" s="274">
        <v>22000</v>
      </c>
      <c r="S156" s="275">
        <v>208000</v>
      </c>
      <c r="T156" s="276">
        <v>4.9000000000000002E-2</v>
      </c>
      <c r="U156" s="277">
        <v>0.78600000000000003</v>
      </c>
      <c r="V156" s="278">
        <v>0.747</v>
      </c>
      <c r="W156" s="100"/>
      <c r="Y156" s="28" t="s">
        <v>222</v>
      </c>
      <c r="Z156" s="270">
        <v>701000</v>
      </c>
      <c r="AA156" s="274">
        <v>570000</v>
      </c>
      <c r="AB156" s="270">
        <v>372000</v>
      </c>
      <c r="AC156" s="274">
        <v>356000</v>
      </c>
      <c r="AD156" s="274">
        <v>15000</v>
      </c>
      <c r="AE156" s="275">
        <v>329000</v>
      </c>
      <c r="AF156" s="276">
        <v>4.1000000000000002E-2</v>
      </c>
      <c r="AG156" s="277">
        <v>0.64400000000000002</v>
      </c>
      <c r="AH156" s="278">
        <v>0.61699999999999999</v>
      </c>
    </row>
    <row r="157" spans="1:34" ht="21" customHeight="1">
      <c r="A157" s="28" t="s">
        <v>170</v>
      </c>
      <c r="B157" s="270">
        <v>1357000</v>
      </c>
      <c r="C157" s="274">
        <v>1129000</v>
      </c>
      <c r="D157" s="270">
        <v>823000</v>
      </c>
      <c r="E157" s="274">
        <v>789000</v>
      </c>
      <c r="F157" s="274">
        <v>34000</v>
      </c>
      <c r="G157" s="275">
        <v>534000</v>
      </c>
      <c r="H157" s="276">
        <v>4.1000000000000002E-2</v>
      </c>
      <c r="I157" s="277">
        <v>0.71699999999999997</v>
      </c>
      <c r="J157" s="278">
        <v>0.68799999999999994</v>
      </c>
      <c r="K157" s="133"/>
      <c r="M157" s="28" t="s">
        <v>170</v>
      </c>
      <c r="N157" s="270">
        <v>656000</v>
      </c>
      <c r="O157" s="274">
        <v>558000</v>
      </c>
      <c r="P157" s="270">
        <v>449000</v>
      </c>
      <c r="Q157" s="274">
        <v>428000</v>
      </c>
      <c r="R157" s="274">
        <v>21000</v>
      </c>
      <c r="S157" s="275">
        <v>207000</v>
      </c>
      <c r="T157" s="276">
        <v>4.5999999999999999E-2</v>
      </c>
      <c r="U157" s="277">
        <v>0.78700000000000003</v>
      </c>
      <c r="V157" s="278">
        <v>0.751</v>
      </c>
      <c r="W157" s="100"/>
      <c r="Y157" s="28" t="s">
        <v>170</v>
      </c>
      <c r="Z157" s="270">
        <v>701000</v>
      </c>
      <c r="AA157" s="274">
        <v>571000</v>
      </c>
      <c r="AB157" s="270">
        <v>374000</v>
      </c>
      <c r="AC157" s="274">
        <v>361000</v>
      </c>
      <c r="AD157" s="274">
        <v>13000</v>
      </c>
      <c r="AE157" s="275">
        <v>327000</v>
      </c>
      <c r="AF157" s="276">
        <v>3.5000000000000003E-2</v>
      </c>
      <c r="AG157" s="277">
        <v>0.64800000000000002</v>
      </c>
      <c r="AH157" s="278">
        <v>0.626</v>
      </c>
    </row>
    <row r="158" spans="1:34" ht="21" customHeight="1">
      <c r="A158" s="28" t="s">
        <v>171</v>
      </c>
      <c r="B158" s="270">
        <v>1359000</v>
      </c>
      <c r="C158" s="274">
        <v>1130000</v>
      </c>
      <c r="D158" s="270">
        <v>834000</v>
      </c>
      <c r="E158" s="274">
        <v>799000</v>
      </c>
      <c r="F158" s="274">
        <v>35000</v>
      </c>
      <c r="G158" s="275">
        <v>525000</v>
      </c>
      <c r="H158" s="276">
        <v>4.2000000000000003E-2</v>
      </c>
      <c r="I158" s="277">
        <v>0.72399999999999998</v>
      </c>
      <c r="J158" s="278">
        <v>0.69299999999999995</v>
      </c>
      <c r="K158" s="133"/>
      <c r="M158" s="28" t="s">
        <v>171</v>
      </c>
      <c r="N158" s="270">
        <v>657000</v>
      </c>
      <c r="O158" s="274">
        <v>558000</v>
      </c>
      <c r="P158" s="270">
        <v>457000</v>
      </c>
      <c r="Q158" s="274">
        <v>435000</v>
      </c>
      <c r="R158" s="274">
        <v>22000</v>
      </c>
      <c r="S158" s="275">
        <v>200000</v>
      </c>
      <c r="T158" s="276">
        <v>4.8000000000000001E-2</v>
      </c>
      <c r="U158" s="277">
        <v>0.79800000000000004</v>
      </c>
      <c r="V158" s="278">
        <v>0.75900000000000001</v>
      </c>
      <c r="W158" s="100"/>
      <c r="Y158" s="28" t="s">
        <v>171</v>
      </c>
      <c r="Z158" s="270">
        <v>702000</v>
      </c>
      <c r="AA158" s="274">
        <v>572000</v>
      </c>
      <c r="AB158" s="270">
        <v>377000</v>
      </c>
      <c r="AC158" s="274">
        <v>364000</v>
      </c>
      <c r="AD158" s="274">
        <v>13000</v>
      </c>
      <c r="AE158" s="275">
        <v>325000</v>
      </c>
      <c r="AF158" s="276">
        <v>3.5000000000000003E-2</v>
      </c>
      <c r="AG158" s="277">
        <v>0.65100000000000002</v>
      </c>
      <c r="AH158" s="278">
        <v>0.629</v>
      </c>
    </row>
    <row r="159" spans="1:34" ht="21" customHeight="1">
      <c r="A159" s="28" t="s">
        <v>172</v>
      </c>
      <c r="B159" s="270">
        <v>1361000</v>
      </c>
      <c r="C159" s="274">
        <v>1131000</v>
      </c>
      <c r="D159" s="270">
        <v>832000</v>
      </c>
      <c r="E159" s="274">
        <v>798000</v>
      </c>
      <c r="F159" s="274">
        <v>34000</v>
      </c>
      <c r="G159" s="275">
        <v>529000</v>
      </c>
      <c r="H159" s="276">
        <v>0.04</v>
      </c>
      <c r="I159" s="277">
        <v>0.72099999999999997</v>
      </c>
      <c r="J159" s="278">
        <v>0.69099999999999995</v>
      </c>
      <c r="K159" s="133"/>
      <c r="M159" s="28" t="s">
        <v>172</v>
      </c>
      <c r="N159" s="270">
        <v>658000</v>
      </c>
      <c r="O159" s="274">
        <v>559000</v>
      </c>
      <c r="P159" s="270">
        <v>452000</v>
      </c>
      <c r="Q159" s="274">
        <v>432000</v>
      </c>
      <c r="R159" s="274">
        <v>20000</v>
      </c>
      <c r="S159" s="275">
        <v>206000</v>
      </c>
      <c r="T159" s="276">
        <v>4.3999999999999997E-2</v>
      </c>
      <c r="U159" s="277">
        <v>0.79100000000000004</v>
      </c>
      <c r="V159" s="278">
        <v>0.755</v>
      </c>
      <c r="W159" s="100"/>
      <c r="Y159" s="28" t="s">
        <v>172</v>
      </c>
      <c r="Z159" s="270">
        <v>703000</v>
      </c>
      <c r="AA159" s="274">
        <v>572000</v>
      </c>
      <c r="AB159" s="270">
        <v>379000</v>
      </c>
      <c r="AC159" s="274">
        <v>366000</v>
      </c>
      <c r="AD159" s="274">
        <v>14000</v>
      </c>
      <c r="AE159" s="275">
        <v>323000</v>
      </c>
      <c r="AF159" s="276">
        <v>3.5999999999999997E-2</v>
      </c>
      <c r="AG159" s="277">
        <v>0.65300000000000002</v>
      </c>
      <c r="AH159" s="278">
        <v>0.629</v>
      </c>
    </row>
    <row r="160" spans="1:34" ht="21" customHeight="1">
      <c r="A160" s="28" t="s">
        <v>173</v>
      </c>
      <c r="B160" s="270">
        <v>1362000</v>
      </c>
      <c r="C160" s="274">
        <v>1133000</v>
      </c>
      <c r="D160" s="270">
        <v>825000</v>
      </c>
      <c r="E160" s="274">
        <v>795000</v>
      </c>
      <c r="F160" s="274">
        <v>29000</v>
      </c>
      <c r="G160" s="275">
        <v>537000</v>
      </c>
      <c r="H160" s="276">
        <v>3.5999999999999997E-2</v>
      </c>
      <c r="I160" s="277">
        <v>0.71499999999999997</v>
      </c>
      <c r="J160" s="278">
        <v>0.68899999999999995</v>
      </c>
      <c r="K160" s="133"/>
      <c r="M160" s="28" t="s">
        <v>173</v>
      </c>
      <c r="N160" s="270">
        <v>659000</v>
      </c>
      <c r="O160" s="274">
        <v>560000</v>
      </c>
      <c r="P160" s="270">
        <v>453000</v>
      </c>
      <c r="Q160" s="274">
        <v>435000</v>
      </c>
      <c r="R160" s="274">
        <v>17000</v>
      </c>
      <c r="S160" s="275">
        <v>206000</v>
      </c>
      <c r="T160" s="276">
        <v>3.7999999999999999E-2</v>
      </c>
      <c r="U160" s="277">
        <v>0.79</v>
      </c>
      <c r="V160" s="278">
        <v>0.75900000000000001</v>
      </c>
      <c r="W160" s="100"/>
      <c r="Y160" s="28" t="s">
        <v>173</v>
      </c>
      <c r="Z160" s="270">
        <v>704000</v>
      </c>
      <c r="AA160" s="274">
        <v>573000</v>
      </c>
      <c r="AB160" s="270">
        <v>372000</v>
      </c>
      <c r="AC160" s="274">
        <v>360000</v>
      </c>
      <c r="AD160" s="274">
        <v>12000</v>
      </c>
      <c r="AE160" s="275">
        <v>331000</v>
      </c>
      <c r="AF160" s="276">
        <v>3.3000000000000002E-2</v>
      </c>
      <c r="AG160" s="277">
        <v>0.64100000000000001</v>
      </c>
      <c r="AH160" s="278">
        <v>0.62</v>
      </c>
    </row>
    <row r="161" spans="1:34" ht="21" customHeight="1">
      <c r="A161" s="28" t="s">
        <v>174</v>
      </c>
      <c r="B161" s="270">
        <v>1364000</v>
      </c>
      <c r="C161" s="274">
        <v>1134000</v>
      </c>
      <c r="D161" s="270">
        <v>820000</v>
      </c>
      <c r="E161" s="274">
        <v>793000</v>
      </c>
      <c r="F161" s="274">
        <v>27000</v>
      </c>
      <c r="G161" s="275">
        <v>544000</v>
      </c>
      <c r="H161" s="276">
        <v>3.2000000000000001E-2</v>
      </c>
      <c r="I161" s="277">
        <v>0.71</v>
      </c>
      <c r="J161" s="278">
        <v>0.68700000000000006</v>
      </c>
      <c r="K161" s="133"/>
      <c r="M161" s="28" t="s">
        <v>174</v>
      </c>
      <c r="N161" s="270">
        <v>659000</v>
      </c>
      <c r="O161" s="274">
        <v>560000</v>
      </c>
      <c r="P161" s="270">
        <v>450000</v>
      </c>
      <c r="Q161" s="274">
        <v>434000</v>
      </c>
      <c r="R161" s="274">
        <v>16000</v>
      </c>
      <c r="S161" s="275">
        <v>209000</v>
      </c>
      <c r="T161" s="276">
        <v>3.5000000000000003E-2</v>
      </c>
      <c r="U161" s="277">
        <v>0.78600000000000003</v>
      </c>
      <c r="V161" s="278">
        <v>0.75800000000000001</v>
      </c>
      <c r="W161" s="100"/>
      <c r="Y161" s="28" t="s">
        <v>174</v>
      </c>
      <c r="Z161" s="270">
        <v>705000</v>
      </c>
      <c r="AA161" s="274">
        <v>574000</v>
      </c>
      <c r="AB161" s="270">
        <v>370000</v>
      </c>
      <c r="AC161" s="274">
        <v>360000</v>
      </c>
      <c r="AD161" s="274">
        <v>11000</v>
      </c>
      <c r="AE161" s="275">
        <v>334000</v>
      </c>
      <c r="AF161" s="276">
        <v>2.8000000000000001E-2</v>
      </c>
      <c r="AG161" s="277">
        <v>0.63600000000000001</v>
      </c>
      <c r="AH161" s="278">
        <v>0.61799999999999999</v>
      </c>
    </row>
    <row r="162" spans="1:34" ht="21" customHeight="1">
      <c r="A162" s="28" t="s">
        <v>175</v>
      </c>
      <c r="B162" s="270">
        <v>1365000</v>
      </c>
      <c r="C162" s="274">
        <v>1135000</v>
      </c>
      <c r="D162" s="270">
        <v>811000</v>
      </c>
      <c r="E162" s="274">
        <v>782000</v>
      </c>
      <c r="F162" s="274">
        <v>29000</v>
      </c>
      <c r="G162" s="275">
        <v>554000</v>
      </c>
      <c r="H162" s="276">
        <v>3.5999999999999997E-2</v>
      </c>
      <c r="I162" s="277">
        <v>0.70399999999999996</v>
      </c>
      <c r="J162" s="278">
        <v>0.67800000000000005</v>
      </c>
      <c r="K162" s="133"/>
      <c r="M162" s="28" t="s">
        <v>175</v>
      </c>
      <c r="N162" s="270">
        <v>660000</v>
      </c>
      <c r="O162" s="274">
        <v>561000</v>
      </c>
      <c r="P162" s="270">
        <v>445000</v>
      </c>
      <c r="Q162" s="274">
        <v>428000</v>
      </c>
      <c r="R162" s="274">
        <v>17000</v>
      </c>
      <c r="S162" s="275">
        <v>215000</v>
      </c>
      <c r="T162" s="276">
        <v>3.7999999999999999E-2</v>
      </c>
      <c r="U162" s="277">
        <v>0.78</v>
      </c>
      <c r="V162" s="278">
        <v>0.749</v>
      </c>
      <c r="W162" s="100"/>
      <c r="Y162" s="28" t="s">
        <v>175</v>
      </c>
      <c r="Z162" s="270">
        <v>705000</v>
      </c>
      <c r="AA162" s="274">
        <v>574000</v>
      </c>
      <c r="AB162" s="270">
        <v>366000</v>
      </c>
      <c r="AC162" s="274">
        <v>353000</v>
      </c>
      <c r="AD162" s="274">
        <v>12000</v>
      </c>
      <c r="AE162" s="275">
        <v>340000</v>
      </c>
      <c r="AF162" s="276">
        <v>3.3000000000000002E-2</v>
      </c>
      <c r="AG162" s="277">
        <v>0.629</v>
      </c>
      <c r="AH162" s="278">
        <v>0.60799999999999998</v>
      </c>
    </row>
    <row r="163" spans="1:34" ht="21" customHeight="1">
      <c r="A163" s="28" t="s">
        <v>176</v>
      </c>
      <c r="B163" s="270">
        <v>1367000</v>
      </c>
      <c r="C163" s="274">
        <v>1136000</v>
      </c>
      <c r="D163" s="270">
        <v>819000</v>
      </c>
      <c r="E163" s="274">
        <v>787000</v>
      </c>
      <c r="F163" s="274">
        <v>32000</v>
      </c>
      <c r="G163" s="275">
        <v>547000</v>
      </c>
      <c r="H163" s="276">
        <v>3.9E-2</v>
      </c>
      <c r="I163" s="277">
        <v>0.70899999999999996</v>
      </c>
      <c r="J163" s="278">
        <v>0.68100000000000005</v>
      </c>
      <c r="K163" s="133"/>
      <c r="M163" s="28" t="s">
        <v>176</v>
      </c>
      <c r="N163" s="270">
        <v>661000</v>
      </c>
      <c r="O163" s="274">
        <v>561000</v>
      </c>
      <c r="P163" s="270">
        <v>447000</v>
      </c>
      <c r="Q163" s="274">
        <v>428000</v>
      </c>
      <c r="R163" s="274">
        <v>19000</v>
      </c>
      <c r="S163" s="275">
        <v>214000</v>
      </c>
      <c r="T163" s="276">
        <v>4.2000000000000003E-2</v>
      </c>
      <c r="U163" s="277">
        <v>0.77900000000000003</v>
      </c>
      <c r="V163" s="278">
        <v>0.746</v>
      </c>
      <c r="W163" s="100"/>
      <c r="Y163" s="28" t="s">
        <v>176</v>
      </c>
      <c r="Z163" s="270">
        <v>706000</v>
      </c>
      <c r="AA163" s="274">
        <v>575000</v>
      </c>
      <c r="AB163" s="270">
        <v>372000</v>
      </c>
      <c r="AC163" s="274">
        <v>359000</v>
      </c>
      <c r="AD163" s="274">
        <v>13000</v>
      </c>
      <c r="AE163" s="275">
        <v>334000</v>
      </c>
      <c r="AF163" s="276">
        <v>3.5000000000000003E-2</v>
      </c>
      <c r="AG163" s="277">
        <v>0.64</v>
      </c>
      <c r="AH163" s="278">
        <v>0.61699999999999999</v>
      </c>
    </row>
    <row r="164" spans="1:34" ht="21" customHeight="1">
      <c r="A164" s="28" t="s">
        <v>177</v>
      </c>
      <c r="B164" s="270">
        <v>1368000</v>
      </c>
      <c r="C164" s="274">
        <v>1137000</v>
      </c>
      <c r="D164" s="270">
        <v>821000</v>
      </c>
      <c r="E164" s="274">
        <v>787000</v>
      </c>
      <c r="F164" s="274">
        <v>34000</v>
      </c>
      <c r="G164" s="275">
        <v>547000</v>
      </c>
      <c r="H164" s="276">
        <v>4.1000000000000002E-2</v>
      </c>
      <c r="I164" s="277">
        <v>0.71</v>
      </c>
      <c r="J164" s="278">
        <v>0.68</v>
      </c>
      <c r="K164" s="133"/>
      <c r="M164" s="28" t="s">
        <v>177</v>
      </c>
      <c r="N164" s="270">
        <v>661000</v>
      </c>
      <c r="O164" s="274">
        <v>561000</v>
      </c>
      <c r="P164" s="270">
        <v>447000</v>
      </c>
      <c r="Q164" s="274">
        <v>427000</v>
      </c>
      <c r="R164" s="274">
        <v>20000</v>
      </c>
      <c r="S164" s="275">
        <v>214000</v>
      </c>
      <c r="T164" s="276">
        <v>4.5999999999999999E-2</v>
      </c>
      <c r="U164" s="277">
        <v>0.78100000000000003</v>
      </c>
      <c r="V164" s="278">
        <v>0.745</v>
      </c>
      <c r="W164" s="100"/>
      <c r="Y164" s="28" t="s">
        <v>177</v>
      </c>
      <c r="Z164" s="270">
        <v>707000</v>
      </c>
      <c r="AA164" s="274">
        <v>575000</v>
      </c>
      <c r="AB164" s="270">
        <v>374000</v>
      </c>
      <c r="AC164" s="274">
        <v>360000</v>
      </c>
      <c r="AD164" s="274">
        <v>14000</v>
      </c>
      <c r="AE164" s="275">
        <v>333000</v>
      </c>
      <c r="AF164" s="276">
        <v>3.5999999999999997E-2</v>
      </c>
      <c r="AG164" s="277">
        <v>0.64200000000000002</v>
      </c>
      <c r="AH164" s="278">
        <v>0.61799999999999999</v>
      </c>
    </row>
    <row r="165" spans="1:34" ht="21" customHeight="1">
      <c r="A165" s="28" t="s">
        <v>178</v>
      </c>
      <c r="B165" s="270">
        <v>1369000</v>
      </c>
      <c r="C165" s="274">
        <v>1137000</v>
      </c>
      <c r="D165" s="270">
        <v>823000</v>
      </c>
      <c r="E165" s="274">
        <v>787000</v>
      </c>
      <c r="F165" s="274">
        <v>36000</v>
      </c>
      <c r="G165" s="275">
        <v>546000</v>
      </c>
      <c r="H165" s="276">
        <v>4.3999999999999997E-2</v>
      </c>
      <c r="I165" s="277">
        <v>0.71099999999999997</v>
      </c>
      <c r="J165" s="278">
        <v>0.67900000000000005</v>
      </c>
      <c r="K165" s="133"/>
      <c r="M165" s="28" t="s">
        <v>178</v>
      </c>
      <c r="N165" s="270">
        <v>662000</v>
      </c>
      <c r="O165" s="274">
        <v>562000</v>
      </c>
      <c r="P165" s="270">
        <v>449000</v>
      </c>
      <c r="Q165" s="274">
        <v>426000</v>
      </c>
      <c r="R165" s="274">
        <v>23000</v>
      </c>
      <c r="S165" s="275">
        <v>214000</v>
      </c>
      <c r="T165" s="276">
        <v>0.05</v>
      </c>
      <c r="U165" s="277">
        <v>0.78300000000000003</v>
      </c>
      <c r="V165" s="278">
        <v>0.74199999999999999</v>
      </c>
      <c r="W165" s="100"/>
      <c r="Y165" s="28" t="s">
        <v>178</v>
      </c>
      <c r="Z165" s="270">
        <v>707000</v>
      </c>
      <c r="AA165" s="274">
        <v>576000</v>
      </c>
      <c r="AB165" s="270">
        <v>374000</v>
      </c>
      <c r="AC165" s="274">
        <v>361000</v>
      </c>
      <c r="AD165" s="274">
        <v>14000</v>
      </c>
      <c r="AE165" s="275">
        <v>333000</v>
      </c>
      <c r="AF165" s="276">
        <v>3.6999999999999998E-2</v>
      </c>
      <c r="AG165" s="277">
        <v>0.64200000000000002</v>
      </c>
      <c r="AH165" s="278">
        <v>0.61799999999999999</v>
      </c>
    </row>
    <row r="166" spans="1:34" ht="21" customHeight="1">
      <c r="A166" s="28" t="s">
        <v>179</v>
      </c>
      <c r="B166" s="270">
        <v>1371000</v>
      </c>
      <c r="C166" s="274">
        <v>1138000</v>
      </c>
      <c r="D166" s="270">
        <v>823000</v>
      </c>
      <c r="E166" s="274">
        <v>789000</v>
      </c>
      <c r="F166" s="274">
        <v>35000</v>
      </c>
      <c r="G166" s="275">
        <v>547000</v>
      </c>
      <c r="H166" s="276">
        <v>4.2000000000000003E-2</v>
      </c>
      <c r="I166" s="277">
        <v>0.71099999999999997</v>
      </c>
      <c r="J166" s="278">
        <v>0.68100000000000005</v>
      </c>
      <c r="K166" s="133"/>
      <c r="M166" s="28" t="s">
        <v>179</v>
      </c>
      <c r="N166" s="270">
        <v>663000</v>
      </c>
      <c r="O166" s="274">
        <v>562000</v>
      </c>
      <c r="P166" s="270">
        <v>450000</v>
      </c>
      <c r="Q166" s="274">
        <v>428000</v>
      </c>
      <c r="R166" s="274">
        <v>21000</v>
      </c>
      <c r="S166" s="275">
        <v>213000</v>
      </c>
      <c r="T166" s="276">
        <v>4.8000000000000001E-2</v>
      </c>
      <c r="U166" s="277">
        <v>0.78400000000000003</v>
      </c>
      <c r="V166" s="278">
        <v>0.746</v>
      </c>
      <c r="W166" s="100"/>
      <c r="Y166" s="28" t="s">
        <v>179</v>
      </c>
      <c r="Z166" s="270">
        <v>708000</v>
      </c>
      <c r="AA166" s="274">
        <v>576000</v>
      </c>
      <c r="AB166" s="270">
        <v>374000</v>
      </c>
      <c r="AC166" s="274">
        <v>360000</v>
      </c>
      <c r="AD166" s="274">
        <v>13000</v>
      </c>
      <c r="AE166" s="275">
        <v>334000</v>
      </c>
      <c r="AF166" s="276">
        <v>3.5999999999999997E-2</v>
      </c>
      <c r="AG166" s="277">
        <v>0.64</v>
      </c>
      <c r="AH166" s="278">
        <v>0.61599999999999999</v>
      </c>
    </row>
    <row r="167" spans="1:34" ht="21" customHeight="1">
      <c r="A167" s="28" t="s">
        <v>233</v>
      </c>
      <c r="B167" s="270">
        <v>1372000</v>
      </c>
      <c r="C167" s="274">
        <v>1139000</v>
      </c>
      <c r="D167" s="270">
        <v>827000</v>
      </c>
      <c r="E167" s="274">
        <v>792000</v>
      </c>
      <c r="F167" s="274">
        <v>35000</v>
      </c>
      <c r="G167" s="275">
        <v>544000</v>
      </c>
      <c r="H167" s="276">
        <v>4.2000000000000003E-2</v>
      </c>
      <c r="I167" s="277">
        <v>0.71199999999999997</v>
      </c>
      <c r="J167" s="278">
        <v>0.68100000000000005</v>
      </c>
      <c r="K167" s="133"/>
      <c r="M167" s="28" t="s">
        <v>233</v>
      </c>
      <c r="N167" s="270">
        <v>663000</v>
      </c>
      <c r="O167" s="274">
        <v>563000</v>
      </c>
      <c r="P167" s="270">
        <v>454000</v>
      </c>
      <c r="Q167" s="274">
        <v>431000</v>
      </c>
      <c r="R167" s="274">
        <v>23000</v>
      </c>
      <c r="S167" s="275">
        <v>210000</v>
      </c>
      <c r="T167" s="276">
        <v>0.05</v>
      </c>
      <c r="U167" s="277">
        <v>0.78800000000000003</v>
      </c>
      <c r="V167" s="278">
        <v>0.748</v>
      </c>
      <c r="W167" s="100"/>
      <c r="Y167" s="28" t="s">
        <v>233</v>
      </c>
      <c r="Z167" s="270">
        <v>709000</v>
      </c>
      <c r="AA167" s="274">
        <v>577000</v>
      </c>
      <c r="AB167" s="270">
        <v>374000</v>
      </c>
      <c r="AC167" s="274">
        <v>362000</v>
      </c>
      <c r="AD167" s="274">
        <v>12000</v>
      </c>
      <c r="AE167" s="275">
        <v>335000</v>
      </c>
      <c r="AF167" s="276">
        <v>3.3000000000000002E-2</v>
      </c>
      <c r="AG167" s="277">
        <v>0.63800000000000001</v>
      </c>
      <c r="AH167" s="278">
        <v>0.61599999999999999</v>
      </c>
    </row>
    <row r="168" spans="1:34" ht="21" customHeight="1">
      <c r="A168" s="28" t="s">
        <v>234</v>
      </c>
      <c r="B168" s="270">
        <v>1373000</v>
      </c>
      <c r="C168" s="274">
        <v>1140000</v>
      </c>
      <c r="D168" s="270">
        <v>832000</v>
      </c>
      <c r="E168" s="274">
        <v>798000</v>
      </c>
      <c r="F168" s="274">
        <v>35000</v>
      </c>
      <c r="G168" s="275">
        <v>541000</v>
      </c>
      <c r="H168" s="276">
        <v>4.1000000000000002E-2</v>
      </c>
      <c r="I168" s="277">
        <v>0.71499999999999997</v>
      </c>
      <c r="J168" s="278">
        <v>0.68500000000000005</v>
      </c>
      <c r="K168" s="133"/>
      <c r="M168" s="28" t="s">
        <v>234</v>
      </c>
      <c r="N168" s="270">
        <v>664000</v>
      </c>
      <c r="O168" s="274">
        <v>563000</v>
      </c>
      <c r="P168" s="270">
        <v>456000</v>
      </c>
      <c r="Q168" s="274">
        <v>433000</v>
      </c>
      <c r="R168" s="274">
        <v>23000</v>
      </c>
      <c r="S168" s="275">
        <v>208000</v>
      </c>
      <c r="T168" s="276">
        <v>5.0999999999999997E-2</v>
      </c>
      <c r="U168" s="277">
        <v>0.79200000000000004</v>
      </c>
      <c r="V168" s="278">
        <v>0.751</v>
      </c>
      <c r="W168" s="100"/>
      <c r="Y168" s="28" t="s">
        <v>234</v>
      </c>
      <c r="Z168" s="270">
        <v>709000</v>
      </c>
      <c r="AA168" s="274">
        <v>577000</v>
      </c>
      <c r="AB168" s="270">
        <v>376000</v>
      </c>
      <c r="AC168" s="274">
        <v>365000</v>
      </c>
      <c r="AD168" s="274">
        <v>11000</v>
      </c>
      <c r="AE168" s="275">
        <v>333000</v>
      </c>
      <c r="AF168" s="276">
        <v>0.03</v>
      </c>
      <c r="AG168" s="277">
        <v>0.64100000000000001</v>
      </c>
      <c r="AH168" s="278">
        <v>0.621</v>
      </c>
    </row>
    <row r="169" spans="1:34" ht="21" customHeight="1">
      <c r="A169" s="28" t="s">
        <v>180</v>
      </c>
      <c r="B169" s="270">
        <v>1375000</v>
      </c>
      <c r="C169" s="274">
        <v>1141000</v>
      </c>
      <c r="D169" s="270">
        <v>831000</v>
      </c>
      <c r="E169" s="274">
        <v>794000</v>
      </c>
      <c r="F169" s="274">
        <v>38000</v>
      </c>
      <c r="G169" s="275">
        <v>543000</v>
      </c>
      <c r="H169" s="276">
        <v>4.4999999999999998E-2</v>
      </c>
      <c r="I169" s="277">
        <v>0.71499999999999997</v>
      </c>
      <c r="J169" s="278">
        <v>0.68200000000000005</v>
      </c>
      <c r="K169" s="133"/>
      <c r="M169" s="28" t="s">
        <v>180</v>
      </c>
      <c r="N169" s="270">
        <v>665000</v>
      </c>
      <c r="O169" s="274">
        <v>564000</v>
      </c>
      <c r="P169" s="270">
        <v>455000</v>
      </c>
      <c r="Q169" s="274">
        <v>429000</v>
      </c>
      <c r="R169" s="274">
        <v>25000</v>
      </c>
      <c r="S169" s="275">
        <v>210000</v>
      </c>
      <c r="T169" s="276">
        <v>5.6000000000000001E-2</v>
      </c>
      <c r="U169" s="277">
        <v>0.79</v>
      </c>
      <c r="V169" s="278">
        <v>0.745</v>
      </c>
      <c r="W169" s="100"/>
      <c r="Y169" s="28" t="s">
        <v>180</v>
      </c>
      <c r="Z169" s="270">
        <v>710000</v>
      </c>
      <c r="AA169" s="274">
        <v>577000</v>
      </c>
      <c r="AB169" s="270">
        <v>376000</v>
      </c>
      <c r="AC169" s="274">
        <v>364000</v>
      </c>
      <c r="AD169" s="274">
        <v>12000</v>
      </c>
      <c r="AE169" s="275">
        <v>333000</v>
      </c>
      <c r="AF169" s="276">
        <v>3.2000000000000001E-2</v>
      </c>
      <c r="AG169" s="277">
        <v>0.64100000000000001</v>
      </c>
      <c r="AH169" s="278">
        <v>0.62</v>
      </c>
    </row>
    <row r="170" spans="1:34" ht="21" customHeight="1">
      <c r="A170" s="28" t="s">
        <v>181</v>
      </c>
      <c r="B170" s="270">
        <v>1376000</v>
      </c>
      <c r="C170" s="274">
        <v>1142000</v>
      </c>
      <c r="D170" s="270">
        <v>836000</v>
      </c>
      <c r="E170" s="274">
        <v>802000</v>
      </c>
      <c r="F170" s="274">
        <v>34000</v>
      </c>
      <c r="G170" s="275">
        <v>540000</v>
      </c>
      <c r="H170" s="276">
        <v>4.1000000000000002E-2</v>
      </c>
      <c r="I170" s="277">
        <v>0.71899999999999997</v>
      </c>
      <c r="J170" s="278">
        <v>0.68899999999999995</v>
      </c>
      <c r="K170" s="133"/>
      <c r="M170" s="28" t="s">
        <v>181</v>
      </c>
      <c r="N170" s="270">
        <v>665000</v>
      </c>
      <c r="O170" s="274">
        <v>564000</v>
      </c>
      <c r="P170" s="270">
        <v>457000</v>
      </c>
      <c r="Q170" s="274">
        <v>434000</v>
      </c>
      <c r="R170" s="274">
        <v>23000</v>
      </c>
      <c r="S170" s="275">
        <v>208000</v>
      </c>
      <c r="T170" s="276">
        <v>5.0999999999999997E-2</v>
      </c>
      <c r="U170" s="277">
        <v>0.79400000000000004</v>
      </c>
      <c r="V170" s="278">
        <v>0.752</v>
      </c>
      <c r="W170" s="100"/>
      <c r="Y170" s="28" t="s">
        <v>181</v>
      </c>
      <c r="Z170" s="270">
        <v>711000</v>
      </c>
      <c r="AA170" s="274">
        <v>578000</v>
      </c>
      <c r="AB170" s="270">
        <v>379000</v>
      </c>
      <c r="AC170" s="274">
        <v>368000</v>
      </c>
      <c r="AD170" s="274">
        <v>11000</v>
      </c>
      <c r="AE170" s="275">
        <v>332000</v>
      </c>
      <c r="AF170" s="276">
        <v>2.8000000000000001E-2</v>
      </c>
      <c r="AG170" s="277">
        <v>0.64600000000000002</v>
      </c>
      <c r="AH170" s="278">
        <v>0.628</v>
      </c>
    </row>
    <row r="171" spans="1:34" ht="21" customHeight="1">
      <c r="A171" s="28" t="s">
        <v>182</v>
      </c>
      <c r="B171" s="270">
        <v>1377000</v>
      </c>
      <c r="C171" s="274">
        <v>1143000</v>
      </c>
      <c r="D171" s="270">
        <v>840000</v>
      </c>
      <c r="E171" s="274">
        <v>807000</v>
      </c>
      <c r="F171" s="274">
        <v>33000</v>
      </c>
      <c r="G171" s="275">
        <v>537000</v>
      </c>
      <c r="H171" s="276">
        <v>0.04</v>
      </c>
      <c r="I171" s="277">
        <v>0.72099999999999997</v>
      </c>
      <c r="J171" s="278">
        <v>0.69199999999999995</v>
      </c>
      <c r="K171" s="133"/>
      <c r="M171" s="28" t="s">
        <v>182</v>
      </c>
      <c r="N171" s="270">
        <v>666000</v>
      </c>
      <c r="O171" s="274">
        <v>564000</v>
      </c>
      <c r="P171" s="270">
        <v>459000</v>
      </c>
      <c r="Q171" s="274">
        <v>435000</v>
      </c>
      <c r="R171" s="274">
        <v>24000</v>
      </c>
      <c r="S171" s="275">
        <v>207000</v>
      </c>
      <c r="T171" s="276">
        <v>5.1999999999999998E-2</v>
      </c>
      <c r="U171" s="277">
        <v>0.79600000000000004</v>
      </c>
      <c r="V171" s="278">
        <v>0.754</v>
      </c>
      <c r="W171" s="100"/>
      <c r="Y171" s="28" t="s">
        <v>182</v>
      </c>
      <c r="Z171" s="270">
        <v>711000</v>
      </c>
      <c r="AA171" s="274">
        <v>578000</v>
      </c>
      <c r="AB171" s="270">
        <v>381000</v>
      </c>
      <c r="AC171" s="274">
        <v>371000</v>
      </c>
      <c r="AD171" s="274">
        <v>10000</v>
      </c>
      <c r="AE171" s="275">
        <v>330000</v>
      </c>
      <c r="AF171" s="276">
        <v>2.5000000000000001E-2</v>
      </c>
      <c r="AG171" s="277">
        <v>0.64800000000000002</v>
      </c>
      <c r="AH171" s="278">
        <v>0.63100000000000001</v>
      </c>
    </row>
    <row r="172" spans="1:34" ht="21" customHeight="1">
      <c r="A172" s="28" t="s">
        <v>183</v>
      </c>
      <c r="B172" s="270">
        <v>1379000</v>
      </c>
      <c r="C172" s="274">
        <v>1144000</v>
      </c>
      <c r="D172" s="270">
        <v>833000</v>
      </c>
      <c r="E172" s="274">
        <v>801000</v>
      </c>
      <c r="F172" s="274">
        <v>32000</v>
      </c>
      <c r="G172" s="275">
        <v>546000</v>
      </c>
      <c r="H172" s="276">
        <v>3.9E-2</v>
      </c>
      <c r="I172" s="277">
        <v>0.71499999999999997</v>
      </c>
      <c r="J172" s="278">
        <v>0.68700000000000006</v>
      </c>
      <c r="K172" s="133"/>
      <c r="M172" s="28" t="s">
        <v>183</v>
      </c>
      <c r="N172" s="270">
        <v>667000</v>
      </c>
      <c r="O172" s="274">
        <v>565000</v>
      </c>
      <c r="P172" s="270">
        <v>456000</v>
      </c>
      <c r="Q172" s="274">
        <v>434000</v>
      </c>
      <c r="R172" s="274">
        <v>22000</v>
      </c>
      <c r="S172" s="275">
        <v>211000</v>
      </c>
      <c r="T172" s="276">
        <v>4.9000000000000002E-2</v>
      </c>
      <c r="U172" s="277">
        <v>0.79100000000000004</v>
      </c>
      <c r="V172" s="278">
        <v>0.752</v>
      </c>
      <c r="W172" s="100"/>
      <c r="Y172" s="28" t="s">
        <v>183</v>
      </c>
      <c r="Z172" s="270">
        <v>712000</v>
      </c>
      <c r="AA172" s="274">
        <v>579000</v>
      </c>
      <c r="AB172" s="270">
        <v>377000</v>
      </c>
      <c r="AC172" s="274">
        <v>367000</v>
      </c>
      <c r="AD172" s="274">
        <v>10000</v>
      </c>
      <c r="AE172" s="275">
        <v>335000</v>
      </c>
      <c r="AF172" s="276">
        <v>2.5999999999999999E-2</v>
      </c>
      <c r="AG172" s="277">
        <v>0.64</v>
      </c>
      <c r="AH172" s="278">
        <v>0.623</v>
      </c>
    </row>
    <row r="173" spans="1:34" ht="21" customHeight="1">
      <c r="A173" s="28" t="s">
        <v>184</v>
      </c>
      <c r="B173" s="270">
        <v>1380000</v>
      </c>
      <c r="C173" s="274">
        <v>1145000</v>
      </c>
      <c r="D173" s="270">
        <v>831000</v>
      </c>
      <c r="E173" s="274">
        <v>797000</v>
      </c>
      <c r="F173" s="274">
        <v>34000</v>
      </c>
      <c r="G173" s="275">
        <v>549000</v>
      </c>
      <c r="H173" s="276">
        <v>4.1000000000000002E-2</v>
      </c>
      <c r="I173" s="277">
        <v>0.71399999999999997</v>
      </c>
      <c r="J173" s="278">
        <v>0.68300000000000005</v>
      </c>
      <c r="K173" s="133"/>
      <c r="M173" s="28" t="s">
        <v>184</v>
      </c>
      <c r="N173" s="270">
        <v>668000</v>
      </c>
      <c r="O173" s="274">
        <v>565000</v>
      </c>
      <c r="P173" s="270">
        <v>455000</v>
      </c>
      <c r="Q173" s="274">
        <v>431000</v>
      </c>
      <c r="R173" s="274">
        <v>24000</v>
      </c>
      <c r="S173" s="275">
        <v>213000</v>
      </c>
      <c r="T173" s="276">
        <v>5.1999999999999998E-2</v>
      </c>
      <c r="U173" s="277">
        <v>0.78900000000000003</v>
      </c>
      <c r="V173" s="278">
        <v>0.747</v>
      </c>
      <c r="W173" s="100"/>
      <c r="Y173" s="28" t="s">
        <v>184</v>
      </c>
      <c r="Z173" s="270">
        <v>713000</v>
      </c>
      <c r="AA173" s="274">
        <v>579000</v>
      </c>
      <c r="AB173" s="270">
        <v>376000</v>
      </c>
      <c r="AC173" s="274">
        <v>366000</v>
      </c>
      <c r="AD173" s="274">
        <v>11000</v>
      </c>
      <c r="AE173" s="275">
        <v>336000</v>
      </c>
      <c r="AF173" s="276">
        <v>2.8000000000000001E-2</v>
      </c>
      <c r="AG173" s="277">
        <v>0.64</v>
      </c>
      <c r="AH173" s="278">
        <v>0.621</v>
      </c>
    </row>
    <row r="174" spans="1:34" ht="21" customHeight="1">
      <c r="A174" s="28" t="s">
        <v>185</v>
      </c>
      <c r="B174" s="270">
        <v>1381000</v>
      </c>
      <c r="C174" s="274">
        <v>1145000</v>
      </c>
      <c r="D174" s="270">
        <v>831000</v>
      </c>
      <c r="E174" s="274">
        <v>797000</v>
      </c>
      <c r="F174" s="274">
        <v>34000</v>
      </c>
      <c r="G174" s="275">
        <v>550000</v>
      </c>
      <c r="H174" s="276">
        <v>4.1000000000000002E-2</v>
      </c>
      <c r="I174" s="277">
        <v>0.71399999999999997</v>
      </c>
      <c r="J174" s="278">
        <v>0.68400000000000005</v>
      </c>
      <c r="K174" s="133"/>
      <c r="M174" s="28" t="s">
        <v>185</v>
      </c>
      <c r="N174" s="270">
        <v>668000</v>
      </c>
      <c r="O174" s="274">
        <v>566000</v>
      </c>
      <c r="P174" s="270">
        <v>454000</v>
      </c>
      <c r="Q174" s="274">
        <v>431000</v>
      </c>
      <c r="R174" s="274">
        <v>23000</v>
      </c>
      <c r="S174" s="275">
        <v>214000</v>
      </c>
      <c r="T174" s="276">
        <v>5.0999999999999997E-2</v>
      </c>
      <c r="U174" s="277">
        <v>0.78700000000000003</v>
      </c>
      <c r="V174" s="278">
        <v>0.746</v>
      </c>
      <c r="W174" s="100"/>
      <c r="Y174" s="28" t="s">
        <v>185</v>
      </c>
      <c r="Z174" s="270">
        <v>713000</v>
      </c>
      <c r="AA174" s="274">
        <v>580000</v>
      </c>
      <c r="AB174" s="270">
        <v>377000</v>
      </c>
      <c r="AC174" s="274">
        <v>366000</v>
      </c>
      <c r="AD174" s="274">
        <v>11000</v>
      </c>
      <c r="AE174" s="275">
        <v>336000</v>
      </c>
      <c r="AF174" s="276">
        <v>0.03</v>
      </c>
      <c r="AG174" s="277">
        <v>0.64200000000000002</v>
      </c>
      <c r="AH174" s="278">
        <v>0.623</v>
      </c>
    </row>
    <row r="175" spans="1:34" ht="21" customHeight="1">
      <c r="A175" s="28" t="s">
        <v>186</v>
      </c>
      <c r="B175" s="270">
        <v>1382000</v>
      </c>
      <c r="C175" s="274">
        <v>1146000</v>
      </c>
      <c r="D175" s="270">
        <v>829000</v>
      </c>
      <c r="E175" s="274">
        <v>795000</v>
      </c>
      <c r="F175" s="274">
        <v>34000</v>
      </c>
      <c r="G175" s="275">
        <v>554000</v>
      </c>
      <c r="H175" s="276">
        <v>4.1000000000000002E-2</v>
      </c>
      <c r="I175" s="277">
        <v>0.71099999999999997</v>
      </c>
      <c r="J175" s="278">
        <v>0.68100000000000005</v>
      </c>
      <c r="K175" s="133"/>
      <c r="M175" s="28" t="s">
        <v>186</v>
      </c>
      <c r="N175" s="270">
        <v>669000</v>
      </c>
      <c r="O175" s="274">
        <v>566000</v>
      </c>
      <c r="P175" s="270">
        <v>451000</v>
      </c>
      <c r="Q175" s="274">
        <v>425000</v>
      </c>
      <c r="R175" s="274">
        <v>26000</v>
      </c>
      <c r="S175" s="275">
        <v>218000</v>
      </c>
      <c r="T175" s="276">
        <v>5.7000000000000002E-2</v>
      </c>
      <c r="U175" s="277">
        <v>0.78100000000000003</v>
      </c>
      <c r="V175" s="278">
        <v>0.73599999999999999</v>
      </c>
      <c r="W175" s="100"/>
      <c r="Y175" s="28" t="s">
        <v>186</v>
      </c>
      <c r="Z175" s="270">
        <v>714000</v>
      </c>
      <c r="AA175" s="274">
        <v>580000</v>
      </c>
      <c r="AB175" s="270">
        <v>378000</v>
      </c>
      <c r="AC175" s="274">
        <v>369000</v>
      </c>
      <c r="AD175" s="274">
        <v>8000</v>
      </c>
      <c r="AE175" s="275">
        <v>336000</v>
      </c>
      <c r="AF175" s="276">
        <v>2.1999999999999999E-2</v>
      </c>
      <c r="AG175" s="277">
        <v>0.64200000000000002</v>
      </c>
      <c r="AH175" s="278">
        <v>0.627</v>
      </c>
    </row>
    <row r="176" spans="1:34" ht="21" customHeight="1">
      <c r="A176" s="28" t="s">
        <v>187</v>
      </c>
      <c r="B176" s="274">
        <v>1383000</v>
      </c>
      <c r="C176" s="279">
        <v>1146000</v>
      </c>
      <c r="D176" s="270">
        <v>829000</v>
      </c>
      <c r="E176" s="274">
        <v>792000</v>
      </c>
      <c r="F176" s="274">
        <v>37000</v>
      </c>
      <c r="G176" s="275">
        <v>554000</v>
      </c>
      <c r="H176" s="276">
        <v>4.3999999999999997E-2</v>
      </c>
      <c r="I176" s="277">
        <v>0.71</v>
      </c>
      <c r="J176" s="278">
        <v>0.67800000000000005</v>
      </c>
      <c r="K176" s="133"/>
      <c r="M176" s="28" t="s">
        <v>187</v>
      </c>
      <c r="N176" s="274">
        <v>669000</v>
      </c>
      <c r="O176" s="279">
        <v>566000</v>
      </c>
      <c r="P176" s="270">
        <v>453000</v>
      </c>
      <c r="Q176" s="274">
        <v>426000</v>
      </c>
      <c r="R176" s="274">
        <v>28000</v>
      </c>
      <c r="S176" s="275">
        <v>216000</v>
      </c>
      <c r="T176" s="276">
        <v>6.0999999999999999E-2</v>
      </c>
      <c r="U176" s="277">
        <v>0.78400000000000003</v>
      </c>
      <c r="V176" s="278">
        <v>0.73599999999999999</v>
      </c>
      <c r="W176" s="100"/>
      <c r="Y176" s="28" t="s">
        <v>187</v>
      </c>
      <c r="Z176" s="274">
        <v>714000</v>
      </c>
      <c r="AA176" s="279">
        <v>580000</v>
      </c>
      <c r="AB176" s="270">
        <v>376000</v>
      </c>
      <c r="AC176" s="274">
        <v>366000</v>
      </c>
      <c r="AD176" s="274">
        <v>9000</v>
      </c>
      <c r="AE176" s="275">
        <v>339000</v>
      </c>
      <c r="AF176" s="276">
        <v>2.4E-2</v>
      </c>
      <c r="AG176" s="277">
        <v>0.63700000000000001</v>
      </c>
      <c r="AH176" s="278">
        <v>0.621</v>
      </c>
    </row>
    <row r="177" spans="1:34" ht="21" customHeight="1">
      <c r="A177" s="28" t="s">
        <v>235</v>
      </c>
      <c r="B177" s="274">
        <v>1385000</v>
      </c>
      <c r="C177" s="279">
        <v>1147000</v>
      </c>
      <c r="D177" s="270">
        <v>823000</v>
      </c>
      <c r="E177" s="274">
        <v>787000</v>
      </c>
      <c r="F177" s="274">
        <v>36000</v>
      </c>
      <c r="G177" s="275">
        <v>562000</v>
      </c>
      <c r="H177" s="276">
        <v>4.2999999999999997E-2</v>
      </c>
      <c r="I177" s="277">
        <v>0.70399999999999996</v>
      </c>
      <c r="J177" s="278">
        <v>0.67400000000000004</v>
      </c>
      <c r="K177" s="133"/>
      <c r="M177" s="28" t="s">
        <v>235</v>
      </c>
      <c r="N177" s="274">
        <v>670000</v>
      </c>
      <c r="O177" s="279">
        <v>567000</v>
      </c>
      <c r="P177" s="270">
        <v>451000</v>
      </c>
      <c r="Q177" s="274">
        <v>423000</v>
      </c>
      <c r="R177" s="274">
        <v>28000</v>
      </c>
      <c r="S177" s="275">
        <v>219000</v>
      </c>
      <c r="T177" s="276">
        <v>6.2E-2</v>
      </c>
      <c r="U177" s="277">
        <v>0.78</v>
      </c>
      <c r="V177" s="278">
        <v>0.73099999999999998</v>
      </c>
      <c r="W177" s="100"/>
      <c r="Y177" s="28" t="s">
        <v>235</v>
      </c>
      <c r="Z177" s="274">
        <v>715000</v>
      </c>
      <c r="AA177" s="279">
        <v>580000</v>
      </c>
      <c r="AB177" s="270">
        <v>372000</v>
      </c>
      <c r="AC177" s="274">
        <v>364000</v>
      </c>
      <c r="AD177" s="274">
        <v>8000</v>
      </c>
      <c r="AE177" s="275">
        <v>343000</v>
      </c>
      <c r="AF177" s="276">
        <v>2.1000000000000001E-2</v>
      </c>
      <c r="AG177" s="277">
        <v>0.63100000000000001</v>
      </c>
      <c r="AH177" s="278">
        <v>0.61699999999999999</v>
      </c>
    </row>
    <row r="178" spans="1:34" ht="21" customHeight="1">
      <c r="A178" s="28" t="s">
        <v>236</v>
      </c>
      <c r="B178" s="274">
        <v>1386000</v>
      </c>
      <c r="C178" s="279">
        <v>1148000</v>
      </c>
      <c r="D178" s="270">
        <v>824000</v>
      </c>
      <c r="E178" s="274">
        <v>781000</v>
      </c>
      <c r="F178" s="274">
        <v>43000</v>
      </c>
      <c r="G178" s="275">
        <v>562000</v>
      </c>
      <c r="H178" s="276">
        <v>5.1999999999999998E-2</v>
      </c>
      <c r="I178" s="277">
        <v>0.70499999999999996</v>
      </c>
      <c r="J178" s="278">
        <v>0.66800000000000004</v>
      </c>
      <c r="K178" s="133"/>
      <c r="M178" s="28" t="s">
        <v>236</v>
      </c>
      <c r="N178" s="274">
        <v>670000</v>
      </c>
      <c r="O178" s="279">
        <v>567000</v>
      </c>
      <c r="P178" s="270">
        <v>450000</v>
      </c>
      <c r="Q178" s="274">
        <v>417000</v>
      </c>
      <c r="R178" s="274">
        <v>33000</v>
      </c>
      <c r="S178" s="275">
        <v>221000</v>
      </c>
      <c r="T178" s="276">
        <v>7.2999999999999995E-2</v>
      </c>
      <c r="U178" s="277">
        <v>0.77800000000000002</v>
      </c>
      <c r="V178" s="278">
        <v>0.72</v>
      </c>
      <c r="W178" s="100"/>
      <c r="Y178" s="28" t="s">
        <v>236</v>
      </c>
      <c r="Z178" s="274">
        <v>715000</v>
      </c>
      <c r="AA178" s="279">
        <v>581000</v>
      </c>
      <c r="AB178" s="270">
        <v>374000</v>
      </c>
      <c r="AC178" s="274">
        <v>364000</v>
      </c>
      <c r="AD178" s="274">
        <v>10000</v>
      </c>
      <c r="AE178" s="275">
        <v>341000</v>
      </c>
      <c r="AF178" s="276">
        <v>2.7E-2</v>
      </c>
      <c r="AG178" s="277">
        <v>0.63400000000000001</v>
      </c>
      <c r="AH178" s="278">
        <v>0.61699999999999999</v>
      </c>
    </row>
    <row r="179" spans="1:34" ht="21" customHeight="1">
      <c r="A179" s="28" t="s">
        <v>237</v>
      </c>
      <c r="B179" s="274">
        <v>1387000</v>
      </c>
      <c r="C179" s="279">
        <v>1148000</v>
      </c>
      <c r="D179" s="270">
        <v>820000</v>
      </c>
      <c r="E179" s="274">
        <v>773000</v>
      </c>
      <c r="F179" s="274">
        <v>47000</v>
      </c>
      <c r="G179" s="275">
        <v>567000</v>
      </c>
      <c r="H179" s="276">
        <v>5.7000000000000002E-2</v>
      </c>
      <c r="I179" s="277">
        <v>0.7</v>
      </c>
      <c r="J179" s="278">
        <v>0.66</v>
      </c>
      <c r="K179" s="133"/>
      <c r="M179" s="28" t="s">
        <v>237</v>
      </c>
      <c r="N179" s="274">
        <v>671000</v>
      </c>
      <c r="O179" s="279">
        <v>567000</v>
      </c>
      <c r="P179" s="270">
        <v>448000</v>
      </c>
      <c r="Q179" s="274">
        <v>414000</v>
      </c>
      <c r="R179" s="274">
        <v>35000</v>
      </c>
      <c r="S179" s="275">
        <v>223000</v>
      </c>
      <c r="T179" s="276">
        <v>7.6999999999999999E-2</v>
      </c>
      <c r="U179" s="277">
        <v>0.77300000000000002</v>
      </c>
      <c r="V179" s="278">
        <v>0.71199999999999997</v>
      </c>
      <c r="W179" s="100"/>
      <c r="Y179" s="28" t="s">
        <v>237</v>
      </c>
      <c r="Z179" s="274">
        <v>716000</v>
      </c>
      <c r="AA179" s="279">
        <v>581000</v>
      </c>
      <c r="AB179" s="270">
        <v>372000</v>
      </c>
      <c r="AC179" s="274">
        <v>359000</v>
      </c>
      <c r="AD179" s="274">
        <v>12000</v>
      </c>
      <c r="AE179" s="275">
        <v>344000</v>
      </c>
      <c r="AF179" s="276">
        <v>3.3000000000000002E-2</v>
      </c>
      <c r="AG179" s="277">
        <v>0.629</v>
      </c>
      <c r="AH179" s="278">
        <v>0.60899999999999999</v>
      </c>
    </row>
    <row r="180" spans="1:34" ht="21" customHeight="1">
      <c r="A180" s="28" t="s">
        <v>238</v>
      </c>
      <c r="B180" s="274">
        <v>1388000</v>
      </c>
      <c r="C180" s="279">
        <v>1149000</v>
      </c>
      <c r="D180" s="270">
        <v>814000</v>
      </c>
      <c r="E180" s="274">
        <v>766000</v>
      </c>
      <c r="F180" s="274">
        <v>48000</v>
      </c>
      <c r="G180" s="275">
        <v>574000</v>
      </c>
      <c r="H180" s="276">
        <v>5.8999999999999997E-2</v>
      </c>
      <c r="I180" s="277">
        <v>0.69499999999999995</v>
      </c>
      <c r="J180" s="278">
        <v>0.65400000000000003</v>
      </c>
      <c r="K180" s="133"/>
      <c r="M180" s="28" t="s">
        <v>238</v>
      </c>
      <c r="N180" s="274">
        <v>672000</v>
      </c>
      <c r="O180" s="279">
        <v>568000</v>
      </c>
      <c r="P180" s="270">
        <v>443000</v>
      </c>
      <c r="Q180" s="274">
        <v>410000</v>
      </c>
      <c r="R180" s="274">
        <v>34000</v>
      </c>
      <c r="S180" s="275">
        <v>228000</v>
      </c>
      <c r="T180" s="276">
        <v>7.5999999999999998E-2</v>
      </c>
      <c r="U180" s="277">
        <v>0.76300000000000001</v>
      </c>
      <c r="V180" s="278">
        <v>0.70499999999999996</v>
      </c>
      <c r="W180" s="100"/>
      <c r="Y180" s="28" t="s">
        <v>238</v>
      </c>
      <c r="Z180" s="274">
        <v>716000</v>
      </c>
      <c r="AA180" s="279">
        <v>581000</v>
      </c>
      <c r="AB180" s="270">
        <v>371000</v>
      </c>
      <c r="AC180" s="274">
        <v>356000</v>
      </c>
      <c r="AD180" s="274">
        <v>14000</v>
      </c>
      <c r="AE180" s="275">
        <v>346000</v>
      </c>
      <c r="AF180" s="276">
        <v>3.9E-2</v>
      </c>
      <c r="AG180" s="277">
        <v>0.628</v>
      </c>
      <c r="AH180" s="278">
        <v>0.60399999999999998</v>
      </c>
    </row>
    <row r="181" spans="1:34" ht="21" customHeight="1">
      <c r="A181" s="28" t="s">
        <v>239</v>
      </c>
      <c r="B181" s="274">
        <v>1389000</v>
      </c>
      <c r="C181" s="279">
        <v>1150000</v>
      </c>
      <c r="D181" s="270">
        <v>812000</v>
      </c>
      <c r="E181" s="274">
        <v>762000</v>
      </c>
      <c r="F181" s="274">
        <v>50000</v>
      </c>
      <c r="G181" s="275">
        <v>577000</v>
      </c>
      <c r="H181" s="276">
        <v>6.2E-2</v>
      </c>
      <c r="I181" s="277">
        <v>0.69199999999999995</v>
      </c>
      <c r="J181" s="278">
        <v>0.64800000000000002</v>
      </c>
      <c r="K181" s="133"/>
      <c r="M181" s="28" t="s">
        <v>239</v>
      </c>
      <c r="N181" s="274">
        <v>672000</v>
      </c>
      <c r="O181" s="279">
        <v>568000</v>
      </c>
      <c r="P181" s="270">
        <v>442000</v>
      </c>
      <c r="Q181" s="274">
        <v>408000</v>
      </c>
      <c r="R181" s="274">
        <v>34000</v>
      </c>
      <c r="S181" s="275">
        <v>230000</v>
      </c>
      <c r="T181" s="276">
        <v>7.8E-2</v>
      </c>
      <c r="U181" s="277">
        <v>0.76</v>
      </c>
      <c r="V181" s="278">
        <v>0.69899999999999995</v>
      </c>
      <c r="W181" s="100"/>
      <c r="Y181" s="28" t="s">
        <v>239</v>
      </c>
      <c r="Z181" s="274">
        <v>717000</v>
      </c>
      <c r="AA181" s="279">
        <v>582000</v>
      </c>
      <c r="AB181" s="270">
        <v>370000</v>
      </c>
      <c r="AC181" s="274">
        <v>354000</v>
      </c>
      <c r="AD181" s="274">
        <v>16000</v>
      </c>
      <c r="AE181" s="275">
        <v>347000</v>
      </c>
      <c r="AF181" s="276">
        <v>4.2999999999999997E-2</v>
      </c>
      <c r="AG181" s="277">
        <v>0.626</v>
      </c>
      <c r="AH181" s="278">
        <v>0.59799999999999998</v>
      </c>
    </row>
    <row r="182" spans="1:34" ht="21" customHeight="1">
      <c r="A182" s="28" t="s">
        <v>240</v>
      </c>
      <c r="B182" s="274">
        <v>1390000</v>
      </c>
      <c r="C182" s="279">
        <v>1150000</v>
      </c>
      <c r="D182" s="270">
        <v>811000</v>
      </c>
      <c r="E182" s="274">
        <v>759000</v>
      </c>
      <c r="F182" s="274">
        <v>51000</v>
      </c>
      <c r="G182" s="275">
        <v>580000</v>
      </c>
      <c r="H182" s="276">
        <v>6.3E-2</v>
      </c>
      <c r="I182" s="277">
        <v>0.69</v>
      </c>
      <c r="J182" s="278">
        <v>0.64600000000000002</v>
      </c>
      <c r="K182" s="133"/>
      <c r="M182" s="28" t="s">
        <v>240</v>
      </c>
      <c r="N182" s="274">
        <v>673000</v>
      </c>
      <c r="O182" s="279">
        <v>568000</v>
      </c>
      <c r="P182" s="270">
        <v>442000</v>
      </c>
      <c r="Q182" s="274">
        <v>407000</v>
      </c>
      <c r="R182" s="274">
        <v>35000</v>
      </c>
      <c r="S182" s="275">
        <v>231000</v>
      </c>
      <c r="T182" s="276">
        <v>0.08</v>
      </c>
      <c r="U182" s="277">
        <v>0.75700000000000001</v>
      </c>
      <c r="V182" s="278">
        <v>0.69499999999999995</v>
      </c>
      <c r="W182" s="100"/>
      <c r="Y182" s="28" t="s">
        <v>240</v>
      </c>
      <c r="Z182" s="274">
        <v>717000</v>
      </c>
      <c r="AA182" s="279">
        <v>582000</v>
      </c>
      <c r="AB182" s="270">
        <v>369000</v>
      </c>
      <c r="AC182" s="274">
        <v>353000</v>
      </c>
      <c r="AD182" s="274">
        <v>16000</v>
      </c>
      <c r="AE182" s="275">
        <v>349000</v>
      </c>
      <c r="AF182" s="276">
        <v>4.3999999999999997E-2</v>
      </c>
      <c r="AG182" s="277">
        <v>0.625</v>
      </c>
      <c r="AH182" s="278">
        <v>0.59699999999999998</v>
      </c>
    </row>
    <row r="183" spans="1:34" ht="21" customHeight="1">
      <c r="A183" s="28" t="s">
        <v>241</v>
      </c>
      <c r="B183" s="274">
        <v>1391000</v>
      </c>
      <c r="C183" s="279">
        <v>1151000</v>
      </c>
      <c r="D183" s="270">
        <v>801000</v>
      </c>
      <c r="E183" s="274">
        <v>751000</v>
      </c>
      <c r="F183" s="274">
        <v>50000</v>
      </c>
      <c r="G183" s="275">
        <v>590000</v>
      </c>
      <c r="H183" s="276">
        <v>6.3E-2</v>
      </c>
      <c r="I183" s="277">
        <v>0.68200000000000005</v>
      </c>
      <c r="J183" s="278">
        <v>0.63800000000000001</v>
      </c>
      <c r="K183" s="133"/>
      <c r="M183" s="28" t="s">
        <v>241</v>
      </c>
      <c r="N183" s="274">
        <v>673000</v>
      </c>
      <c r="O183" s="279">
        <v>568000</v>
      </c>
      <c r="P183" s="270">
        <v>438000</v>
      </c>
      <c r="Q183" s="274">
        <v>403000</v>
      </c>
      <c r="R183" s="274">
        <v>35000</v>
      </c>
      <c r="S183" s="275">
        <v>236000</v>
      </c>
      <c r="T183" s="276">
        <v>0.08</v>
      </c>
      <c r="U183" s="277">
        <v>0.75</v>
      </c>
      <c r="V183" s="278">
        <v>0.68799999999999994</v>
      </c>
      <c r="W183" s="100"/>
      <c r="Y183" s="28" t="s">
        <v>241</v>
      </c>
      <c r="Z183" s="274">
        <v>718000</v>
      </c>
      <c r="AA183" s="279">
        <v>582000</v>
      </c>
      <c r="AB183" s="270">
        <v>364000</v>
      </c>
      <c r="AC183" s="274">
        <v>349000</v>
      </c>
      <c r="AD183" s="274">
        <v>15000</v>
      </c>
      <c r="AE183" s="275">
        <v>354000</v>
      </c>
      <c r="AF183" s="276">
        <v>4.1000000000000002E-2</v>
      </c>
      <c r="AG183" s="277">
        <v>0.61599999999999999</v>
      </c>
      <c r="AH183" s="278">
        <v>0.59</v>
      </c>
    </row>
    <row r="184" spans="1:34" ht="21" customHeight="1">
      <c r="A184" s="28" t="s">
        <v>242</v>
      </c>
      <c r="B184" s="274">
        <v>1392000</v>
      </c>
      <c r="C184" s="279">
        <v>1151000</v>
      </c>
      <c r="D184" s="270">
        <v>806000</v>
      </c>
      <c r="E184" s="274">
        <v>754000</v>
      </c>
      <c r="F184" s="274">
        <v>52000</v>
      </c>
      <c r="G184" s="275">
        <v>586000</v>
      </c>
      <c r="H184" s="276">
        <v>6.5000000000000002E-2</v>
      </c>
      <c r="I184" s="277">
        <v>0.68500000000000005</v>
      </c>
      <c r="J184" s="278">
        <v>0.64</v>
      </c>
      <c r="K184" s="133"/>
      <c r="M184" s="28" t="s">
        <v>242</v>
      </c>
      <c r="N184" s="274">
        <v>674000</v>
      </c>
      <c r="O184" s="279">
        <v>569000</v>
      </c>
      <c r="P184" s="270">
        <v>439000</v>
      </c>
      <c r="Q184" s="274">
        <v>403000</v>
      </c>
      <c r="R184" s="274">
        <v>36000</v>
      </c>
      <c r="S184" s="275">
        <v>235000</v>
      </c>
      <c r="T184" s="276">
        <v>8.1000000000000003E-2</v>
      </c>
      <c r="U184" s="277">
        <v>0.752</v>
      </c>
      <c r="V184" s="278">
        <v>0.68899999999999995</v>
      </c>
      <c r="W184" s="100"/>
      <c r="Y184" s="28" t="s">
        <v>242</v>
      </c>
      <c r="Z184" s="274">
        <v>718000</v>
      </c>
      <c r="AA184" s="279">
        <v>583000</v>
      </c>
      <c r="AB184" s="270">
        <v>367000</v>
      </c>
      <c r="AC184" s="274">
        <v>350000</v>
      </c>
      <c r="AD184" s="274">
        <v>17000</v>
      </c>
      <c r="AE184" s="275">
        <v>351000</v>
      </c>
      <c r="AF184" s="276">
        <v>4.5999999999999999E-2</v>
      </c>
      <c r="AG184" s="277">
        <v>0.62</v>
      </c>
      <c r="AH184" s="278">
        <v>0.59199999999999997</v>
      </c>
    </row>
    <row r="185" spans="1:34" ht="21" customHeight="1">
      <c r="A185" s="28" t="s">
        <v>243</v>
      </c>
      <c r="B185" s="274">
        <v>1393000</v>
      </c>
      <c r="C185" s="279">
        <v>1152000</v>
      </c>
      <c r="D185" s="270">
        <v>808000</v>
      </c>
      <c r="E185" s="274">
        <v>756000</v>
      </c>
      <c r="F185" s="274">
        <v>52000</v>
      </c>
      <c r="G185" s="275">
        <v>585000</v>
      </c>
      <c r="H185" s="276">
        <v>6.4000000000000001E-2</v>
      </c>
      <c r="I185" s="277">
        <v>0.68700000000000006</v>
      </c>
      <c r="J185" s="278">
        <v>0.64200000000000002</v>
      </c>
      <c r="K185" s="133"/>
      <c r="M185" s="28" t="s">
        <v>243</v>
      </c>
      <c r="N185" s="274">
        <v>674000</v>
      </c>
      <c r="O185" s="279">
        <v>569000</v>
      </c>
      <c r="P185" s="270">
        <v>441000</v>
      </c>
      <c r="Q185" s="274">
        <v>403000</v>
      </c>
      <c r="R185" s="274">
        <v>37000</v>
      </c>
      <c r="S185" s="275">
        <v>234000</v>
      </c>
      <c r="T185" s="276">
        <v>8.5000000000000006E-2</v>
      </c>
      <c r="U185" s="277">
        <v>0.754</v>
      </c>
      <c r="V185" s="278">
        <v>0.68799999999999994</v>
      </c>
      <c r="W185" s="100"/>
      <c r="Y185" s="28" t="s">
        <v>243</v>
      </c>
      <c r="Z185" s="274">
        <v>719000</v>
      </c>
      <c r="AA185" s="279">
        <v>583000</v>
      </c>
      <c r="AB185" s="270">
        <v>367000</v>
      </c>
      <c r="AC185" s="274">
        <v>353000</v>
      </c>
      <c r="AD185" s="274">
        <v>15000</v>
      </c>
      <c r="AE185" s="275">
        <v>352000</v>
      </c>
      <c r="AF185" s="276">
        <v>0.04</v>
      </c>
      <c r="AG185" s="277">
        <v>0.622</v>
      </c>
      <c r="AH185" s="278">
        <v>0.59699999999999998</v>
      </c>
    </row>
    <row r="186" spans="1:34" ht="21" customHeight="1">
      <c r="A186" s="28" t="s">
        <v>244</v>
      </c>
      <c r="B186" s="274">
        <v>1394000</v>
      </c>
      <c r="C186" s="279">
        <v>1152000</v>
      </c>
      <c r="D186" s="270">
        <v>811000</v>
      </c>
      <c r="E186" s="274">
        <v>755000</v>
      </c>
      <c r="F186" s="274">
        <v>55000</v>
      </c>
      <c r="G186" s="275">
        <v>584000</v>
      </c>
      <c r="H186" s="276">
        <v>6.8000000000000005E-2</v>
      </c>
      <c r="I186" s="277">
        <v>0.68899999999999995</v>
      </c>
      <c r="J186" s="278">
        <v>0.64100000000000001</v>
      </c>
      <c r="K186" s="133"/>
      <c r="M186" s="28" t="s">
        <v>244</v>
      </c>
      <c r="N186" s="274">
        <v>675000</v>
      </c>
      <c r="O186" s="279">
        <v>569000</v>
      </c>
      <c r="P186" s="270">
        <v>444000</v>
      </c>
      <c r="Q186" s="274">
        <v>403000</v>
      </c>
      <c r="R186" s="274">
        <v>41000</v>
      </c>
      <c r="S186" s="275">
        <v>231000</v>
      </c>
      <c r="T186" s="276">
        <v>9.2999999999999999E-2</v>
      </c>
      <c r="U186" s="277">
        <v>0.76100000000000001</v>
      </c>
      <c r="V186" s="278">
        <v>0.68799999999999994</v>
      </c>
      <c r="W186" s="100"/>
      <c r="Y186" s="28" t="s">
        <v>244</v>
      </c>
      <c r="Z186" s="274">
        <v>719000</v>
      </c>
      <c r="AA186" s="279">
        <v>583000</v>
      </c>
      <c r="AB186" s="270">
        <v>366000</v>
      </c>
      <c r="AC186" s="274">
        <v>352000</v>
      </c>
      <c r="AD186" s="274">
        <v>14000</v>
      </c>
      <c r="AE186" s="275">
        <v>353000</v>
      </c>
      <c r="AF186" s="276">
        <v>3.7999999999999999E-2</v>
      </c>
      <c r="AG186" s="277">
        <v>0.61899999999999999</v>
      </c>
      <c r="AH186" s="278">
        <v>0.59599999999999997</v>
      </c>
    </row>
    <row r="187" spans="1:34" ht="21" customHeight="1">
      <c r="A187" s="28" t="s">
        <v>245</v>
      </c>
      <c r="B187" s="274">
        <v>1395000</v>
      </c>
      <c r="C187" s="279">
        <v>1153000</v>
      </c>
      <c r="D187" s="270">
        <v>817000</v>
      </c>
      <c r="E187" s="274">
        <v>760000</v>
      </c>
      <c r="F187" s="274">
        <v>58000</v>
      </c>
      <c r="G187" s="275">
        <v>578000</v>
      </c>
      <c r="H187" s="276">
        <v>7.0000000000000007E-2</v>
      </c>
      <c r="I187" s="277">
        <v>0.69399999999999995</v>
      </c>
      <c r="J187" s="278">
        <v>0.64500000000000002</v>
      </c>
      <c r="K187" s="133"/>
      <c r="M187" s="28" t="s">
        <v>245</v>
      </c>
      <c r="N187" s="274">
        <v>676000</v>
      </c>
      <c r="O187" s="279">
        <v>570000</v>
      </c>
      <c r="P187" s="270">
        <v>446000</v>
      </c>
      <c r="Q187" s="274">
        <v>404000</v>
      </c>
      <c r="R187" s="274">
        <v>42000</v>
      </c>
      <c r="S187" s="275">
        <v>229000</v>
      </c>
      <c r="T187" s="276">
        <v>9.5000000000000001E-2</v>
      </c>
      <c r="U187" s="277">
        <v>0.76300000000000001</v>
      </c>
      <c r="V187" s="278">
        <v>0.68899999999999995</v>
      </c>
      <c r="W187" s="100"/>
      <c r="Y187" s="28" t="s">
        <v>245</v>
      </c>
      <c r="Z187" s="274">
        <v>720000</v>
      </c>
      <c r="AA187" s="279">
        <v>583000</v>
      </c>
      <c r="AB187" s="270">
        <v>371000</v>
      </c>
      <c r="AC187" s="274">
        <v>355000</v>
      </c>
      <c r="AD187" s="274">
        <v>15000</v>
      </c>
      <c r="AE187" s="275">
        <v>349000</v>
      </c>
      <c r="AF187" s="276">
        <v>4.2000000000000003E-2</v>
      </c>
      <c r="AG187" s="277">
        <v>0.627</v>
      </c>
      <c r="AH187" s="278">
        <v>0.60099999999999998</v>
      </c>
    </row>
    <row r="188" spans="1:34" ht="21" customHeight="1">
      <c r="A188" s="28" t="s">
        <v>246</v>
      </c>
      <c r="B188" s="274">
        <v>1396000</v>
      </c>
      <c r="C188" s="279">
        <v>1153000</v>
      </c>
      <c r="D188" s="270">
        <v>821000</v>
      </c>
      <c r="E188" s="274">
        <v>768000</v>
      </c>
      <c r="F188" s="274">
        <v>54000</v>
      </c>
      <c r="G188" s="275">
        <v>575000</v>
      </c>
      <c r="H188" s="276">
        <v>6.5000000000000002E-2</v>
      </c>
      <c r="I188" s="277">
        <v>0.69799999999999995</v>
      </c>
      <c r="J188" s="278">
        <v>0.65200000000000002</v>
      </c>
      <c r="K188" s="133"/>
      <c r="M188" s="28" t="s">
        <v>246</v>
      </c>
      <c r="N188" s="274">
        <v>676000</v>
      </c>
      <c r="O188" s="279">
        <v>570000</v>
      </c>
      <c r="P188" s="270">
        <v>447000</v>
      </c>
      <c r="Q188" s="274">
        <v>408000</v>
      </c>
      <c r="R188" s="274">
        <v>40000</v>
      </c>
      <c r="S188" s="275">
        <v>229000</v>
      </c>
      <c r="T188" s="276">
        <v>8.8999999999999996E-2</v>
      </c>
      <c r="U188" s="277">
        <v>0.76500000000000001</v>
      </c>
      <c r="V188" s="278">
        <v>0.69599999999999995</v>
      </c>
      <c r="W188" s="100"/>
      <c r="Y188" s="28" t="s">
        <v>246</v>
      </c>
      <c r="Z188" s="274">
        <v>720000</v>
      </c>
      <c r="AA188" s="279">
        <v>584000</v>
      </c>
      <c r="AB188" s="270">
        <v>374000</v>
      </c>
      <c r="AC188" s="274">
        <v>360000</v>
      </c>
      <c r="AD188" s="274">
        <v>14000</v>
      </c>
      <c r="AE188" s="275">
        <v>346000</v>
      </c>
      <c r="AF188" s="276">
        <v>3.7999999999999999E-2</v>
      </c>
      <c r="AG188" s="277">
        <v>0.63300000000000001</v>
      </c>
      <c r="AH188" s="278">
        <v>0.60899999999999999</v>
      </c>
    </row>
    <row r="189" spans="1:34" ht="21" customHeight="1">
      <c r="A189" s="28" t="s">
        <v>247</v>
      </c>
      <c r="B189" s="274">
        <v>1397000</v>
      </c>
      <c r="C189" s="279">
        <v>1154000</v>
      </c>
      <c r="D189" s="270">
        <v>827000</v>
      </c>
      <c r="E189" s="274">
        <v>772000</v>
      </c>
      <c r="F189" s="274">
        <v>55000</v>
      </c>
      <c r="G189" s="275">
        <v>570000</v>
      </c>
      <c r="H189" s="276">
        <v>6.7000000000000004E-2</v>
      </c>
      <c r="I189" s="277">
        <v>0.70299999999999996</v>
      </c>
      <c r="J189" s="278">
        <v>0.65500000000000003</v>
      </c>
      <c r="K189" s="133"/>
      <c r="M189" s="28" t="s">
        <v>247</v>
      </c>
      <c r="N189" s="274">
        <v>676000</v>
      </c>
      <c r="O189" s="279">
        <v>570000</v>
      </c>
      <c r="P189" s="270">
        <v>449000</v>
      </c>
      <c r="Q189" s="274">
        <v>409000</v>
      </c>
      <c r="R189" s="274">
        <v>40000</v>
      </c>
      <c r="S189" s="275">
        <v>227000</v>
      </c>
      <c r="T189" s="276">
        <v>0.09</v>
      </c>
      <c r="U189" s="277">
        <v>0.76800000000000002</v>
      </c>
      <c r="V189" s="278">
        <v>0.69699999999999995</v>
      </c>
      <c r="W189" s="100"/>
      <c r="Y189" s="28" t="s">
        <v>247</v>
      </c>
      <c r="Z189" s="274">
        <v>721000</v>
      </c>
      <c r="AA189" s="279">
        <v>584000</v>
      </c>
      <c r="AB189" s="270">
        <v>378000</v>
      </c>
      <c r="AC189" s="274">
        <v>363000</v>
      </c>
      <c r="AD189" s="274">
        <v>15000</v>
      </c>
      <c r="AE189" s="275">
        <v>343000</v>
      </c>
      <c r="AF189" s="276">
        <v>0.04</v>
      </c>
      <c r="AG189" s="277">
        <v>0.63900000000000001</v>
      </c>
      <c r="AH189" s="278">
        <v>0.61299999999999999</v>
      </c>
    </row>
    <row r="190" spans="1:34" ht="21" customHeight="1">
      <c r="A190" s="28" t="s">
        <v>248</v>
      </c>
      <c r="B190" s="274">
        <v>1398000</v>
      </c>
      <c r="C190" s="279">
        <v>1154000</v>
      </c>
      <c r="D190" s="270">
        <v>824000</v>
      </c>
      <c r="E190" s="274">
        <v>775000</v>
      </c>
      <c r="F190" s="274">
        <v>49000</v>
      </c>
      <c r="G190" s="275">
        <v>575000</v>
      </c>
      <c r="H190" s="276">
        <v>5.8999999999999997E-2</v>
      </c>
      <c r="I190" s="277">
        <v>0.69899999999999995</v>
      </c>
      <c r="J190" s="278">
        <v>0.65600000000000003</v>
      </c>
      <c r="K190" s="133"/>
      <c r="M190" s="28" t="s">
        <v>248</v>
      </c>
      <c r="N190" s="274">
        <v>677000</v>
      </c>
      <c r="O190" s="279">
        <v>570000</v>
      </c>
      <c r="P190" s="270">
        <v>449000</v>
      </c>
      <c r="Q190" s="274">
        <v>414000</v>
      </c>
      <c r="R190" s="274">
        <v>34000</v>
      </c>
      <c r="S190" s="275">
        <v>228000</v>
      </c>
      <c r="T190" s="276">
        <v>7.6999999999999999E-2</v>
      </c>
      <c r="U190" s="277">
        <v>0.76600000000000001</v>
      </c>
      <c r="V190" s="278">
        <v>0.70499999999999996</v>
      </c>
      <c r="W190" s="100"/>
      <c r="Y190" s="28" t="s">
        <v>248</v>
      </c>
      <c r="Z190" s="274">
        <v>721000</v>
      </c>
      <c r="AA190" s="279">
        <v>584000</v>
      </c>
      <c r="AB190" s="270">
        <v>375000</v>
      </c>
      <c r="AC190" s="274">
        <v>361000</v>
      </c>
      <c r="AD190" s="274">
        <v>14000</v>
      </c>
      <c r="AE190" s="275">
        <v>346000</v>
      </c>
      <c r="AF190" s="276">
        <v>3.9E-2</v>
      </c>
      <c r="AG190" s="277">
        <v>0.63300000000000001</v>
      </c>
      <c r="AH190" s="278">
        <v>0.60799999999999998</v>
      </c>
    </row>
    <row r="191" spans="1:34" ht="21" customHeight="1">
      <c r="A191" s="28" t="s">
        <v>249</v>
      </c>
      <c r="B191" s="274">
        <v>1399000</v>
      </c>
      <c r="C191" s="279">
        <v>1154000</v>
      </c>
      <c r="D191" s="270">
        <v>829000</v>
      </c>
      <c r="E191" s="274">
        <v>777000</v>
      </c>
      <c r="F191" s="274">
        <v>52000</v>
      </c>
      <c r="G191" s="275">
        <v>571000</v>
      </c>
      <c r="H191" s="276">
        <v>6.3E-2</v>
      </c>
      <c r="I191" s="277">
        <v>0.7</v>
      </c>
      <c r="J191" s="278">
        <v>0.65600000000000003</v>
      </c>
      <c r="K191" s="133"/>
      <c r="M191" s="28" t="s">
        <v>249</v>
      </c>
      <c r="N191" s="274">
        <v>677000</v>
      </c>
      <c r="O191" s="279">
        <v>570000</v>
      </c>
      <c r="P191" s="270">
        <v>450000</v>
      </c>
      <c r="Q191" s="274">
        <v>413000</v>
      </c>
      <c r="R191" s="274">
        <v>37000</v>
      </c>
      <c r="S191" s="275">
        <v>227000</v>
      </c>
      <c r="T191" s="276">
        <v>8.3000000000000004E-2</v>
      </c>
      <c r="U191" s="277">
        <v>0.76400000000000001</v>
      </c>
      <c r="V191" s="278">
        <v>0.69799999999999995</v>
      </c>
      <c r="W191" s="100"/>
      <c r="Y191" s="28" t="s">
        <v>249</v>
      </c>
      <c r="Z191" s="274">
        <v>722000</v>
      </c>
      <c r="AA191" s="279">
        <v>584000</v>
      </c>
      <c r="AB191" s="270">
        <v>378000</v>
      </c>
      <c r="AC191" s="274">
        <v>364000</v>
      </c>
      <c r="AD191" s="274">
        <v>14000</v>
      </c>
      <c r="AE191" s="275">
        <v>344000</v>
      </c>
      <c r="AF191" s="276">
        <v>3.7999999999999999E-2</v>
      </c>
      <c r="AG191" s="277">
        <v>0.63800000000000001</v>
      </c>
      <c r="AH191" s="278">
        <v>0.61399999999999999</v>
      </c>
    </row>
    <row r="192" spans="1:34" ht="21" customHeight="1">
      <c r="A192" s="28" t="s">
        <v>250</v>
      </c>
      <c r="B192" s="274">
        <v>1400000</v>
      </c>
      <c r="C192" s="279">
        <v>1155000</v>
      </c>
      <c r="D192" s="270">
        <v>838000</v>
      </c>
      <c r="E192" s="274">
        <v>784000</v>
      </c>
      <c r="F192" s="274">
        <v>54000</v>
      </c>
      <c r="G192" s="275">
        <v>562000</v>
      </c>
      <c r="H192" s="276">
        <v>6.5000000000000002E-2</v>
      </c>
      <c r="I192" s="277">
        <v>0.70899999999999996</v>
      </c>
      <c r="J192" s="278">
        <v>0.66200000000000003</v>
      </c>
      <c r="K192" s="133"/>
      <c r="M192" s="28" t="s">
        <v>250</v>
      </c>
      <c r="N192" s="274">
        <v>678000</v>
      </c>
      <c r="O192" s="279">
        <v>571000</v>
      </c>
      <c r="P192" s="270">
        <v>454000</v>
      </c>
      <c r="Q192" s="274">
        <v>414000</v>
      </c>
      <c r="R192" s="274">
        <v>40000</v>
      </c>
      <c r="S192" s="275">
        <v>224000</v>
      </c>
      <c r="T192" s="276">
        <v>8.7999999999999995E-2</v>
      </c>
      <c r="U192" s="277">
        <v>0.77300000000000002</v>
      </c>
      <c r="V192" s="278">
        <v>0.70299999999999996</v>
      </c>
      <c r="W192" s="100"/>
      <c r="Y192" s="28" t="s">
        <v>250</v>
      </c>
      <c r="Z192" s="274">
        <v>722000</v>
      </c>
      <c r="AA192" s="279">
        <v>584000</v>
      </c>
      <c r="AB192" s="270">
        <v>384000</v>
      </c>
      <c r="AC192" s="274">
        <v>369000</v>
      </c>
      <c r="AD192" s="274">
        <v>14000</v>
      </c>
      <c r="AE192" s="275">
        <v>339000</v>
      </c>
      <c r="AF192" s="276">
        <v>3.6999999999999998E-2</v>
      </c>
      <c r="AG192" s="277">
        <v>0.64700000000000002</v>
      </c>
      <c r="AH192" s="278">
        <v>0.622</v>
      </c>
    </row>
    <row r="193" spans="1:34" ht="21" customHeight="1">
      <c r="A193" s="28" t="s">
        <v>251</v>
      </c>
      <c r="B193" s="274">
        <v>1401000</v>
      </c>
      <c r="C193" s="279">
        <v>1155000</v>
      </c>
      <c r="D193" s="270">
        <v>837000</v>
      </c>
      <c r="E193" s="274">
        <v>779000</v>
      </c>
      <c r="F193" s="274">
        <v>58000</v>
      </c>
      <c r="G193" s="275">
        <v>564000</v>
      </c>
      <c r="H193" s="276">
        <v>6.9000000000000006E-2</v>
      </c>
      <c r="I193" s="277">
        <v>0.70799999999999996</v>
      </c>
      <c r="J193" s="278">
        <v>0.65900000000000003</v>
      </c>
      <c r="K193" s="133"/>
      <c r="M193" s="28" t="s">
        <v>251</v>
      </c>
      <c r="N193" s="274">
        <v>678000</v>
      </c>
      <c r="O193" s="279">
        <v>571000</v>
      </c>
      <c r="P193" s="270">
        <v>458000</v>
      </c>
      <c r="Q193" s="274">
        <v>416000</v>
      </c>
      <c r="R193" s="274">
        <v>42000</v>
      </c>
      <c r="S193" s="275">
        <v>220000</v>
      </c>
      <c r="T193" s="276">
        <v>9.1999999999999998E-2</v>
      </c>
      <c r="U193" s="277">
        <v>0.77900000000000003</v>
      </c>
      <c r="V193" s="278">
        <v>0.70599999999999996</v>
      </c>
      <c r="W193" s="100"/>
      <c r="Y193" s="28" t="s">
        <v>251</v>
      </c>
      <c r="Z193" s="274">
        <v>723000</v>
      </c>
      <c r="AA193" s="279">
        <v>585000</v>
      </c>
      <c r="AB193" s="270">
        <v>378000</v>
      </c>
      <c r="AC193" s="274">
        <v>363000</v>
      </c>
      <c r="AD193" s="274">
        <v>16000</v>
      </c>
      <c r="AE193" s="275">
        <v>344000</v>
      </c>
      <c r="AF193" s="276">
        <v>4.1000000000000002E-2</v>
      </c>
      <c r="AG193" s="277">
        <v>0.63900000000000001</v>
      </c>
      <c r="AH193" s="278">
        <v>0.61299999999999999</v>
      </c>
    </row>
    <row r="194" spans="1:34" ht="21" customHeight="1">
      <c r="A194" s="28" t="s">
        <v>252</v>
      </c>
      <c r="B194" s="274">
        <v>1402000</v>
      </c>
      <c r="C194" s="279">
        <v>1156000</v>
      </c>
      <c r="D194" s="270">
        <v>842000</v>
      </c>
      <c r="E194" s="274">
        <v>783000</v>
      </c>
      <c r="F194" s="274">
        <v>60000</v>
      </c>
      <c r="G194" s="275">
        <v>560000</v>
      </c>
      <c r="H194" s="276">
        <v>7.0999999999999994E-2</v>
      </c>
      <c r="I194" s="277">
        <v>0.71299999999999997</v>
      </c>
      <c r="J194" s="278">
        <v>0.66100000000000003</v>
      </c>
      <c r="K194" s="133"/>
      <c r="M194" s="28" t="s">
        <v>252</v>
      </c>
      <c r="N194" s="274">
        <v>679000</v>
      </c>
      <c r="O194" s="279">
        <v>571000</v>
      </c>
      <c r="P194" s="270">
        <v>464000</v>
      </c>
      <c r="Q194" s="274">
        <v>419000</v>
      </c>
      <c r="R194" s="274">
        <v>44000</v>
      </c>
      <c r="S194" s="275">
        <v>215000</v>
      </c>
      <c r="T194" s="276">
        <v>9.5000000000000001E-2</v>
      </c>
      <c r="U194" s="277">
        <v>0.79</v>
      </c>
      <c r="V194" s="278">
        <v>0.71299999999999997</v>
      </c>
      <c r="W194" s="100"/>
      <c r="Y194" s="28" t="s">
        <v>252</v>
      </c>
      <c r="Z194" s="274">
        <v>723000</v>
      </c>
      <c r="AA194" s="279">
        <v>585000</v>
      </c>
      <c r="AB194" s="270">
        <v>379000</v>
      </c>
      <c r="AC194" s="274">
        <v>363000</v>
      </c>
      <c r="AD194" s="274">
        <v>16000</v>
      </c>
      <c r="AE194" s="275">
        <v>344000</v>
      </c>
      <c r="AF194" s="276">
        <v>4.1000000000000002E-2</v>
      </c>
      <c r="AG194" s="277">
        <v>0.63800000000000001</v>
      </c>
      <c r="AH194" s="278">
        <v>0.61099999999999999</v>
      </c>
    </row>
    <row r="195" spans="1:34" ht="21" customHeight="1">
      <c r="A195" s="28" t="s">
        <v>253</v>
      </c>
      <c r="B195" s="274">
        <v>1403000</v>
      </c>
      <c r="C195" s="279">
        <v>1156000</v>
      </c>
      <c r="D195" s="270">
        <v>838000</v>
      </c>
      <c r="E195" s="274">
        <v>778000</v>
      </c>
      <c r="F195" s="274">
        <v>59000</v>
      </c>
      <c r="G195" s="275">
        <v>565000</v>
      </c>
      <c r="H195" s="276">
        <v>7.0999999999999994E-2</v>
      </c>
      <c r="I195" s="277">
        <v>0.71099999999999997</v>
      </c>
      <c r="J195" s="278">
        <v>0.66</v>
      </c>
      <c r="K195" s="133"/>
      <c r="M195" s="28" t="s">
        <v>253</v>
      </c>
      <c r="N195" s="274">
        <v>679000</v>
      </c>
      <c r="O195" s="279">
        <v>571000</v>
      </c>
      <c r="P195" s="270">
        <v>458000</v>
      </c>
      <c r="Q195" s="274">
        <v>414000</v>
      </c>
      <c r="R195" s="274">
        <v>44000</v>
      </c>
      <c r="S195" s="275">
        <v>221000</v>
      </c>
      <c r="T195" s="276">
        <v>9.5000000000000001E-2</v>
      </c>
      <c r="U195" s="277">
        <v>0.78300000000000003</v>
      </c>
      <c r="V195" s="278">
        <v>0.70699999999999996</v>
      </c>
      <c r="W195" s="100"/>
      <c r="Y195" s="28" t="s">
        <v>253</v>
      </c>
      <c r="Z195" s="274">
        <v>724000</v>
      </c>
      <c r="AA195" s="279">
        <v>585000</v>
      </c>
      <c r="AB195" s="270">
        <v>380000</v>
      </c>
      <c r="AC195" s="274">
        <v>364000</v>
      </c>
      <c r="AD195" s="274">
        <v>16000</v>
      </c>
      <c r="AE195" s="275">
        <v>344000</v>
      </c>
      <c r="AF195" s="276">
        <v>4.1000000000000002E-2</v>
      </c>
      <c r="AG195" s="277">
        <v>0.64200000000000002</v>
      </c>
      <c r="AH195" s="278">
        <v>0.61499999999999999</v>
      </c>
    </row>
    <row r="196" spans="1:34" ht="21" customHeight="1">
      <c r="A196" s="28" t="s">
        <v>254</v>
      </c>
      <c r="B196" s="274">
        <v>1404000</v>
      </c>
      <c r="C196" s="279">
        <v>1157000</v>
      </c>
      <c r="D196" s="270">
        <v>838000</v>
      </c>
      <c r="E196" s="274">
        <v>782000</v>
      </c>
      <c r="F196" s="274">
        <v>56000</v>
      </c>
      <c r="G196" s="275">
        <v>566000</v>
      </c>
      <c r="H196" s="276">
        <v>6.6000000000000003E-2</v>
      </c>
      <c r="I196" s="277">
        <v>0.71099999999999997</v>
      </c>
      <c r="J196" s="278">
        <v>0.66300000000000003</v>
      </c>
      <c r="K196" s="133"/>
      <c r="M196" s="28" t="s">
        <v>254</v>
      </c>
      <c r="N196" s="274">
        <v>680000</v>
      </c>
      <c r="O196" s="279">
        <v>571000</v>
      </c>
      <c r="P196" s="270">
        <v>458000</v>
      </c>
      <c r="Q196" s="274">
        <v>418000</v>
      </c>
      <c r="R196" s="274">
        <v>41000</v>
      </c>
      <c r="S196" s="275">
        <v>221000</v>
      </c>
      <c r="T196" s="276">
        <v>8.8999999999999996E-2</v>
      </c>
      <c r="U196" s="277">
        <v>0.78200000000000003</v>
      </c>
      <c r="V196" s="278">
        <v>0.71</v>
      </c>
      <c r="W196" s="100"/>
      <c r="Y196" s="28" t="s">
        <v>254</v>
      </c>
      <c r="Z196" s="274">
        <v>724000</v>
      </c>
      <c r="AA196" s="279">
        <v>585000</v>
      </c>
      <c r="AB196" s="270">
        <v>379000</v>
      </c>
      <c r="AC196" s="274">
        <v>365000</v>
      </c>
      <c r="AD196" s="274">
        <v>15000</v>
      </c>
      <c r="AE196" s="275">
        <v>345000</v>
      </c>
      <c r="AF196" s="276">
        <v>3.9E-2</v>
      </c>
      <c r="AG196" s="277">
        <v>0.64200000000000002</v>
      </c>
      <c r="AH196" s="278">
        <v>0.61599999999999999</v>
      </c>
    </row>
    <row r="197" spans="1:34" ht="21" customHeight="1">
      <c r="A197" s="28" t="s">
        <v>255</v>
      </c>
      <c r="B197" s="274">
        <v>1405000</v>
      </c>
      <c r="C197" s="279">
        <v>1157000</v>
      </c>
      <c r="D197" s="270">
        <v>842000</v>
      </c>
      <c r="E197" s="274">
        <v>786000</v>
      </c>
      <c r="F197" s="274">
        <v>56000</v>
      </c>
      <c r="G197" s="275">
        <v>563000</v>
      </c>
      <c r="H197" s="276">
        <v>6.7000000000000004E-2</v>
      </c>
      <c r="I197" s="277">
        <v>0.71299999999999997</v>
      </c>
      <c r="J197" s="278">
        <v>0.66400000000000003</v>
      </c>
      <c r="K197" s="133"/>
      <c r="M197" s="28" t="s">
        <v>255</v>
      </c>
      <c r="N197" s="274">
        <v>680000</v>
      </c>
      <c r="O197" s="279">
        <v>571000</v>
      </c>
      <c r="P197" s="270">
        <v>461000</v>
      </c>
      <c r="Q197" s="274">
        <v>421000</v>
      </c>
      <c r="R197" s="274">
        <v>40000</v>
      </c>
      <c r="S197" s="275">
        <v>220000</v>
      </c>
      <c r="T197" s="276">
        <v>8.6999999999999994E-2</v>
      </c>
      <c r="U197" s="277">
        <v>0.78300000000000003</v>
      </c>
      <c r="V197" s="278">
        <v>0.71299999999999997</v>
      </c>
      <c r="W197" s="100"/>
      <c r="Y197" s="28" t="s">
        <v>255</v>
      </c>
      <c r="Z197" s="274">
        <v>724000</v>
      </c>
      <c r="AA197" s="279">
        <v>585000</v>
      </c>
      <c r="AB197" s="270">
        <v>382000</v>
      </c>
      <c r="AC197" s="274">
        <v>365000</v>
      </c>
      <c r="AD197" s="274">
        <v>16000</v>
      </c>
      <c r="AE197" s="275">
        <v>343000</v>
      </c>
      <c r="AF197" s="276">
        <v>4.2000000000000003E-2</v>
      </c>
      <c r="AG197" s="277">
        <v>0.64400000000000002</v>
      </c>
      <c r="AH197" s="278">
        <v>0.61599999999999999</v>
      </c>
    </row>
    <row r="198" spans="1:34" ht="21" customHeight="1">
      <c r="A198" s="28" t="s">
        <v>256</v>
      </c>
      <c r="B198" s="274">
        <v>1406000</v>
      </c>
      <c r="C198" s="279">
        <v>1157000</v>
      </c>
      <c r="D198" s="270">
        <v>842000</v>
      </c>
      <c r="E198" s="274">
        <v>785000</v>
      </c>
      <c r="F198" s="274">
        <v>58000</v>
      </c>
      <c r="G198" s="275">
        <v>563000</v>
      </c>
      <c r="H198" s="276">
        <v>6.9000000000000006E-2</v>
      </c>
      <c r="I198" s="277">
        <v>0.71399999999999997</v>
      </c>
      <c r="J198" s="278">
        <v>0.66400000000000003</v>
      </c>
      <c r="K198" s="133"/>
      <c r="M198" s="28" t="s">
        <v>256</v>
      </c>
      <c r="N198" s="274">
        <v>681000</v>
      </c>
      <c r="O198" s="279">
        <v>572000</v>
      </c>
      <c r="P198" s="270">
        <v>461000</v>
      </c>
      <c r="Q198" s="274">
        <v>420000</v>
      </c>
      <c r="R198" s="274">
        <v>41000</v>
      </c>
      <c r="S198" s="275">
        <v>220000</v>
      </c>
      <c r="T198" s="276">
        <v>8.8999999999999996E-2</v>
      </c>
      <c r="U198" s="277">
        <v>0.78800000000000003</v>
      </c>
      <c r="V198" s="278">
        <v>0.71599999999999997</v>
      </c>
      <c r="W198" s="100"/>
      <c r="Y198" s="28" t="s">
        <v>256</v>
      </c>
      <c r="Z198" s="274">
        <v>725000</v>
      </c>
      <c r="AA198" s="279">
        <v>586000</v>
      </c>
      <c r="AB198" s="270">
        <v>382000</v>
      </c>
      <c r="AC198" s="274">
        <v>365000</v>
      </c>
      <c r="AD198" s="274">
        <v>17000</v>
      </c>
      <c r="AE198" s="275">
        <v>343000</v>
      </c>
      <c r="AF198" s="276">
        <v>4.3999999999999997E-2</v>
      </c>
      <c r="AG198" s="277">
        <v>0.64300000000000002</v>
      </c>
      <c r="AH198" s="278">
        <v>0.61399999999999999</v>
      </c>
    </row>
    <row r="199" spans="1:34" ht="21" customHeight="1">
      <c r="A199" s="28" t="s">
        <v>257</v>
      </c>
      <c r="B199" s="274">
        <v>1406000</v>
      </c>
      <c r="C199" s="279">
        <v>1157000</v>
      </c>
      <c r="D199" s="270">
        <v>841000</v>
      </c>
      <c r="E199" s="274">
        <v>783000</v>
      </c>
      <c r="F199" s="274">
        <v>58000</v>
      </c>
      <c r="G199" s="275">
        <v>565000</v>
      </c>
      <c r="H199" s="276">
        <v>6.9000000000000006E-2</v>
      </c>
      <c r="I199" s="277">
        <v>0.71199999999999997</v>
      </c>
      <c r="J199" s="278">
        <v>0.66200000000000003</v>
      </c>
      <c r="K199" s="133"/>
      <c r="M199" s="28" t="s">
        <v>257</v>
      </c>
      <c r="N199" s="274">
        <v>681000</v>
      </c>
      <c r="O199" s="279">
        <v>572000</v>
      </c>
      <c r="P199" s="270">
        <v>460000</v>
      </c>
      <c r="Q199" s="274">
        <v>418000</v>
      </c>
      <c r="R199" s="274">
        <v>41000</v>
      </c>
      <c r="S199" s="275">
        <v>222000</v>
      </c>
      <c r="T199" s="276">
        <v>0.09</v>
      </c>
      <c r="U199" s="277">
        <v>0.78500000000000003</v>
      </c>
      <c r="V199" s="278">
        <v>0.71199999999999997</v>
      </c>
      <c r="W199" s="100"/>
      <c r="Y199" s="28" t="s">
        <v>257</v>
      </c>
      <c r="Z199" s="274">
        <v>725000</v>
      </c>
      <c r="AA199" s="279">
        <v>586000</v>
      </c>
      <c r="AB199" s="270">
        <v>382000</v>
      </c>
      <c r="AC199" s="274">
        <v>365000</v>
      </c>
      <c r="AD199" s="274">
        <v>17000</v>
      </c>
      <c r="AE199" s="275">
        <v>343000</v>
      </c>
      <c r="AF199" s="276">
        <v>4.3999999999999997E-2</v>
      </c>
      <c r="AG199" s="277">
        <v>0.64200000000000002</v>
      </c>
      <c r="AH199" s="278">
        <v>0.61299999999999999</v>
      </c>
    </row>
    <row r="200" spans="1:34" ht="21" customHeight="1">
      <c r="A200" s="28" t="s">
        <v>258</v>
      </c>
      <c r="B200" s="274">
        <v>1407000</v>
      </c>
      <c r="C200" s="279">
        <v>1158000</v>
      </c>
      <c r="D200" s="270">
        <v>840000</v>
      </c>
      <c r="E200" s="274">
        <v>777000</v>
      </c>
      <c r="F200" s="274">
        <v>63000</v>
      </c>
      <c r="G200" s="275">
        <v>567000</v>
      </c>
      <c r="H200" s="276">
        <v>7.4999999999999997E-2</v>
      </c>
      <c r="I200" s="277">
        <v>0.71199999999999997</v>
      </c>
      <c r="J200" s="278">
        <v>0.65700000000000003</v>
      </c>
      <c r="K200" s="133"/>
      <c r="M200" s="28" t="s">
        <v>258</v>
      </c>
      <c r="N200" s="274">
        <v>682000</v>
      </c>
      <c r="O200" s="279">
        <v>572000</v>
      </c>
      <c r="P200" s="270">
        <v>458000</v>
      </c>
      <c r="Q200" s="274">
        <v>414000</v>
      </c>
      <c r="R200" s="274">
        <v>44000</v>
      </c>
      <c r="S200" s="275">
        <v>223000</v>
      </c>
      <c r="T200" s="276">
        <v>9.6000000000000002E-2</v>
      </c>
      <c r="U200" s="277">
        <v>0.78200000000000003</v>
      </c>
      <c r="V200" s="278">
        <v>0.70599999999999996</v>
      </c>
      <c r="W200" s="100"/>
      <c r="Y200" s="28" t="s">
        <v>258</v>
      </c>
      <c r="Z200" s="274">
        <v>726000</v>
      </c>
      <c r="AA200" s="279">
        <v>586000</v>
      </c>
      <c r="AB200" s="270">
        <v>382000</v>
      </c>
      <c r="AC200" s="274">
        <v>362000</v>
      </c>
      <c r="AD200" s="274">
        <v>19000</v>
      </c>
      <c r="AE200" s="275">
        <v>344000</v>
      </c>
      <c r="AF200" s="276">
        <v>5.0999999999999997E-2</v>
      </c>
      <c r="AG200" s="277">
        <v>0.64300000000000002</v>
      </c>
      <c r="AH200" s="278">
        <v>0.61</v>
      </c>
    </row>
    <row r="201" spans="1:34" ht="21" customHeight="1">
      <c r="A201" s="28" t="s">
        <v>259</v>
      </c>
      <c r="B201" s="274">
        <v>1408000</v>
      </c>
      <c r="C201" s="279">
        <v>1158000</v>
      </c>
      <c r="D201" s="270">
        <v>837000</v>
      </c>
      <c r="E201" s="274">
        <v>771000</v>
      </c>
      <c r="F201" s="274">
        <v>65000</v>
      </c>
      <c r="G201" s="275">
        <v>571000</v>
      </c>
      <c r="H201" s="276">
        <v>7.8E-2</v>
      </c>
      <c r="I201" s="277">
        <v>0.70899999999999996</v>
      </c>
      <c r="J201" s="278">
        <v>0.65200000000000002</v>
      </c>
      <c r="K201" s="133"/>
      <c r="M201" s="28" t="s">
        <v>259</v>
      </c>
      <c r="N201" s="274">
        <v>682000</v>
      </c>
      <c r="O201" s="279">
        <v>572000</v>
      </c>
      <c r="P201" s="270">
        <v>460000</v>
      </c>
      <c r="Q201" s="274">
        <v>415000</v>
      </c>
      <c r="R201" s="274">
        <v>45000</v>
      </c>
      <c r="S201" s="275">
        <v>222000</v>
      </c>
      <c r="T201" s="276">
        <v>9.8000000000000004E-2</v>
      </c>
      <c r="U201" s="277">
        <v>0.78400000000000003</v>
      </c>
      <c r="V201" s="278">
        <v>0.70499999999999996</v>
      </c>
      <c r="W201" s="100"/>
      <c r="Y201" s="28" t="s">
        <v>259</v>
      </c>
      <c r="Z201" s="274">
        <v>726000</v>
      </c>
      <c r="AA201" s="279">
        <v>586000</v>
      </c>
      <c r="AB201" s="270">
        <v>376000</v>
      </c>
      <c r="AC201" s="274">
        <v>356000</v>
      </c>
      <c r="AD201" s="274">
        <v>20000</v>
      </c>
      <c r="AE201" s="275">
        <v>349000</v>
      </c>
      <c r="AF201" s="276">
        <v>5.2999999999999999E-2</v>
      </c>
      <c r="AG201" s="277">
        <v>0.63500000000000001</v>
      </c>
      <c r="AH201" s="278">
        <v>0.60099999999999998</v>
      </c>
    </row>
    <row r="202" spans="1:34" ht="21" customHeight="1">
      <c r="A202" s="28" t="s">
        <v>260</v>
      </c>
      <c r="B202" s="274">
        <v>1409000</v>
      </c>
      <c r="C202" s="279">
        <v>1158000</v>
      </c>
      <c r="D202" s="270">
        <v>847000</v>
      </c>
      <c r="E202" s="274">
        <v>780000</v>
      </c>
      <c r="F202" s="274">
        <v>67000</v>
      </c>
      <c r="G202" s="275">
        <v>562000</v>
      </c>
      <c r="H202" s="276">
        <v>7.9000000000000001E-2</v>
      </c>
      <c r="I202" s="277">
        <v>0.71699999999999997</v>
      </c>
      <c r="J202" s="278">
        <v>0.65900000000000003</v>
      </c>
      <c r="K202" s="133"/>
      <c r="M202" s="28" t="s">
        <v>260</v>
      </c>
      <c r="N202" s="274">
        <v>682000</v>
      </c>
      <c r="O202" s="279">
        <v>572000</v>
      </c>
      <c r="P202" s="270">
        <v>461000</v>
      </c>
      <c r="Q202" s="274">
        <v>414000</v>
      </c>
      <c r="R202" s="274">
        <v>47000</v>
      </c>
      <c r="S202" s="275">
        <v>221000</v>
      </c>
      <c r="T202" s="276">
        <v>0.10100000000000001</v>
      </c>
      <c r="U202" s="277">
        <v>0.78700000000000003</v>
      </c>
      <c r="V202" s="278">
        <v>0.70499999999999996</v>
      </c>
      <c r="W202" s="100"/>
      <c r="Y202" s="28" t="s">
        <v>260</v>
      </c>
      <c r="Z202" s="274">
        <v>726000</v>
      </c>
      <c r="AA202" s="279">
        <v>586000</v>
      </c>
      <c r="AB202" s="270">
        <v>386000</v>
      </c>
      <c r="AC202" s="274">
        <v>366000</v>
      </c>
      <c r="AD202" s="274">
        <v>20000</v>
      </c>
      <c r="AE202" s="275">
        <v>340000</v>
      </c>
      <c r="AF202" s="276">
        <v>5.2999999999999999E-2</v>
      </c>
      <c r="AG202" s="277">
        <v>0.65</v>
      </c>
      <c r="AH202" s="278">
        <v>0.61499999999999999</v>
      </c>
    </row>
    <row r="203" spans="1:34" ht="21" customHeight="1">
      <c r="A203" s="28" t="s">
        <v>261</v>
      </c>
      <c r="B203" s="274">
        <v>1409000</v>
      </c>
      <c r="C203" s="279">
        <v>1158000</v>
      </c>
      <c r="D203" s="270">
        <v>848000</v>
      </c>
      <c r="E203" s="274">
        <v>781000</v>
      </c>
      <c r="F203" s="274">
        <v>67000</v>
      </c>
      <c r="G203" s="275">
        <v>562000</v>
      </c>
      <c r="H203" s="276">
        <v>7.9000000000000001E-2</v>
      </c>
      <c r="I203" s="277">
        <v>0.71799999999999997</v>
      </c>
      <c r="J203" s="278">
        <v>0.66</v>
      </c>
      <c r="K203" s="133"/>
      <c r="M203" s="28" t="s">
        <v>261</v>
      </c>
      <c r="N203" s="274">
        <v>683000</v>
      </c>
      <c r="O203" s="279">
        <v>572000</v>
      </c>
      <c r="P203" s="270">
        <v>460000</v>
      </c>
      <c r="Q203" s="274">
        <v>414000</v>
      </c>
      <c r="R203" s="274">
        <v>46000</v>
      </c>
      <c r="S203" s="275">
        <v>223000</v>
      </c>
      <c r="T203" s="276">
        <v>0.1</v>
      </c>
      <c r="U203" s="277">
        <v>0.78700000000000003</v>
      </c>
      <c r="V203" s="278">
        <v>0.70599999999999996</v>
      </c>
      <c r="W203" s="100"/>
      <c r="Y203" s="28" t="s">
        <v>261</v>
      </c>
      <c r="Z203" s="274">
        <v>727000</v>
      </c>
      <c r="AA203" s="279">
        <v>586000</v>
      </c>
      <c r="AB203" s="270">
        <v>388000</v>
      </c>
      <c r="AC203" s="274">
        <v>367000</v>
      </c>
      <c r="AD203" s="274">
        <v>21000</v>
      </c>
      <c r="AE203" s="275">
        <v>339000</v>
      </c>
      <c r="AF203" s="276">
        <v>5.3999999999999999E-2</v>
      </c>
      <c r="AG203" s="277">
        <v>0.65100000000000002</v>
      </c>
      <c r="AH203" s="278">
        <v>0.61599999999999999</v>
      </c>
    </row>
    <row r="204" spans="1:34" ht="21" customHeight="1">
      <c r="A204" s="28" t="s">
        <v>262</v>
      </c>
      <c r="B204" s="274">
        <v>1410000</v>
      </c>
      <c r="C204" s="279">
        <v>1159000</v>
      </c>
      <c r="D204" s="270">
        <v>849000</v>
      </c>
      <c r="E204" s="274">
        <v>787000</v>
      </c>
      <c r="F204" s="274">
        <v>62000</v>
      </c>
      <c r="G204" s="275">
        <v>561000</v>
      </c>
      <c r="H204" s="276">
        <v>7.2999999999999995E-2</v>
      </c>
      <c r="I204" s="277">
        <v>0.71899999999999997</v>
      </c>
      <c r="J204" s="278">
        <v>0.66600000000000004</v>
      </c>
      <c r="K204" s="133"/>
      <c r="M204" s="28" t="s">
        <v>262</v>
      </c>
      <c r="N204" s="274">
        <v>683000</v>
      </c>
      <c r="O204" s="279">
        <v>572000</v>
      </c>
      <c r="P204" s="270">
        <v>459000</v>
      </c>
      <c r="Q204" s="274">
        <v>418000</v>
      </c>
      <c r="R204" s="274">
        <v>41000</v>
      </c>
      <c r="S204" s="275">
        <v>224000</v>
      </c>
      <c r="T204" s="276">
        <v>8.8999999999999996E-2</v>
      </c>
      <c r="U204" s="277">
        <v>0.78600000000000003</v>
      </c>
      <c r="V204" s="278">
        <v>0.71499999999999997</v>
      </c>
      <c r="W204" s="100"/>
      <c r="Y204" s="28" t="s">
        <v>262</v>
      </c>
      <c r="Z204" s="274">
        <v>727000</v>
      </c>
      <c r="AA204" s="279">
        <v>586000</v>
      </c>
      <c r="AB204" s="270">
        <v>390000</v>
      </c>
      <c r="AC204" s="274">
        <v>369000</v>
      </c>
      <c r="AD204" s="274">
        <v>21000</v>
      </c>
      <c r="AE204" s="275">
        <v>337000</v>
      </c>
      <c r="AF204" s="276">
        <v>5.3999999999999999E-2</v>
      </c>
      <c r="AG204" s="277">
        <v>0.65400000000000003</v>
      </c>
      <c r="AH204" s="278">
        <v>0.61799999999999999</v>
      </c>
    </row>
    <row r="205" spans="1:34" ht="21" customHeight="1">
      <c r="A205" s="28" t="s">
        <v>263</v>
      </c>
      <c r="B205" s="274">
        <v>1411000</v>
      </c>
      <c r="C205" s="279">
        <v>1159000</v>
      </c>
      <c r="D205" s="270">
        <v>853000</v>
      </c>
      <c r="E205" s="274">
        <v>791000</v>
      </c>
      <c r="F205" s="274">
        <v>62000</v>
      </c>
      <c r="G205" s="275">
        <v>558000</v>
      </c>
      <c r="H205" s="276">
        <v>7.2999999999999995E-2</v>
      </c>
      <c r="I205" s="277">
        <v>0.72199999999999998</v>
      </c>
      <c r="J205" s="278">
        <v>0.66900000000000004</v>
      </c>
      <c r="K205" s="133"/>
      <c r="M205" s="28" t="s">
        <v>263</v>
      </c>
      <c r="N205" s="274">
        <v>683000</v>
      </c>
      <c r="O205" s="279">
        <v>572000</v>
      </c>
      <c r="P205" s="270">
        <v>463000</v>
      </c>
      <c r="Q205" s="274">
        <v>421000</v>
      </c>
      <c r="R205" s="274">
        <v>42000</v>
      </c>
      <c r="S205" s="275">
        <v>220000</v>
      </c>
      <c r="T205" s="276">
        <v>9.0999999999999998E-2</v>
      </c>
      <c r="U205" s="277">
        <v>0.79500000000000004</v>
      </c>
      <c r="V205" s="278">
        <v>0.72099999999999997</v>
      </c>
      <c r="W205" s="100"/>
      <c r="Y205" s="28" t="s">
        <v>263</v>
      </c>
      <c r="Z205" s="274">
        <v>727000</v>
      </c>
      <c r="AA205" s="279">
        <v>586000</v>
      </c>
      <c r="AB205" s="270">
        <v>389000</v>
      </c>
      <c r="AC205" s="274">
        <v>370000</v>
      </c>
      <c r="AD205" s="274">
        <v>20000</v>
      </c>
      <c r="AE205" s="275">
        <v>338000</v>
      </c>
      <c r="AF205" s="276">
        <v>0.05</v>
      </c>
      <c r="AG205" s="277">
        <v>0.65200000000000002</v>
      </c>
      <c r="AH205" s="278">
        <v>0.61799999999999999</v>
      </c>
    </row>
    <row r="206" spans="1:34" ht="21" customHeight="1">
      <c r="A206" s="28" t="s">
        <v>271</v>
      </c>
      <c r="B206" s="274">
        <v>1412000</v>
      </c>
      <c r="C206" s="279">
        <v>1159000</v>
      </c>
      <c r="D206" s="270">
        <v>855000</v>
      </c>
      <c r="E206" s="274">
        <v>794000</v>
      </c>
      <c r="F206" s="274">
        <v>62000</v>
      </c>
      <c r="G206" s="275">
        <v>556000</v>
      </c>
      <c r="H206" s="276">
        <v>7.1999999999999995E-2</v>
      </c>
      <c r="I206" s="277">
        <v>0.72499999999999998</v>
      </c>
      <c r="J206" s="278">
        <v>0.67200000000000004</v>
      </c>
      <c r="K206" s="133"/>
      <c r="M206" s="28" t="s">
        <v>271</v>
      </c>
      <c r="N206" s="274">
        <v>684000</v>
      </c>
      <c r="O206" s="279">
        <v>572000</v>
      </c>
      <c r="P206" s="270">
        <v>459000</v>
      </c>
      <c r="Q206" s="274">
        <v>417000</v>
      </c>
      <c r="R206" s="274">
        <v>42000</v>
      </c>
      <c r="S206" s="275">
        <v>225000</v>
      </c>
      <c r="T206" s="276">
        <v>9.0999999999999998E-2</v>
      </c>
      <c r="U206" s="277">
        <v>0.78800000000000003</v>
      </c>
      <c r="V206" s="278">
        <v>0.71499999999999997</v>
      </c>
      <c r="W206" s="100"/>
      <c r="Y206" s="28" t="s">
        <v>271</v>
      </c>
      <c r="Z206" s="274">
        <v>728000</v>
      </c>
      <c r="AA206" s="279">
        <v>587000</v>
      </c>
      <c r="AB206" s="270">
        <v>397000</v>
      </c>
      <c r="AC206" s="274">
        <v>377000</v>
      </c>
      <c r="AD206" s="274">
        <v>20000</v>
      </c>
      <c r="AE206" s="275">
        <v>331000</v>
      </c>
      <c r="AF206" s="276">
        <v>5.0999999999999997E-2</v>
      </c>
      <c r="AG206" s="277">
        <v>0.66400000000000003</v>
      </c>
      <c r="AH206" s="278">
        <v>0.63</v>
      </c>
    </row>
    <row r="207" spans="1:34" ht="21" customHeight="1">
      <c r="A207" s="28" t="s">
        <v>272</v>
      </c>
      <c r="B207" s="274">
        <v>1412000</v>
      </c>
      <c r="C207" s="279">
        <v>1159000</v>
      </c>
      <c r="D207" s="270">
        <v>866000</v>
      </c>
      <c r="E207" s="274">
        <v>804000</v>
      </c>
      <c r="F207" s="274">
        <v>62000</v>
      </c>
      <c r="G207" s="275">
        <v>546000</v>
      </c>
      <c r="H207" s="276">
        <v>7.0999999999999994E-2</v>
      </c>
      <c r="I207" s="277">
        <v>0.73199999999999998</v>
      </c>
      <c r="J207" s="278">
        <v>0.67900000000000005</v>
      </c>
      <c r="K207" s="133"/>
      <c r="M207" s="28" t="s">
        <v>272</v>
      </c>
      <c r="N207" s="274">
        <v>684000</v>
      </c>
      <c r="O207" s="279">
        <v>573000</v>
      </c>
      <c r="P207" s="270">
        <v>463000</v>
      </c>
      <c r="Q207" s="274">
        <v>423000</v>
      </c>
      <c r="R207" s="274">
        <v>40000</v>
      </c>
      <c r="S207" s="275">
        <v>221000</v>
      </c>
      <c r="T207" s="276">
        <v>8.6999999999999994E-2</v>
      </c>
      <c r="U207" s="277">
        <v>0.79600000000000004</v>
      </c>
      <c r="V207" s="278">
        <v>0.72599999999999998</v>
      </c>
      <c r="W207" s="100"/>
      <c r="Y207" s="28" t="s">
        <v>272</v>
      </c>
      <c r="Z207" s="274">
        <v>728000</v>
      </c>
      <c r="AA207" s="279">
        <v>587000</v>
      </c>
      <c r="AB207" s="270">
        <v>403000</v>
      </c>
      <c r="AC207" s="274">
        <v>381000</v>
      </c>
      <c r="AD207" s="274">
        <v>22000</v>
      </c>
      <c r="AE207" s="275">
        <v>325000</v>
      </c>
      <c r="AF207" s="276">
        <v>5.3999999999999999E-2</v>
      </c>
      <c r="AG207" s="277">
        <v>0.67100000000000004</v>
      </c>
      <c r="AH207" s="278">
        <v>0.63400000000000001</v>
      </c>
    </row>
    <row r="208" spans="1:34" ht="21" customHeight="1">
      <c r="A208" s="28" t="s">
        <v>273</v>
      </c>
      <c r="B208" s="274">
        <v>1413000</v>
      </c>
      <c r="C208" s="279">
        <v>1159000</v>
      </c>
      <c r="D208" s="270">
        <v>868000</v>
      </c>
      <c r="E208" s="274">
        <v>805000</v>
      </c>
      <c r="F208" s="274">
        <v>64000</v>
      </c>
      <c r="G208" s="275">
        <v>545000</v>
      </c>
      <c r="H208" s="276">
        <v>7.2999999999999995E-2</v>
      </c>
      <c r="I208" s="277">
        <v>0.73199999999999998</v>
      </c>
      <c r="J208" s="278">
        <v>0.67700000000000005</v>
      </c>
      <c r="K208" s="133"/>
      <c r="M208" s="28" t="s">
        <v>273</v>
      </c>
      <c r="N208" s="274">
        <v>685000</v>
      </c>
      <c r="O208" s="279">
        <v>573000</v>
      </c>
      <c r="P208" s="270">
        <v>463000</v>
      </c>
      <c r="Q208" s="274">
        <v>422000</v>
      </c>
      <c r="R208" s="274">
        <v>40000</v>
      </c>
      <c r="S208" s="275">
        <v>222000</v>
      </c>
      <c r="T208" s="276">
        <v>8.6999999999999994E-2</v>
      </c>
      <c r="U208" s="277">
        <v>0.79100000000000004</v>
      </c>
      <c r="V208" s="278">
        <v>0.72</v>
      </c>
      <c r="W208" s="100"/>
      <c r="Y208" s="28" t="s">
        <v>273</v>
      </c>
      <c r="Z208" s="274">
        <v>728000</v>
      </c>
      <c r="AA208" s="279">
        <v>587000</v>
      </c>
      <c r="AB208" s="270">
        <v>406000</v>
      </c>
      <c r="AC208" s="274">
        <v>382000</v>
      </c>
      <c r="AD208" s="274">
        <v>23000</v>
      </c>
      <c r="AE208" s="275">
        <v>323000</v>
      </c>
      <c r="AF208" s="276">
        <v>5.7000000000000002E-2</v>
      </c>
      <c r="AG208" s="277">
        <v>0.67500000000000004</v>
      </c>
      <c r="AH208" s="278">
        <v>0.63500000000000001</v>
      </c>
    </row>
    <row r="209" spans="1:34" s="444" customFormat="1" ht="21" customHeight="1">
      <c r="A209" s="445" t="s">
        <v>274</v>
      </c>
      <c r="B209" s="455">
        <v>1414000</v>
      </c>
      <c r="C209" s="523">
        <v>1160000</v>
      </c>
      <c r="D209" s="454">
        <v>865000</v>
      </c>
      <c r="E209" s="455">
        <v>801000</v>
      </c>
      <c r="F209" s="455">
        <v>64000</v>
      </c>
      <c r="G209" s="456">
        <v>549000</v>
      </c>
      <c r="H209" s="457">
        <v>7.3999999999999996E-2</v>
      </c>
      <c r="I209" s="458">
        <v>0.72599999999999998</v>
      </c>
      <c r="J209" s="459">
        <v>0.67100000000000004</v>
      </c>
      <c r="K209" s="460"/>
      <c r="M209" s="445" t="s">
        <v>274</v>
      </c>
      <c r="N209" s="455">
        <v>685000</v>
      </c>
      <c r="O209" s="523">
        <v>573000</v>
      </c>
      <c r="P209" s="454">
        <v>460000</v>
      </c>
      <c r="Q209" s="455">
        <v>418000</v>
      </c>
      <c r="R209" s="455">
        <v>41000</v>
      </c>
      <c r="S209" s="456">
        <v>225000</v>
      </c>
      <c r="T209" s="457">
        <v>0.09</v>
      </c>
      <c r="U209" s="458">
        <v>0.78</v>
      </c>
      <c r="V209" s="459">
        <v>0.70699999999999996</v>
      </c>
      <c r="W209" s="469"/>
      <c r="Y209" s="445" t="s">
        <v>274</v>
      </c>
      <c r="Z209" s="455">
        <v>729000</v>
      </c>
      <c r="AA209" s="523">
        <v>587000</v>
      </c>
      <c r="AB209" s="454">
        <v>405000</v>
      </c>
      <c r="AC209" s="455">
        <v>383000</v>
      </c>
      <c r="AD209" s="455">
        <v>22000</v>
      </c>
      <c r="AE209" s="456">
        <v>324000</v>
      </c>
      <c r="AF209" s="457">
        <v>5.5E-2</v>
      </c>
      <c r="AG209" s="458">
        <v>0.67400000000000004</v>
      </c>
      <c r="AH209" s="459">
        <v>0.63600000000000001</v>
      </c>
    </row>
    <row r="210" spans="1:34" ht="21" customHeight="1">
      <c r="A210" s="28" t="s">
        <v>275</v>
      </c>
      <c r="B210" s="274">
        <v>1414000</v>
      </c>
      <c r="C210" s="279">
        <v>1160000</v>
      </c>
      <c r="D210" s="270">
        <v>868000</v>
      </c>
      <c r="E210" s="274">
        <v>803000</v>
      </c>
      <c r="F210" s="274">
        <v>65000</v>
      </c>
      <c r="G210" s="275">
        <v>546000</v>
      </c>
      <c r="H210" s="276">
        <v>7.4999999999999997E-2</v>
      </c>
      <c r="I210" s="277">
        <v>0.73</v>
      </c>
      <c r="J210" s="278">
        <v>0.67300000000000004</v>
      </c>
      <c r="K210" s="133"/>
      <c r="M210" s="28" t="s">
        <v>275</v>
      </c>
      <c r="N210" s="274">
        <v>685000</v>
      </c>
      <c r="O210" s="279">
        <v>573000</v>
      </c>
      <c r="P210" s="270">
        <v>462000</v>
      </c>
      <c r="Q210" s="274">
        <v>420000</v>
      </c>
      <c r="R210" s="274">
        <v>42000</v>
      </c>
      <c r="S210" s="275">
        <v>223000</v>
      </c>
      <c r="T210" s="276">
        <v>9.1999999999999998E-2</v>
      </c>
      <c r="U210" s="277">
        <v>0.78400000000000003</v>
      </c>
      <c r="V210" s="278">
        <v>0.71</v>
      </c>
      <c r="W210" s="100"/>
      <c r="Y210" s="28" t="s">
        <v>275</v>
      </c>
      <c r="Z210" s="274">
        <v>729000</v>
      </c>
      <c r="AA210" s="279">
        <v>587000</v>
      </c>
      <c r="AB210" s="270">
        <v>406000</v>
      </c>
      <c r="AC210" s="274">
        <v>383000</v>
      </c>
      <c r="AD210" s="274">
        <v>23000</v>
      </c>
      <c r="AE210" s="275">
        <v>323000</v>
      </c>
      <c r="AF210" s="276">
        <v>5.7000000000000002E-2</v>
      </c>
      <c r="AG210" s="277">
        <v>0.67700000000000005</v>
      </c>
      <c r="AH210" s="278">
        <v>0.63700000000000001</v>
      </c>
    </row>
    <row r="211" spans="1:34" ht="21" customHeight="1">
      <c r="A211" s="28" t="s">
        <v>276</v>
      </c>
      <c r="B211" s="274">
        <v>1415000</v>
      </c>
      <c r="C211" s="279">
        <v>1160000</v>
      </c>
      <c r="D211" s="270">
        <v>863000</v>
      </c>
      <c r="E211" s="274">
        <v>800000</v>
      </c>
      <c r="F211" s="274">
        <v>63000</v>
      </c>
      <c r="G211" s="275">
        <v>552000</v>
      </c>
      <c r="H211" s="276">
        <v>7.2999999999999995E-2</v>
      </c>
      <c r="I211" s="277">
        <v>0.72699999999999998</v>
      </c>
      <c r="J211" s="278">
        <v>0.67300000000000004</v>
      </c>
      <c r="K211" s="133"/>
      <c r="M211" s="28" t="s">
        <v>276</v>
      </c>
      <c r="N211" s="274">
        <v>686000</v>
      </c>
      <c r="O211" s="279">
        <v>573000</v>
      </c>
      <c r="P211" s="270">
        <v>460000</v>
      </c>
      <c r="Q211" s="274">
        <v>419000</v>
      </c>
      <c r="R211" s="274">
        <v>41000</v>
      </c>
      <c r="S211" s="275">
        <v>226000</v>
      </c>
      <c r="T211" s="276">
        <v>8.8999999999999996E-2</v>
      </c>
      <c r="U211" s="277">
        <v>0.78400000000000003</v>
      </c>
      <c r="V211" s="278">
        <v>0.71299999999999997</v>
      </c>
      <c r="W211" s="100"/>
      <c r="Y211" s="28" t="s">
        <v>276</v>
      </c>
      <c r="Z211" s="274">
        <v>729000</v>
      </c>
      <c r="AA211" s="279">
        <v>587000</v>
      </c>
      <c r="AB211" s="270">
        <v>403000</v>
      </c>
      <c r="AC211" s="274">
        <v>381000</v>
      </c>
      <c r="AD211" s="274">
        <v>22000</v>
      </c>
      <c r="AE211" s="275">
        <v>326000</v>
      </c>
      <c r="AF211" s="276">
        <v>5.5E-2</v>
      </c>
      <c r="AG211" s="277">
        <v>0.67200000000000004</v>
      </c>
      <c r="AH211" s="278">
        <v>0.63400000000000001</v>
      </c>
    </row>
    <row r="212" spans="1:34" ht="21" customHeight="1">
      <c r="A212" s="28" t="s">
        <v>277</v>
      </c>
      <c r="B212" s="274">
        <v>1415000</v>
      </c>
      <c r="C212" s="279">
        <v>1159000</v>
      </c>
      <c r="D212" s="270">
        <v>864000</v>
      </c>
      <c r="E212" s="274">
        <v>804000</v>
      </c>
      <c r="F212" s="274">
        <v>60000</v>
      </c>
      <c r="G212" s="275">
        <v>551000</v>
      </c>
      <c r="H212" s="276">
        <v>6.9000000000000006E-2</v>
      </c>
      <c r="I212" s="277">
        <v>0.72799999999999998</v>
      </c>
      <c r="J212" s="278">
        <v>0.67700000000000005</v>
      </c>
      <c r="K212" s="133"/>
      <c r="M212" s="28" t="s">
        <v>277</v>
      </c>
      <c r="N212" s="274">
        <v>686000</v>
      </c>
      <c r="O212" s="279">
        <v>573000</v>
      </c>
      <c r="P212" s="270">
        <v>463000</v>
      </c>
      <c r="Q212" s="274">
        <v>423000</v>
      </c>
      <c r="R212" s="274">
        <v>40000</v>
      </c>
      <c r="S212" s="275">
        <v>223000</v>
      </c>
      <c r="T212" s="276">
        <v>8.6999999999999994E-2</v>
      </c>
      <c r="U212" s="277">
        <v>0.78900000000000003</v>
      </c>
      <c r="V212" s="278">
        <v>0.71899999999999997</v>
      </c>
      <c r="W212" s="100"/>
      <c r="Y212" s="28" t="s">
        <v>277</v>
      </c>
      <c r="Z212" s="274">
        <v>729000</v>
      </c>
      <c r="AA212" s="279">
        <v>587000</v>
      </c>
      <c r="AB212" s="270">
        <v>401000</v>
      </c>
      <c r="AC212" s="274">
        <v>382000</v>
      </c>
      <c r="AD212" s="274">
        <v>20000</v>
      </c>
      <c r="AE212" s="275">
        <v>328000</v>
      </c>
      <c r="AF212" s="276">
        <v>4.9000000000000002E-2</v>
      </c>
      <c r="AG212" s="277">
        <v>0.66900000000000004</v>
      </c>
      <c r="AH212" s="278">
        <v>0.63500000000000001</v>
      </c>
    </row>
    <row r="213" spans="1:34" ht="21" customHeight="1">
      <c r="A213" s="28" t="s">
        <v>278</v>
      </c>
      <c r="B213" s="274">
        <v>1416000</v>
      </c>
      <c r="C213" s="279">
        <v>1159000</v>
      </c>
      <c r="D213" s="270">
        <v>863000</v>
      </c>
      <c r="E213" s="274">
        <v>805000</v>
      </c>
      <c r="F213" s="274">
        <v>58000</v>
      </c>
      <c r="G213" s="275">
        <v>553000</v>
      </c>
      <c r="H213" s="276">
        <v>6.7000000000000004E-2</v>
      </c>
      <c r="I213" s="277">
        <v>0.72799999999999998</v>
      </c>
      <c r="J213" s="278">
        <v>0.67800000000000005</v>
      </c>
      <c r="K213" s="133"/>
      <c r="M213" s="28" t="s">
        <v>278</v>
      </c>
      <c r="N213" s="274">
        <v>686000</v>
      </c>
      <c r="O213" s="279">
        <v>573000</v>
      </c>
      <c r="P213" s="270">
        <v>461000</v>
      </c>
      <c r="Q213" s="274">
        <v>422000</v>
      </c>
      <c r="R213" s="274">
        <v>40000</v>
      </c>
      <c r="S213" s="275">
        <v>225000</v>
      </c>
      <c r="T213" s="276">
        <v>8.5999999999999993E-2</v>
      </c>
      <c r="U213" s="277">
        <v>0.78500000000000003</v>
      </c>
      <c r="V213" s="278">
        <v>0.71599999999999997</v>
      </c>
      <c r="W213" s="100"/>
      <c r="Y213" s="28" t="s">
        <v>278</v>
      </c>
      <c r="Z213" s="274">
        <v>729000</v>
      </c>
      <c r="AA213" s="279">
        <v>587000</v>
      </c>
      <c r="AB213" s="270">
        <v>402000</v>
      </c>
      <c r="AC213" s="274">
        <v>383000</v>
      </c>
      <c r="AD213" s="274">
        <v>19000</v>
      </c>
      <c r="AE213" s="275">
        <v>328000</v>
      </c>
      <c r="AF213" s="276">
        <v>4.5999999999999999E-2</v>
      </c>
      <c r="AG213" s="277">
        <v>0.67100000000000004</v>
      </c>
      <c r="AH213" s="278">
        <v>0.64</v>
      </c>
    </row>
    <row r="214" spans="1:34" ht="21" customHeight="1">
      <c r="A214" s="28" t="s">
        <v>279</v>
      </c>
      <c r="B214" s="274">
        <v>1416000</v>
      </c>
      <c r="C214" s="279">
        <v>1159000</v>
      </c>
      <c r="D214" s="270">
        <v>864000</v>
      </c>
      <c r="E214" s="274">
        <v>804000</v>
      </c>
      <c r="F214" s="274">
        <v>61000</v>
      </c>
      <c r="G214" s="275">
        <v>552000</v>
      </c>
      <c r="H214" s="276">
        <v>7.0000000000000007E-2</v>
      </c>
      <c r="I214" s="277">
        <v>0.72799999999999998</v>
      </c>
      <c r="J214" s="278">
        <v>0.67600000000000005</v>
      </c>
      <c r="K214" s="133"/>
      <c r="M214" s="28" t="s">
        <v>279</v>
      </c>
      <c r="N214" s="274">
        <v>687000</v>
      </c>
      <c r="O214" s="279">
        <v>573000</v>
      </c>
      <c r="P214" s="270">
        <v>463000</v>
      </c>
      <c r="Q214" s="274">
        <v>421000</v>
      </c>
      <c r="R214" s="274">
        <v>42000</v>
      </c>
      <c r="S214" s="275">
        <v>223000</v>
      </c>
      <c r="T214" s="276">
        <v>9.0999999999999998E-2</v>
      </c>
      <c r="U214" s="277">
        <v>0.78900000000000003</v>
      </c>
      <c r="V214" s="278">
        <v>0.71599999999999997</v>
      </c>
      <c r="W214" s="100"/>
      <c r="Y214" s="28" t="s">
        <v>279</v>
      </c>
      <c r="Z214" s="274">
        <v>729000</v>
      </c>
      <c r="AA214" s="279">
        <v>586000</v>
      </c>
      <c r="AB214" s="270">
        <v>401000</v>
      </c>
      <c r="AC214" s="274">
        <v>382000</v>
      </c>
      <c r="AD214" s="274">
        <v>19000</v>
      </c>
      <c r="AE214" s="275">
        <v>328000</v>
      </c>
      <c r="AF214" s="276">
        <v>4.7E-2</v>
      </c>
      <c r="AG214" s="277">
        <v>0.66900000000000004</v>
      </c>
      <c r="AH214" s="278">
        <v>0.63700000000000001</v>
      </c>
    </row>
    <row r="215" spans="1:34" ht="21" customHeight="1">
      <c r="A215" s="28" t="s">
        <v>280</v>
      </c>
      <c r="B215" s="274">
        <v>1417000</v>
      </c>
      <c r="C215" s="279">
        <v>1159000</v>
      </c>
      <c r="D215" s="270">
        <v>864000</v>
      </c>
      <c r="E215" s="274">
        <v>809000</v>
      </c>
      <c r="F215" s="274">
        <v>55000</v>
      </c>
      <c r="G215" s="275">
        <v>553000</v>
      </c>
      <c r="H215" s="276">
        <v>6.4000000000000001E-2</v>
      </c>
      <c r="I215" s="277">
        <v>0.72799999999999998</v>
      </c>
      <c r="J215" s="278">
        <v>0.68100000000000005</v>
      </c>
      <c r="K215" s="522"/>
      <c r="M215" s="28" t="s">
        <v>280</v>
      </c>
      <c r="N215" s="274">
        <v>687000</v>
      </c>
      <c r="O215" s="279">
        <v>573000</v>
      </c>
      <c r="P215" s="270">
        <v>464000</v>
      </c>
      <c r="Q215" s="274">
        <v>427000</v>
      </c>
      <c r="R215" s="274">
        <v>37000</v>
      </c>
      <c r="S215" s="275">
        <v>224000</v>
      </c>
      <c r="T215" s="276">
        <v>7.9000000000000001E-2</v>
      </c>
      <c r="U215" s="277">
        <v>0.79</v>
      </c>
      <c r="V215" s="278">
        <v>0.72599999999999998</v>
      </c>
      <c r="W215" s="100"/>
      <c r="Y215" s="28" t="s">
        <v>280</v>
      </c>
      <c r="Z215" s="274">
        <v>730000</v>
      </c>
      <c r="AA215" s="279">
        <v>586000</v>
      </c>
      <c r="AB215" s="270">
        <v>401000</v>
      </c>
      <c r="AC215" s="274">
        <v>382000</v>
      </c>
      <c r="AD215" s="274">
        <v>18000</v>
      </c>
      <c r="AE215" s="275">
        <v>329000</v>
      </c>
      <c r="AF215" s="276">
        <v>4.5999999999999999E-2</v>
      </c>
      <c r="AG215" s="277">
        <v>0.66800000000000004</v>
      </c>
      <c r="AH215" s="278">
        <v>0.63700000000000001</v>
      </c>
    </row>
    <row r="216" spans="1:34" ht="21" customHeight="1">
      <c r="A216" s="28" t="s">
        <v>281</v>
      </c>
      <c r="B216" s="274">
        <v>1417000</v>
      </c>
      <c r="C216" s="279">
        <v>1159000</v>
      </c>
      <c r="D216" s="270">
        <v>861000</v>
      </c>
      <c r="E216" s="274">
        <v>803000</v>
      </c>
      <c r="F216" s="274">
        <v>57000</v>
      </c>
      <c r="G216" s="275">
        <v>556000</v>
      </c>
      <c r="H216" s="276">
        <v>6.6000000000000003E-2</v>
      </c>
      <c r="I216" s="277">
        <v>0.72599999999999998</v>
      </c>
      <c r="J216" s="278">
        <v>0.67700000000000005</v>
      </c>
      <c r="K216" s="133"/>
      <c r="M216" s="28" t="s">
        <v>281</v>
      </c>
      <c r="N216" s="274">
        <v>687000</v>
      </c>
      <c r="O216" s="279">
        <v>573000</v>
      </c>
      <c r="P216" s="270">
        <v>463000</v>
      </c>
      <c r="Q216" s="274">
        <v>424000</v>
      </c>
      <c r="R216" s="274">
        <v>40000</v>
      </c>
      <c r="S216" s="275">
        <v>224000</v>
      </c>
      <c r="T216" s="276">
        <v>8.5999999999999993E-2</v>
      </c>
      <c r="U216" s="277">
        <v>0.79</v>
      </c>
      <c r="V216" s="278">
        <v>0.72099999999999997</v>
      </c>
      <c r="W216" s="100"/>
      <c r="Y216" s="28" t="s">
        <v>281</v>
      </c>
      <c r="Z216" s="274">
        <v>730000</v>
      </c>
      <c r="AA216" s="279">
        <v>586000</v>
      </c>
      <c r="AB216" s="270">
        <v>397000</v>
      </c>
      <c r="AC216" s="274">
        <v>380000</v>
      </c>
      <c r="AD216" s="274">
        <v>17000</v>
      </c>
      <c r="AE216" s="275">
        <v>332000</v>
      </c>
      <c r="AF216" s="276">
        <v>4.3999999999999997E-2</v>
      </c>
      <c r="AG216" s="277">
        <v>0.66400000000000003</v>
      </c>
      <c r="AH216" s="278">
        <v>0.63400000000000001</v>
      </c>
    </row>
    <row r="217" spans="1:34" ht="21" customHeight="1">
      <c r="A217" s="28" t="s">
        <v>282</v>
      </c>
      <c r="B217" s="274">
        <v>1418000</v>
      </c>
      <c r="C217" s="279">
        <v>1159000</v>
      </c>
      <c r="D217" s="270">
        <v>858000</v>
      </c>
      <c r="E217" s="274">
        <v>801000</v>
      </c>
      <c r="F217" s="274">
        <v>58000</v>
      </c>
      <c r="G217" s="275">
        <v>559000</v>
      </c>
      <c r="H217" s="276">
        <v>6.7000000000000004E-2</v>
      </c>
      <c r="I217" s="277">
        <v>0.72399999999999998</v>
      </c>
      <c r="J217" s="278">
        <v>0.67400000000000004</v>
      </c>
      <c r="K217" s="133"/>
      <c r="M217" s="28" t="s">
        <v>282</v>
      </c>
      <c r="N217" s="274">
        <v>688000</v>
      </c>
      <c r="O217" s="279">
        <v>573000</v>
      </c>
      <c r="P217" s="270">
        <v>459000</v>
      </c>
      <c r="Q217" s="274">
        <v>420000</v>
      </c>
      <c r="R217" s="274">
        <v>39000</v>
      </c>
      <c r="S217" s="275">
        <v>229000</v>
      </c>
      <c r="T217" s="276">
        <v>8.5000000000000006E-2</v>
      </c>
      <c r="U217" s="277">
        <v>0.78200000000000003</v>
      </c>
      <c r="V217" s="278">
        <v>0.71399999999999997</v>
      </c>
      <c r="W217" s="100"/>
      <c r="Y217" s="28" t="s">
        <v>282</v>
      </c>
      <c r="Z217" s="274">
        <v>730000</v>
      </c>
      <c r="AA217" s="279">
        <v>586000</v>
      </c>
      <c r="AB217" s="270">
        <v>399000</v>
      </c>
      <c r="AC217" s="274">
        <v>381000</v>
      </c>
      <c r="AD217" s="274">
        <v>18000</v>
      </c>
      <c r="AE217" s="275">
        <v>331000</v>
      </c>
      <c r="AF217" s="276">
        <v>4.5999999999999999E-2</v>
      </c>
      <c r="AG217" s="277">
        <v>0.66700000000000004</v>
      </c>
      <c r="AH217" s="278">
        <v>0.63500000000000001</v>
      </c>
    </row>
    <row r="218" spans="1:34" ht="21" customHeight="1">
      <c r="A218" s="28" t="s">
        <v>283</v>
      </c>
      <c r="B218" s="274">
        <v>1418000</v>
      </c>
      <c r="C218" s="279">
        <v>1159000</v>
      </c>
      <c r="D218" s="270">
        <v>857000</v>
      </c>
      <c r="E218" s="274">
        <v>796000</v>
      </c>
      <c r="F218" s="274">
        <v>60000</v>
      </c>
      <c r="G218" s="275">
        <v>562000</v>
      </c>
      <c r="H218" s="276">
        <v>7.0000000000000007E-2</v>
      </c>
      <c r="I218" s="277">
        <v>0.72299999999999998</v>
      </c>
      <c r="J218" s="278">
        <v>0.67100000000000004</v>
      </c>
      <c r="K218" s="159"/>
      <c r="L218" s="157"/>
      <c r="M218" s="134" t="s">
        <v>283</v>
      </c>
      <c r="N218" s="274">
        <v>688000</v>
      </c>
      <c r="O218" s="279">
        <v>573000</v>
      </c>
      <c r="P218" s="270">
        <v>460000</v>
      </c>
      <c r="Q218" s="274">
        <v>419000</v>
      </c>
      <c r="R218" s="274">
        <v>40000</v>
      </c>
      <c r="S218" s="275">
        <v>228000</v>
      </c>
      <c r="T218" s="276">
        <v>8.7999999999999995E-2</v>
      </c>
      <c r="U218" s="277">
        <v>0.78500000000000003</v>
      </c>
      <c r="V218" s="278">
        <v>0.71499999999999997</v>
      </c>
      <c r="W218" s="158"/>
      <c r="X218" s="157"/>
      <c r="Y218" s="134" t="s">
        <v>283</v>
      </c>
      <c r="Z218" s="274">
        <v>730000</v>
      </c>
      <c r="AA218" s="279">
        <v>586000</v>
      </c>
      <c r="AB218" s="270">
        <v>397000</v>
      </c>
      <c r="AC218" s="274">
        <v>377000</v>
      </c>
      <c r="AD218" s="274">
        <v>20000</v>
      </c>
      <c r="AE218" s="275">
        <v>334000</v>
      </c>
      <c r="AF218" s="276">
        <v>0.05</v>
      </c>
      <c r="AG218" s="277">
        <v>0.66200000000000003</v>
      </c>
      <c r="AH218" s="278">
        <v>0.628</v>
      </c>
    </row>
    <row r="219" spans="1:34" ht="21" customHeight="1">
      <c r="A219" s="28" t="s">
        <v>318</v>
      </c>
      <c r="B219" s="274">
        <v>1419000</v>
      </c>
      <c r="C219" s="279">
        <v>1159000</v>
      </c>
      <c r="D219" s="270">
        <v>861000</v>
      </c>
      <c r="E219" s="274">
        <v>801000</v>
      </c>
      <c r="F219" s="274">
        <v>60000</v>
      </c>
      <c r="G219" s="275">
        <v>557000</v>
      </c>
      <c r="H219" s="276">
        <v>6.9000000000000006E-2</v>
      </c>
      <c r="I219" s="277">
        <v>0.72599999999999998</v>
      </c>
      <c r="J219" s="278">
        <v>0.67500000000000004</v>
      </c>
      <c r="K219" s="159"/>
      <c r="L219" s="157"/>
      <c r="M219" s="134" t="s">
        <v>318</v>
      </c>
      <c r="N219" s="274">
        <v>688000</v>
      </c>
      <c r="O219" s="279">
        <v>573000</v>
      </c>
      <c r="P219" s="270">
        <v>462000</v>
      </c>
      <c r="Q219" s="274">
        <v>423000</v>
      </c>
      <c r="R219" s="274">
        <v>39000</v>
      </c>
      <c r="S219" s="275">
        <v>226000</v>
      </c>
      <c r="T219" s="276">
        <v>8.4000000000000005E-2</v>
      </c>
      <c r="U219" s="277">
        <v>0.78700000000000003</v>
      </c>
      <c r="V219" s="278">
        <v>0.71899999999999997</v>
      </c>
      <c r="W219" s="158"/>
      <c r="X219" s="157"/>
      <c r="Y219" s="28" t="s">
        <v>318</v>
      </c>
      <c r="Z219" s="274">
        <v>730000</v>
      </c>
      <c r="AA219" s="279">
        <v>586000</v>
      </c>
      <c r="AB219" s="270">
        <v>399000</v>
      </c>
      <c r="AC219" s="274">
        <v>378000</v>
      </c>
      <c r="AD219" s="274">
        <v>21000</v>
      </c>
      <c r="AE219" s="275">
        <v>331000</v>
      </c>
      <c r="AF219" s="276">
        <v>5.1999999999999998E-2</v>
      </c>
      <c r="AG219" s="277">
        <v>0.66600000000000004</v>
      </c>
      <c r="AH219" s="278">
        <v>0.63100000000000001</v>
      </c>
    </row>
    <row r="220" spans="1:34" ht="21" customHeight="1">
      <c r="A220" s="28" t="s">
        <v>319</v>
      </c>
      <c r="B220" s="274">
        <v>1419000</v>
      </c>
      <c r="C220" s="279">
        <v>1159000</v>
      </c>
      <c r="D220" s="270">
        <v>861000</v>
      </c>
      <c r="E220" s="274">
        <v>795000</v>
      </c>
      <c r="F220" s="274">
        <v>66000</v>
      </c>
      <c r="G220" s="275">
        <v>558000</v>
      </c>
      <c r="H220" s="276">
        <v>7.6999999999999999E-2</v>
      </c>
      <c r="I220" s="277">
        <v>0.72699999999999998</v>
      </c>
      <c r="J220" s="278">
        <v>0.67</v>
      </c>
      <c r="K220" s="159"/>
      <c r="L220" s="157"/>
      <c r="M220" s="134" t="s">
        <v>319</v>
      </c>
      <c r="N220" s="274">
        <v>689000</v>
      </c>
      <c r="O220" s="279">
        <v>573000</v>
      </c>
      <c r="P220" s="270">
        <v>462000</v>
      </c>
      <c r="Q220" s="274">
        <v>418000</v>
      </c>
      <c r="R220" s="274">
        <v>44000</v>
      </c>
      <c r="S220" s="275">
        <v>226000</v>
      </c>
      <c r="T220" s="276">
        <v>9.6000000000000002E-2</v>
      </c>
      <c r="U220" s="277">
        <v>0.78700000000000003</v>
      </c>
      <c r="V220" s="278">
        <v>0.71</v>
      </c>
      <c r="W220" s="158"/>
      <c r="X220" s="157"/>
      <c r="Y220" s="28" t="s">
        <v>319</v>
      </c>
      <c r="Z220" s="274">
        <v>730000</v>
      </c>
      <c r="AA220" s="279">
        <v>586000</v>
      </c>
      <c r="AB220" s="270">
        <v>399000</v>
      </c>
      <c r="AC220" s="274">
        <v>377000</v>
      </c>
      <c r="AD220" s="274">
        <v>22000</v>
      </c>
      <c r="AE220" s="275">
        <v>331000</v>
      </c>
      <c r="AF220" s="276">
        <v>5.5E-2</v>
      </c>
      <c r="AG220" s="277">
        <v>0.66700000000000004</v>
      </c>
      <c r="AH220" s="278">
        <v>0.63</v>
      </c>
    </row>
    <row r="221" spans="1:34" ht="21" customHeight="1">
      <c r="A221" s="11" t="s">
        <v>320</v>
      </c>
      <c r="B221" s="274">
        <v>1420000</v>
      </c>
      <c r="C221" s="279">
        <v>1159000</v>
      </c>
      <c r="D221" s="270">
        <v>866000</v>
      </c>
      <c r="E221" s="274">
        <v>794000</v>
      </c>
      <c r="F221" s="274">
        <v>71000</v>
      </c>
      <c r="G221" s="275">
        <v>554000</v>
      </c>
      <c r="H221" s="276">
        <v>8.2000000000000003E-2</v>
      </c>
      <c r="I221" s="277">
        <v>0.73</v>
      </c>
      <c r="J221" s="278">
        <v>0.66800000000000004</v>
      </c>
      <c r="K221" s="425"/>
      <c r="L221" s="157"/>
      <c r="M221" s="427" t="s">
        <v>320</v>
      </c>
      <c r="N221" s="274">
        <v>689000</v>
      </c>
      <c r="O221" s="279">
        <v>573000</v>
      </c>
      <c r="P221" s="270">
        <v>464000</v>
      </c>
      <c r="Q221" s="274">
        <v>417000</v>
      </c>
      <c r="R221" s="274">
        <v>47000</v>
      </c>
      <c r="S221" s="275">
        <v>225000</v>
      </c>
      <c r="T221" s="276">
        <v>0.10199999999999999</v>
      </c>
      <c r="U221" s="277">
        <v>0.79</v>
      </c>
      <c r="V221" s="278">
        <v>0.70799999999999996</v>
      </c>
      <c r="W221" s="426"/>
      <c r="X221" s="157"/>
      <c r="Y221" s="11" t="s">
        <v>320</v>
      </c>
      <c r="Z221" s="274">
        <v>730000</v>
      </c>
      <c r="AA221" s="279">
        <v>586000</v>
      </c>
      <c r="AB221" s="270">
        <v>402000</v>
      </c>
      <c r="AC221" s="274">
        <v>378000</v>
      </c>
      <c r="AD221" s="274">
        <v>24000</v>
      </c>
      <c r="AE221" s="275">
        <v>329000</v>
      </c>
      <c r="AF221" s="276">
        <v>6.0999999999999999E-2</v>
      </c>
      <c r="AG221" s="277">
        <v>0.67100000000000004</v>
      </c>
      <c r="AH221" s="278">
        <v>0.63</v>
      </c>
    </row>
    <row r="222" spans="1:34" ht="21" customHeight="1">
      <c r="A222" s="28" t="s">
        <v>321</v>
      </c>
      <c r="B222" s="274">
        <v>1420000</v>
      </c>
      <c r="C222" s="279">
        <v>1159000</v>
      </c>
      <c r="D222" s="270">
        <v>866000</v>
      </c>
      <c r="E222" s="274">
        <v>795000</v>
      </c>
      <c r="F222" s="274">
        <v>71000</v>
      </c>
      <c r="G222" s="275">
        <v>554000</v>
      </c>
      <c r="H222" s="276">
        <v>8.2000000000000003E-2</v>
      </c>
      <c r="I222" s="277">
        <v>0.72799999999999998</v>
      </c>
      <c r="J222" s="278">
        <v>0.66700000000000004</v>
      </c>
      <c r="K222" s="159"/>
      <c r="L222" s="157"/>
      <c r="M222" s="134" t="s">
        <v>321</v>
      </c>
      <c r="N222" s="274">
        <v>689000</v>
      </c>
      <c r="O222" s="279">
        <v>573000</v>
      </c>
      <c r="P222" s="270">
        <v>463000</v>
      </c>
      <c r="Q222" s="274">
        <v>419000</v>
      </c>
      <c r="R222" s="274">
        <v>44000</v>
      </c>
      <c r="S222" s="275">
        <v>226000</v>
      </c>
      <c r="T222" s="276">
        <v>9.5000000000000001E-2</v>
      </c>
      <c r="U222" s="277">
        <v>0.78600000000000003</v>
      </c>
      <c r="V222" s="278">
        <v>0.70899999999999996</v>
      </c>
      <c r="W222" s="158"/>
      <c r="X222" s="157"/>
      <c r="Y222" s="28" t="s">
        <v>321</v>
      </c>
      <c r="Z222" s="274">
        <v>731000</v>
      </c>
      <c r="AA222" s="279">
        <v>586000</v>
      </c>
      <c r="AB222" s="270">
        <v>403000</v>
      </c>
      <c r="AC222" s="274">
        <v>376000</v>
      </c>
      <c r="AD222" s="274">
        <v>27000</v>
      </c>
      <c r="AE222" s="275">
        <v>328000</v>
      </c>
      <c r="AF222" s="276">
        <v>6.7000000000000004E-2</v>
      </c>
      <c r="AG222" s="277">
        <v>0.67100000000000004</v>
      </c>
      <c r="AH222" s="278">
        <v>0.626</v>
      </c>
    </row>
    <row r="223" spans="1:34" ht="21" customHeight="1">
      <c r="A223" s="28" t="s">
        <v>322</v>
      </c>
      <c r="B223" s="274">
        <v>1420000</v>
      </c>
      <c r="C223" s="279">
        <v>1159000</v>
      </c>
      <c r="D223" s="270">
        <v>869000</v>
      </c>
      <c r="E223" s="274">
        <v>802000</v>
      </c>
      <c r="F223" s="274">
        <v>67000</v>
      </c>
      <c r="G223" s="275">
        <v>552000</v>
      </c>
      <c r="H223" s="276">
        <v>7.6999999999999999E-2</v>
      </c>
      <c r="I223" s="277">
        <v>0.73</v>
      </c>
      <c r="J223" s="278">
        <v>0.67300000000000004</v>
      </c>
      <c r="K223" s="159"/>
      <c r="L223" s="157"/>
      <c r="M223" s="134" t="s">
        <v>322</v>
      </c>
      <c r="N223" s="274">
        <v>689000</v>
      </c>
      <c r="O223" s="279">
        <v>573000</v>
      </c>
      <c r="P223" s="270">
        <v>464000</v>
      </c>
      <c r="Q223" s="274">
        <v>423000</v>
      </c>
      <c r="R223" s="274">
        <v>42000</v>
      </c>
      <c r="S223" s="275">
        <v>225000</v>
      </c>
      <c r="T223" s="276">
        <v>0.09</v>
      </c>
      <c r="U223" s="277">
        <v>0.78800000000000003</v>
      </c>
      <c r="V223" s="278">
        <v>0.71499999999999997</v>
      </c>
      <c r="W223" s="158"/>
      <c r="X223" s="157"/>
      <c r="Y223" s="28" t="s">
        <v>322</v>
      </c>
      <c r="Z223" s="274">
        <v>731000</v>
      </c>
      <c r="AA223" s="279">
        <v>586000</v>
      </c>
      <c r="AB223" s="270">
        <v>405000</v>
      </c>
      <c r="AC223" s="274">
        <v>379000</v>
      </c>
      <c r="AD223" s="274">
        <v>26000</v>
      </c>
      <c r="AE223" s="275">
        <v>326000</v>
      </c>
      <c r="AF223" s="276">
        <v>6.3E-2</v>
      </c>
      <c r="AG223" s="277">
        <v>0.67500000000000004</v>
      </c>
      <c r="AH223" s="278">
        <v>0.63100000000000001</v>
      </c>
    </row>
    <row r="224" spans="1:34" ht="21" customHeight="1">
      <c r="A224" s="28" t="s">
        <v>323</v>
      </c>
      <c r="B224" s="274">
        <v>1421000</v>
      </c>
      <c r="C224" s="279">
        <v>1159000</v>
      </c>
      <c r="D224" s="270">
        <v>871000</v>
      </c>
      <c r="E224" s="274">
        <v>803000</v>
      </c>
      <c r="F224" s="274">
        <v>68000</v>
      </c>
      <c r="G224" s="275">
        <v>550000</v>
      </c>
      <c r="H224" s="276">
        <v>7.8E-2</v>
      </c>
      <c r="I224" s="277">
        <v>0.73099999999999998</v>
      </c>
      <c r="J224" s="278">
        <v>0.67300000000000004</v>
      </c>
      <c r="K224" s="159"/>
      <c r="L224" s="157"/>
      <c r="M224" s="134" t="s">
        <v>323</v>
      </c>
      <c r="N224" s="274">
        <v>690000</v>
      </c>
      <c r="O224" s="279">
        <v>573000</v>
      </c>
      <c r="P224" s="270">
        <v>465000</v>
      </c>
      <c r="Q224" s="274">
        <v>421000</v>
      </c>
      <c r="R224" s="274">
        <v>44000</v>
      </c>
      <c r="S224" s="275">
        <v>225000</v>
      </c>
      <c r="T224" s="276">
        <v>9.4E-2</v>
      </c>
      <c r="U224" s="277">
        <v>0.78700000000000003</v>
      </c>
      <c r="V224" s="278">
        <v>0.71199999999999997</v>
      </c>
      <c r="W224" s="158"/>
      <c r="X224" s="157"/>
      <c r="Y224" s="28" t="s">
        <v>323</v>
      </c>
      <c r="Z224" s="274">
        <v>731000</v>
      </c>
      <c r="AA224" s="279">
        <v>586000</v>
      </c>
      <c r="AB224" s="270">
        <v>406000</v>
      </c>
      <c r="AC224" s="274">
        <v>382000</v>
      </c>
      <c r="AD224" s="274">
        <v>24000</v>
      </c>
      <c r="AE224" s="275">
        <v>325000</v>
      </c>
      <c r="AF224" s="276">
        <v>5.8999999999999997E-2</v>
      </c>
      <c r="AG224" s="277">
        <v>0.67700000000000005</v>
      </c>
      <c r="AH224" s="278">
        <v>0.63600000000000001</v>
      </c>
    </row>
    <row r="225" spans="1:34" ht="21" customHeight="1">
      <c r="A225" s="28" t="s">
        <v>324</v>
      </c>
      <c r="B225" s="274">
        <v>1421000</v>
      </c>
      <c r="C225" s="279">
        <v>1159000</v>
      </c>
      <c r="D225" s="270">
        <v>872000</v>
      </c>
      <c r="E225" s="274">
        <v>804000</v>
      </c>
      <c r="F225" s="274">
        <v>68000</v>
      </c>
      <c r="G225" s="275">
        <v>549000</v>
      </c>
      <c r="H225" s="276">
        <v>7.8E-2</v>
      </c>
      <c r="I225" s="277">
        <v>0.73</v>
      </c>
      <c r="J225" s="278">
        <v>0.67200000000000004</v>
      </c>
      <c r="K225" s="159"/>
      <c r="L225" s="157"/>
      <c r="M225" s="134" t="s">
        <v>324</v>
      </c>
      <c r="N225" s="274">
        <v>690000</v>
      </c>
      <c r="O225" s="279">
        <v>573000</v>
      </c>
      <c r="P225" s="270">
        <v>469000</v>
      </c>
      <c r="Q225" s="274">
        <v>422000</v>
      </c>
      <c r="R225" s="274">
        <v>47000</v>
      </c>
      <c r="S225" s="275">
        <v>221000</v>
      </c>
      <c r="T225" s="276">
        <v>0.1</v>
      </c>
      <c r="U225" s="277">
        <v>0.79</v>
      </c>
      <c r="V225" s="278">
        <v>0.70899999999999996</v>
      </c>
      <c r="W225" s="158"/>
      <c r="X225" s="157"/>
      <c r="Y225" s="28" t="s">
        <v>324</v>
      </c>
      <c r="Z225" s="274">
        <v>732000</v>
      </c>
      <c r="AA225" s="279">
        <v>586000</v>
      </c>
      <c r="AB225" s="270">
        <v>403000</v>
      </c>
      <c r="AC225" s="274">
        <v>382000</v>
      </c>
      <c r="AD225" s="274">
        <v>21000</v>
      </c>
      <c r="AE225" s="275">
        <v>328000</v>
      </c>
      <c r="AF225" s="276">
        <v>5.1999999999999998E-2</v>
      </c>
      <c r="AG225" s="277">
        <v>0.67100000000000004</v>
      </c>
      <c r="AH225" s="278">
        <v>0.63500000000000001</v>
      </c>
    </row>
    <row r="226" spans="1:34" ht="21" customHeight="1">
      <c r="A226" s="28" t="s">
        <v>325</v>
      </c>
      <c r="B226" s="274">
        <v>1422000</v>
      </c>
      <c r="C226" s="279">
        <v>1158000</v>
      </c>
      <c r="D226" s="270">
        <v>865000</v>
      </c>
      <c r="E226" s="274">
        <v>799000</v>
      </c>
      <c r="F226" s="274">
        <v>66000</v>
      </c>
      <c r="G226" s="275">
        <v>557000</v>
      </c>
      <c r="H226" s="276">
        <v>7.5999999999999998E-2</v>
      </c>
      <c r="I226" s="277">
        <v>0.72799999999999998</v>
      </c>
      <c r="J226" s="278">
        <v>0.67100000000000004</v>
      </c>
      <c r="K226" s="159"/>
      <c r="L226" s="157"/>
      <c r="M226" s="134" t="s">
        <v>325</v>
      </c>
      <c r="N226" s="274">
        <v>690000</v>
      </c>
      <c r="O226" s="279">
        <v>573000</v>
      </c>
      <c r="P226" s="270">
        <v>464000</v>
      </c>
      <c r="Q226" s="274">
        <v>418000</v>
      </c>
      <c r="R226" s="274">
        <v>46000</v>
      </c>
      <c r="S226" s="275">
        <v>226000</v>
      </c>
      <c r="T226" s="276">
        <v>0.1</v>
      </c>
      <c r="U226" s="277">
        <v>0.78600000000000003</v>
      </c>
      <c r="V226" s="278">
        <v>0.70599999999999996</v>
      </c>
      <c r="W226" s="158"/>
      <c r="X226" s="157"/>
      <c r="Y226" s="28" t="s">
        <v>325</v>
      </c>
      <c r="Z226" s="274">
        <v>732000</v>
      </c>
      <c r="AA226" s="279">
        <v>586000</v>
      </c>
      <c r="AB226" s="270">
        <v>401000</v>
      </c>
      <c r="AC226" s="274">
        <v>381000</v>
      </c>
      <c r="AD226" s="274">
        <v>20000</v>
      </c>
      <c r="AE226" s="275">
        <v>331000</v>
      </c>
      <c r="AF226" s="276">
        <v>4.9000000000000002E-2</v>
      </c>
      <c r="AG226" s="277">
        <v>0.67100000000000004</v>
      </c>
      <c r="AH226" s="278">
        <v>0.63700000000000001</v>
      </c>
    </row>
    <row r="227" spans="1:34" ht="21" customHeight="1">
      <c r="A227" s="28" t="s">
        <v>326</v>
      </c>
      <c r="B227" s="274">
        <v>1422000</v>
      </c>
      <c r="C227" s="279">
        <v>1158000</v>
      </c>
      <c r="D227" s="270">
        <v>862000</v>
      </c>
      <c r="E227" s="274">
        <v>791000</v>
      </c>
      <c r="F227" s="274">
        <v>71000</v>
      </c>
      <c r="G227" s="275">
        <v>560000</v>
      </c>
      <c r="H227" s="276">
        <v>8.3000000000000004E-2</v>
      </c>
      <c r="I227" s="277">
        <v>0.72499999999999998</v>
      </c>
      <c r="J227" s="278">
        <v>0.66400000000000003</v>
      </c>
      <c r="K227" s="159"/>
      <c r="L227" s="157"/>
      <c r="M227" s="134" t="s">
        <v>326</v>
      </c>
      <c r="N227" s="274">
        <v>690000</v>
      </c>
      <c r="O227" s="279">
        <v>573000</v>
      </c>
      <c r="P227" s="270">
        <v>464000</v>
      </c>
      <c r="Q227" s="274">
        <v>416000</v>
      </c>
      <c r="R227" s="274">
        <v>48000</v>
      </c>
      <c r="S227" s="275">
        <v>226000</v>
      </c>
      <c r="T227" s="276">
        <v>0.104</v>
      </c>
      <c r="U227" s="277">
        <v>0.78500000000000003</v>
      </c>
      <c r="V227" s="278">
        <v>0.7</v>
      </c>
      <c r="W227" s="158"/>
      <c r="X227" s="157"/>
      <c r="Y227" s="28" t="s">
        <v>326</v>
      </c>
      <c r="Z227" s="274">
        <v>732000</v>
      </c>
      <c r="AA227" s="279">
        <v>586000</v>
      </c>
      <c r="AB227" s="270">
        <v>398000</v>
      </c>
      <c r="AC227" s="274">
        <v>375000</v>
      </c>
      <c r="AD227" s="274">
        <v>23000</v>
      </c>
      <c r="AE227" s="275">
        <v>334000</v>
      </c>
      <c r="AF227" s="276">
        <v>5.8000000000000003E-2</v>
      </c>
      <c r="AG227" s="277">
        <v>0.66700000000000004</v>
      </c>
      <c r="AH227" s="278">
        <v>0.628</v>
      </c>
    </row>
    <row r="228" spans="1:34" ht="21" customHeight="1">
      <c r="A228" s="28" t="s">
        <v>327</v>
      </c>
      <c r="B228" s="274">
        <v>1423000</v>
      </c>
      <c r="C228" s="279">
        <v>1158000</v>
      </c>
      <c r="D228" s="270">
        <v>853000</v>
      </c>
      <c r="E228" s="274">
        <v>784000</v>
      </c>
      <c r="F228" s="274">
        <v>69000</v>
      </c>
      <c r="G228" s="275">
        <v>570000</v>
      </c>
      <c r="H228" s="276">
        <v>8.1000000000000003E-2</v>
      </c>
      <c r="I228" s="277">
        <v>0.72099999999999997</v>
      </c>
      <c r="J228" s="278">
        <v>0.66100000000000003</v>
      </c>
      <c r="K228" s="159"/>
      <c r="L228" s="157"/>
      <c r="M228" s="134" t="s">
        <v>327</v>
      </c>
      <c r="N228" s="274">
        <v>690000</v>
      </c>
      <c r="O228" s="279">
        <v>572000</v>
      </c>
      <c r="P228" s="270">
        <v>460000</v>
      </c>
      <c r="Q228" s="274">
        <v>412000</v>
      </c>
      <c r="R228" s="274">
        <v>48000</v>
      </c>
      <c r="S228" s="275">
        <v>230000</v>
      </c>
      <c r="T228" s="276">
        <v>0.105</v>
      </c>
      <c r="U228" s="277">
        <v>0.78400000000000003</v>
      </c>
      <c r="V228" s="278">
        <v>0.7</v>
      </c>
      <c r="W228" s="158"/>
      <c r="X228" s="157"/>
      <c r="Y228" s="28" t="s">
        <v>327</v>
      </c>
      <c r="Z228" s="274">
        <v>732000</v>
      </c>
      <c r="AA228" s="279">
        <v>586000</v>
      </c>
      <c r="AB228" s="270">
        <v>393000</v>
      </c>
      <c r="AC228" s="274">
        <v>373000</v>
      </c>
      <c r="AD228" s="274">
        <v>20000</v>
      </c>
      <c r="AE228" s="275">
        <v>339000</v>
      </c>
      <c r="AF228" s="276">
        <v>5.1999999999999998E-2</v>
      </c>
      <c r="AG228" s="277">
        <v>0.65900000000000003</v>
      </c>
      <c r="AH228" s="278">
        <v>0.624</v>
      </c>
    </row>
    <row r="229" spans="1:34" ht="21" customHeight="1">
      <c r="A229" s="28" t="s">
        <v>328</v>
      </c>
      <c r="B229" s="274">
        <v>1423000</v>
      </c>
      <c r="C229" s="279">
        <v>1158000</v>
      </c>
      <c r="D229" s="270">
        <v>858000</v>
      </c>
      <c r="E229" s="274">
        <v>790000</v>
      </c>
      <c r="F229" s="274">
        <v>68000</v>
      </c>
      <c r="G229" s="275">
        <v>565000</v>
      </c>
      <c r="H229" s="276">
        <v>0.08</v>
      </c>
      <c r="I229" s="277">
        <v>0.72299999999999998</v>
      </c>
      <c r="J229" s="278">
        <v>0.66400000000000003</v>
      </c>
      <c r="K229" s="159"/>
      <c r="L229" s="157"/>
      <c r="M229" s="134" t="s">
        <v>328</v>
      </c>
      <c r="N229" s="274">
        <v>691000</v>
      </c>
      <c r="O229" s="279">
        <v>572000</v>
      </c>
      <c r="P229" s="270">
        <v>458000</v>
      </c>
      <c r="Q229" s="274">
        <v>411000</v>
      </c>
      <c r="R229" s="274">
        <v>48000</v>
      </c>
      <c r="S229" s="275">
        <v>232000</v>
      </c>
      <c r="T229" s="276">
        <v>0.104</v>
      </c>
      <c r="U229" s="277">
        <v>0.78</v>
      </c>
      <c r="V229" s="278">
        <v>0.69699999999999995</v>
      </c>
      <c r="W229" s="158"/>
      <c r="X229" s="157"/>
      <c r="Y229" s="28" t="s">
        <v>328</v>
      </c>
      <c r="Z229" s="274">
        <v>733000</v>
      </c>
      <c r="AA229" s="279">
        <v>586000</v>
      </c>
      <c r="AB229" s="270">
        <v>400000</v>
      </c>
      <c r="AC229" s="274">
        <v>379000</v>
      </c>
      <c r="AD229" s="274">
        <v>21000</v>
      </c>
      <c r="AE229" s="275">
        <v>333000</v>
      </c>
      <c r="AF229" s="276">
        <v>5.1999999999999998E-2</v>
      </c>
      <c r="AG229" s="277">
        <v>0.66700000000000004</v>
      </c>
      <c r="AH229" s="278">
        <v>0.63200000000000001</v>
      </c>
    </row>
    <row r="230" spans="1:34" ht="21" customHeight="1">
      <c r="A230" s="28" t="s">
        <v>329</v>
      </c>
      <c r="B230" s="274">
        <v>1424000</v>
      </c>
      <c r="C230" s="279">
        <v>1158000</v>
      </c>
      <c r="D230" s="270">
        <v>863000</v>
      </c>
      <c r="E230" s="274">
        <v>797000</v>
      </c>
      <c r="F230" s="274">
        <v>65000</v>
      </c>
      <c r="G230" s="275">
        <v>561000</v>
      </c>
      <c r="H230" s="276">
        <v>7.5999999999999998E-2</v>
      </c>
      <c r="I230" s="277">
        <v>0.72799999999999998</v>
      </c>
      <c r="J230" s="278">
        <v>0.67100000000000004</v>
      </c>
      <c r="K230" s="159"/>
      <c r="L230" s="157"/>
      <c r="M230" s="134" t="s">
        <v>329</v>
      </c>
      <c r="N230" s="274">
        <v>691000</v>
      </c>
      <c r="O230" s="279">
        <v>572000</v>
      </c>
      <c r="P230" s="270">
        <v>458000</v>
      </c>
      <c r="Q230" s="274">
        <v>412000</v>
      </c>
      <c r="R230" s="274">
        <v>47000</v>
      </c>
      <c r="S230" s="275">
        <v>232000</v>
      </c>
      <c r="T230" s="276">
        <v>0.10199999999999999</v>
      </c>
      <c r="U230" s="277">
        <v>0.78200000000000003</v>
      </c>
      <c r="V230" s="278">
        <v>0.7</v>
      </c>
      <c r="W230" s="158"/>
      <c r="X230" s="157"/>
      <c r="Y230" s="28" t="s">
        <v>329</v>
      </c>
      <c r="Z230" s="274">
        <v>733000</v>
      </c>
      <c r="AA230" s="279">
        <v>586000</v>
      </c>
      <c r="AB230" s="270">
        <v>404000</v>
      </c>
      <c r="AC230" s="274">
        <v>386000</v>
      </c>
      <c r="AD230" s="274">
        <v>18000</v>
      </c>
      <c r="AE230" s="275">
        <v>328000</v>
      </c>
      <c r="AF230" s="276">
        <v>4.5999999999999999E-2</v>
      </c>
      <c r="AG230" s="277">
        <v>0.67500000000000004</v>
      </c>
      <c r="AH230" s="278">
        <v>0.64400000000000002</v>
      </c>
    </row>
    <row r="231" spans="1:34" ht="21" customHeight="1">
      <c r="A231" s="28" t="s">
        <v>330</v>
      </c>
      <c r="B231" s="274">
        <v>1424000</v>
      </c>
      <c r="C231" s="279">
        <v>1158000</v>
      </c>
      <c r="D231" s="270">
        <v>861000</v>
      </c>
      <c r="E231" s="274">
        <v>795000</v>
      </c>
      <c r="F231" s="274">
        <v>66000</v>
      </c>
      <c r="G231" s="275">
        <v>563000</v>
      </c>
      <c r="H231" s="276">
        <v>7.6999999999999999E-2</v>
      </c>
      <c r="I231" s="277">
        <v>0.72299999999999998</v>
      </c>
      <c r="J231" s="278">
        <v>0.66600000000000004</v>
      </c>
      <c r="K231" s="159"/>
      <c r="L231" s="157"/>
      <c r="M231" s="134" t="s">
        <v>330</v>
      </c>
      <c r="N231" s="274">
        <v>691000</v>
      </c>
      <c r="O231" s="279">
        <v>572000</v>
      </c>
      <c r="P231" s="270">
        <v>461000</v>
      </c>
      <c r="Q231" s="274">
        <v>415000</v>
      </c>
      <c r="R231" s="274">
        <v>46000</v>
      </c>
      <c r="S231" s="275">
        <v>230000</v>
      </c>
      <c r="T231" s="276">
        <v>0.10100000000000001</v>
      </c>
      <c r="U231" s="277">
        <v>0.78100000000000003</v>
      </c>
      <c r="V231" s="278">
        <v>0.7</v>
      </c>
      <c r="W231" s="158"/>
      <c r="X231" s="157"/>
      <c r="Y231" s="28" t="s">
        <v>330</v>
      </c>
      <c r="Z231" s="274">
        <v>733000</v>
      </c>
      <c r="AA231" s="279">
        <v>586000</v>
      </c>
      <c r="AB231" s="270">
        <v>400000</v>
      </c>
      <c r="AC231" s="274">
        <v>380000</v>
      </c>
      <c r="AD231" s="274">
        <v>20000</v>
      </c>
      <c r="AE231" s="275">
        <v>333000</v>
      </c>
      <c r="AF231" s="276">
        <v>4.9000000000000002E-2</v>
      </c>
      <c r="AG231" s="277">
        <v>0.66600000000000004</v>
      </c>
      <c r="AH231" s="278">
        <v>0.63200000000000001</v>
      </c>
    </row>
    <row r="232" spans="1:34" ht="21" customHeight="1">
      <c r="A232" s="28" t="s">
        <v>331</v>
      </c>
      <c r="B232" s="274">
        <v>1425000</v>
      </c>
      <c r="C232" s="279">
        <v>1158000</v>
      </c>
      <c r="D232" s="270">
        <v>854000</v>
      </c>
      <c r="E232" s="274">
        <v>792000</v>
      </c>
      <c r="F232" s="274">
        <v>62000</v>
      </c>
      <c r="G232" s="275">
        <v>570000</v>
      </c>
      <c r="H232" s="276">
        <v>7.2999999999999995E-2</v>
      </c>
      <c r="I232" s="277">
        <v>0.71699999999999997</v>
      </c>
      <c r="J232" s="278">
        <v>0.66300000000000003</v>
      </c>
      <c r="K232" s="159"/>
      <c r="L232" s="157"/>
      <c r="M232" s="134" t="s">
        <v>331</v>
      </c>
      <c r="N232" s="274">
        <v>691000</v>
      </c>
      <c r="O232" s="279">
        <v>572000</v>
      </c>
      <c r="P232" s="270">
        <v>462000</v>
      </c>
      <c r="Q232" s="274">
        <v>417000</v>
      </c>
      <c r="R232" s="274">
        <v>45000</v>
      </c>
      <c r="S232" s="275">
        <v>229000</v>
      </c>
      <c r="T232" s="276">
        <v>9.7000000000000003E-2</v>
      </c>
      <c r="U232" s="277">
        <v>0.78300000000000003</v>
      </c>
      <c r="V232" s="278">
        <v>0.70499999999999996</v>
      </c>
      <c r="W232" s="158"/>
      <c r="X232" s="157"/>
      <c r="Y232" s="28" t="s">
        <v>331</v>
      </c>
      <c r="Z232" s="274">
        <v>733000</v>
      </c>
      <c r="AA232" s="279">
        <v>586000</v>
      </c>
      <c r="AB232" s="270">
        <v>392000</v>
      </c>
      <c r="AC232" s="274">
        <v>374000</v>
      </c>
      <c r="AD232" s="274">
        <v>18000</v>
      </c>
      <c r="AE232" s="275">
        <v>341000</v>
      </c>
      <c r="AF232" s="276">
        <v>4.4999999999999998E-2</v>
      </c>
      <c r="AG232" s="277">
        <v>0.65100000000000002</v>
      </c>
      <c r="AH232" s="278">
        <v>0.621</v>
      </c>
    </row>
    <row r="233" spans="1:34" ht="21" customHeight="1">
      <c r="A233" s="28" t="s">
        <v>332</v>
      </c>
      <c r="B233" s="274">
        <v>1425000</v>
      </c>
      <c r="C233" s="279">
        <v>1158000</v>
      </c>
      <c r="D233" s="270">
        <v>868000</v>
      </c>
      <c r="E233" s="274">
        <v>808000</v>
      </c>
      <c r="F233" s="274">
        <v>60000</v>
      </c>
      <c r="G233" s="275">
        <v>557000</v>
      </c>
      <c r="H233" s="276">
        <v>6.9000000000000006E-2</v>
      </c>
      <c r="I233" s="277">
        <v>0.72599999999999998</v>
      </c>
      <c r="J233" s="278">
        <v>0.67500000000000004</v>
      </c>
      <c r="K233" s="159"/>
      <c r="L233" s="157"/>
      <c r="M233" s="134" t="s">
        <v>332</v>
      </c>
      <c r="N233" s="274">
        <v>691000</v>
      </c>
      <c r="O233" s="279">
        <v>572000</v>
      </c>
      <c r="P233" s="270">
        <v>467000</v>
      </c>
      <c r="Q233" s="274">
        <v>425000</v>
      </c>
      <c r="R233" s="274">
        <v>42000</v>
      </c>
      <c r="S233" s="275">
        <v>225000</v>
      </c>
      <c r="T233" s="276">
        <v>0.09</v>
      </c>
      <c r="U233" s="277">
        <v>0.79100000000000004</v>
      </c>
      <c r="V233" s="278">
        <v>0.71699999999999997</v>
      </c>
      <c r="W233" s="158"/>
      <c r="X233" s="157"/>
      <c r="Y233" s="28" t="s">
        <v>332</v>
      </c>
      <c r="Z233" s="274">
        <v>734000</v>
      </c>
      <c r="AA233" s="279">
        <v>586000</v>
      </c>
      <c r="AB233" s="270">
        <v>401000</v>
      </c>
      <c r="AC233" s="274">
        <v>384000</v>
      </c>
      <c r="AD233" s="274">
        <v>18000</v>
      </c>
      <c r="AE233" s="275">
        <v>332000</v>
      </c>
      <c r="AF233" s="276">
        <v>4.3999999999999997E-2</v>
      </c>
      <c r="AG233" s="277">
        <v>0.66400000000000003</v>
      </c>
      <c r="AH233" s="278">
        <v>0.63300000000000001</v>
      </c>
    </row>
    <row r="234" spans="1:34" ht="21" customHeight="1">
      <c r="A234" s="28" t="s">
        <v>333</v>
      </c>
      <c r="B234" s="274">
        <v>1426000</v>
      </c>
      <c r="C234" s="279">
        <v>1158000</v>
      </c>
      <c r="D234" s="270">
        <v>858000</v>
      </c>
      <c r="E234" s="274">
        <v>795000</v>
      </c>
      <c r="F234" s="274">
        <v>64000</v>
      </c>
      <c r="G234" s="275">
        <v>568000</v>
      </c>
      <c r="H234" s="276">
        <v>7.3999999999999996E-2</v>
      </c>
      <c r="I234" s="277">
        <v>0.72099999999999997</v>
      </c>
      <c r="J234" s="278">
        <v>0.66600000000000004</v>
      </c>
      <c r="K234" s="159"/>
      <c r="L234" s="157"/>
      <c r="M234" s="28" t="s">
        <v>333</v>
      </c>
      <c r="N234" s="274">
        <v>692000</v>
      </c>
      <c r="O234" s="279">
        <v>572000</v>
      </c>
      <c r="P234" s="270">
        <v>464000</v>
      </c>
      <c r="Q234" s="274">
        <v>421000</v>
      </c>
      <c r="R234" s="274">
        <v>43000</v>
      </c>
      <c r="S234" s="275">
        <v>228000</v>
      </c>
      <c r="T234" s="276">
        <v>9.2999999999999999E-2</v>
      </c>
      <c r="U234" s="277">
        <v>0.79200000000000004</v>
      </c>
      <c r="V234" s="278">
        <v>0.71699999999999997</v>
      </c>
      <c r="W234" s="158"/>
      <c r="X234" s="157"/>
      <c r="Y234" s="28" t="s">
        <v>333</v>
      </c>
      <c r="Z234" s="274">
        <v>734000</v>
      </c>
      <c r="AA234" s="279">
        <v>586000</v>
      </c>
      <c r="AB234" s="270">
        <v>394000</v>
      </c>
      <c r="AC234" s="274">
        <v>373000</v>
      </c>
      <c r="AD234" s="274">
        <v>21000</v>
      </c>
      <c r="AE234" s="275">
        <v>340000</v>
      </c>
      <c r="AF234" s="276">
        <v>5.1999999999999998E-2</v>
      </c>
      <c r="AG234" s="277">
        <v>0.65100000000000002</v>
      </c>
      <c r="AH234" s="278">
        <v>0.61599999999999999</v>
      </c>
    </row>
    <row r="235" spans="1:34" ht="21" customHeight="1">
      <c r="A235" s="28" t="s">
        <v>355</v>
      </c>
      <c r="B235" s="274">
        <v>1427000</v>
      </c>
      <c r="C235" s="279">
        <v>1159000</v>
      </c>
      <c r="D235" s="270">
        <v>867000</v>
      </c>
      <c r="E235" s="274">
        <v>802000</v>
      </c>
      <c r="F235" s="274">
        <v>64000</v>
      </c>
      <c r="G235" s="275">
        <v>560000</v>
      </c>
      <c r="H235" s="276">
        <v>7.3999999999999996E-2</v>
      </c>
      <c r="I235" s="277">
        <v>0.72499999999999998</v>
      </c>
      <c r="J235" s="278">
        <v>0.67</v>
      </c>
      <c r="K235" s="133"/>
      <c r="L235" s="157"/>
      <c r="M235" s="28" t="s">
        <v>355</v>
      </c>
      <c r="N235" s="274">
        <v>692000</v>
      </c>
      <c r="O235" s="279">
        <v>572000</v>
      </c>
      <c r="P235" s="270">
        <v>467000</v>
      </c>
      <c r="Q235" s="274">
        <v>424000</v>
      </c>
      <c r="R235" s="274">
        <v>42000</v>
      </c>
      <c r="S235" s="275">
        <v>226000</v>
      </c>
      <c r="T235" s="276">
        <v>0.09</v>
      </c>
      <c r="U235" s="277">
        <v>0.79300000000000004</v>
      </c>
      <c r="V235" s="278">
        <v>0.71899999999999997</v>
      </c>
      <c r="W235" s="100"/>
      <c r="X235" s="157"/>
      <c r="Y235" s="28" t="s">
        <v>355</v>
      </c>
      <c r="Z235" s="274">
        <v>734000</v>
      </c>
      <c r="AA235" s="279">
        <v>586000</v>
      </c>
      <c r="AB235" s="270">
        <v>400000</v>
      </c>
      <c r="AC235" s="274">
        <v>378000</v>
      </c>
      <c r="AD235" s="274">
        <v>22000</v>
      </c>
      <c r="AE235" s="275">
        <v>334000</v>
      </c>
      <c r="AF235" s="276">
        <v>5.6000000000000001E-2</v>
      </c>
      <c r="AG235" s="277">
        <v>0.66</v>
      </c>
      <c r="AH235" s="278">
        <v>0.622</v>
      </c>
    </row>
    <row r="236" spans="1:34" ht="21" customHeight="1">
      <c r="A236" s="28" t="s">
        <v>356</v>
      </c>
      <c r="B236" s="274">
        <v>1427000</v>
      </c>
      <c r="C236" s="279">
        <v>1159000</v>
      </c>
      <c r="D236" s="270">
        <v>863000</v>
      </c>
      <c r="E236" s="274">
        <v>797000</v>
      </c>
      <c r="F236" s="274">
        <v>66000</v>
      </c>
      <c r="G236" s="275">
        <v>565000</v>
      </c>
      <c r="H236" s="276">
        <v>7.5999999999999998E-2</v>
      </c>
      <c r="I236" s="277">
        <v>0.72499999999999998</v>
      </c>
      <c r="J236" s="278">
        <v>0.66800000000000004</v>
      </c>
      <c r="M236" s="28" t="s">
        <v>356</v>
      </c>
      <c r="N236" s="274">
        <v>693000</v>
      </c>
      <c r="O236" s="279">
        <v>572000</v>
      </c>
      <c r="P236" s="270">
        <v>463000</v>
      </c>
      <c r="Q236" s="274">
        <v>420000</v>
      </c>
      <c r="R236" s="274">
        <v>44000</v>
      </c>
      <c r="S236" s="275">
        <v>229000</v>
      </c>
      <c r="T236" s="276">
        <v>9.4E-2</v>
      </c>
      <c r="U236" s="277">
        <v>0.78700000000000003</v>
      </c>
      <c r="V236" s="278">
        <v>0.71099999999999997</v>
      </c>
      <c r="Y236" s="28" t="s">
        <v>356</v>
      </c>
      <c r="Z236" s="274">
        <v>735000</v>
      </c>
      <c r="AA236" s="279">
        <v>587000</v>
      </c>
      <c r="AB236" s="270">
        <v>399000</v>
      </c>
      <c r="AC236" s="274">
        <v>378000</v>
      </c>
      <c r="AD236" s="274">
        <v>22000</v>
      </c>
      <c r="AE236" s="275">
        <v>335000</v>
      </c>
      <c r="AF236" s="276">
        <v>5.5E-2</v>
      </c>
      <c r="AG236" s="277">
        <v>0.66300000000000003</v>
      </c>
      <c r="AH236" s="278">
        <v>0.626</v>
      </c>
    </row>
    <row r="237" spans="1:34" ht="21" customHeight="1">
      <c r="A237" s="28" t="s">
        <v>357</v>
      </c>
      <c r="B237" s="274">
        <v>1428000</v>
      </c>
      <c r="C237" s="279">
        <v>1159000</v>
      </c>
      <c r="D237" s="270">
        <v>865000</v>
      </c>
      <c r="E237" s="274">
        <v>802000</v>
      </c>
      <c r="F237" s="274">
        <v>63000</v>
      </c>
      <c r="G237" s="275">
        <v>563000</v>
      </c>
      <c r="H237" s="276">
        <v>7.2999999999999995E-2</v>
      </c>
      <c r="I237" s="277">
        <v>0.72899999999999998</v>
      </c>
      <c r="J237" s="278">
        <v>0.67400000000000004</v>
      </c>
      <c r="M237" s="28" t="s">
        <v>357</v>
      </c>
      <c r="N237" s="274">
        <v>693000</v>
      </c>
      <c r="O237" s="279">
        <v>572000</v>
      </c>
      <c r="P237" s="270">
        <v>461000</v>
      </c>
      <c r="Q237" s="274">
        <v>420000</v>
      </c>
      <c r="R237" s="274">
        <v>42000</v>
      </c>
      <c r="S237" s="275">
        <v>232000</v>
      </c>
      <c r="T237" s="276">
        <v>9.0999999999999998E-2</v>
      </c>
      <c r="U237" s="277">
        <v>0.78800000000000003</v>
      </c>
      <c r="V237" s="278">
        <v>0.71499999999999997</v>
      </c>
      <c r="Y237" s="28" t="s">
        <v>357</v>
      </c>
      <c r="Z237" s="274">
        <v>735000</v>
      </c>
      <c r="AA237" s="279">
        <v>587000</v>
      </c>
      <c r="AB237" s="270">
        <v>404000</v>
      </c>
      <c r="AC237" s="274">
        <v>382000</v>
      </c>
      <c r="AD237" s="274">
        <v>21000</v>
      </c>
      <c r="AE237" s="275">
        <v>331000</v>
      </c>
      <c r="AF237" s="276">
        <v>5.2999999999999999E-2</v>
      </c>
      <c r="AG237" s="277">
        <v>0.67</v>
      </c>
      <c r="AH237" s="278">
        <v>0.63400000000000001</v>
      </c>
    </row>
    <row r="238" spans="1:34" ht="21" customHeight="1">
      <c r="A238" s="28" t="s">
        <v>358</v>
      </c>
      <c r="B238" s="274">
        <v>1429000</v>
      </c>
      <c r="C238" s="279">
        <v>1159000</v>
      </c>
      <c r="D238" s="270">
        <v>869000</v>
      </c>
      <c r="E238" s="274">
        <v>805000</v>
      </c>
      <c r="F238" s="274">
        <v>63000</v>
      </c>
      <c r="G238" s="275">
        <v>560000</v>
      </c>
      <c r="H238" s="276">
        <v>7.2999999999999995E-2</v>
      </c>
      <c r="I238" s="277">
        <v>0.73</v>
      </c>
      <c r="J238" s="278">
        <v>0.67600000000000005</v>
      </c>
      <c r="K238" s="133"/>
      <c r="L238" s="157"/>
      <c r="M238" s="28" t="s">
        <v>358</v>
      </c>
      <c r="N238" s="274">
        <v>694000</v>
      </c>
      <c r="O238" s="279">
        <v>573000</v>
      </c>
      <c r="P238" s="270">
        <v>462000</v>
      </c>
      <c r="Q238" s="274">
        <v>420000</v>
      </c>
      <c r="R238" s="274">
        <v>42000</v>
      </c>
      <c r="S238" s="275">
        <v>232000</v>
      </c>
      <c r="T238" s="276">
        <v>9.0999999999999998E-2</v>
      </c>
      <c r="U238" s="277">
        <v>0.78900000000000003</v>
      </c>
      <c r="V238" s="278">
        <v>0.71599999999999997</v>
      </c>
      <c r="W238" s="100"/>
      <c r="X238" s="157"/>
      <c r="Y238" s="28" t="s">
        <v>358</v>
      </c>
      <c r="Z238" s="274">
        <v>735000</v>
      </c>
      <c r="AA238" s="279">
        <v>587000</v>
      </c>
      <c r="AB238" s="270">
        <v>407000</v>
      </c>
      <c r="AC238" s="274">
        <v>386000</v>
      </c>
      <c r="AD238" s="274">
        <v>21000</v>
      </c>
      <c r="AE238" s="275">
        <v>328000</v>
      </c>
      <c r="AF238" s="276">
        <v>5.1999999999999998E-2</v>
      </c>
      <c r="AG238" s="277">
        <v>0.67300000000000004</v>
      </c>
      <c r="AH238" s="278">
        <v>0.63700000000000001</v>
      </c>
    </row>
    <row r="239" spans="1:34" ht="21" customHeight="1">
      <c r="A239" s="28" t="s">
        <v>359</v>
      </c>
      <c r="B239" s="274">
        <v>1430000</v>
      </c>
      <c r="C239" s="279">
        <v>1160000</v>
      </c>
      <c r="D239" s="270">
        <v>868000</v>
      </c>
      <c r="E239" s="274">
        <v>803000</v>
      </c>
      <c r="F239" s="274">
        <v>64000</v>
      </c>
      <c r="G239" s="275">
        <v>562000</v>
      </c>
      <c r="H239" s="276">
        <v>7.3999999999999996E-2</v>
      </c>
      <c r="I239" s="277">
        <v>0.73099999999999998</v>
      </c>
      <c r="J239" s="278">
        <v>0.67600000000000005</v>
      </c>
      <c r="K239" s="133"/>
      <c r="L239" s="157"/>
      <c r="M239" s="28" t="s">
        <v>359</v>
      </c>
      <c r="N239" s="274">
        <v>694000</v>
      </c>
      <c r="O239" s="279">
        <v>573000</v>
      </c>
      <c r="P239" s="270">
        <v>462000</v>
      </c>
      <c r="Q239" s="274">
        <v>419000</v>
      </c>
      <c r="R239" s="274">
        <v>43000</v>
      </c>
      <c r="S239" s="275">
        <v>232000</v>
      </c>
      <c r="T239" s="276">
        <v>9.2999999999999999E-2</v>
      </c>
      <c r="U239" s="277">
        <v>0.79</v>
      </c>
      <c r="V239" s="278">
        <v>0.71499999999999997</v>
      </c>
      <c r="W239" s="100"/>
      <c r="X239" s="157"/>
      <c r="Y239" s="28" t="s">
        <v>359</v>
      </c>
      <c r="Z239" s="274">
        <v>736000</v>
      </c>
      <c r="AA239" s="279">
        <v>587000</v>
      </c>
      <c r="AB239" s="270">
        <v>406000</v>
      </c>
      <c r="AC239" s="274">
        <v>385000</v>
      </c>
      <c r="AD239" s="274">
        <v>21000</v>
      </c>
      <c r="AE239" s="275">
        <v>330000</v>
      </c>
      <c r="AF239" s="276">
        <v>5.1999999999999998E-2</v>
      </c>
      <c r="AG239" s="277">
        <v>0.67400000000000004</v>
      </c>
      <c r="AH239" s="278">
        <v>0.63700000000000001</v>
      </c>
    </row>
    <row r="240" spans="1:34" ht="21" customHeight="1">
      <c r="A240" s="28" t="s">
        <v>360</v>
      </c>
      <c r="B240" s="274">
        <v>1431000</v>
      </c>
      <c r="C240" s="279">
        <v>1160000</v>
      </c>
      <c r="D240" s="270">
        <v>871000</v>
      </c>
      <c r="E240" s="274">
        <v>805000</v>
      </c>
      <c r="F240" s="274">
        <v>66000</v>
      </c>
      <c r="G240" s="275">
        <v>559000</v>
      </c>
      <c r="H240" s="276">
        <v>7.5999999999999998E-2</v>
      </c>
      <c r="I240" s="277">
        <v>0.73199999999999998</v>
      </c>
      <c r="J240" s="278">
        <v>0.67500000000000004</v>
      </c>
      <c r="K240" s="133"/>
      <c r="L240" s="157"/>
      <c r="M240" s="28" t="s">
        <v>360</v>
      </c>
      <c r="N240" s="274">
        <v>694000</v>
      </c>
      <c r="O240" s="279">
        <v>573000</v>
      </c>
      <c r="P240" s="270">
        <v>462000</v>
      </c>
      <c r="Q240" s="274">
        <v>418000</v>
      </c>
      <c r="R240" s="274">
        <v>45000</v>
      </c>
      <c r="S240" s="275">
        <v>232000</v>
      </c>
      <c r="T240" s="276">
        <v>9.6000000000000002E-2</v>
      </c>
      <c r="U240" s="277">
        <v>0.78700000000000003</v>
      </c>
      <c r="V240" s="278">
        <v>0.70899999999999996</v>
      </c>
      <c r="W240" s="100"/>
      <c r="X240" s="157"/>
      <c r="Y240" s="28" t="s">
        <v>360</v>
      </c>
      <c r="Z240" s="274">
        <v>736000</v>
      </c>
      <c r="AA240" s="279">
        <v>587000</v>
      </c>
      <c r="AB240" s="270">
        <v>409000</v>
      </c>
      <c r="AC240" s="274">
        <v>388000</v>
      </c>
      <c r="AD240" s="274">
        <v>21000</v>
      </c>
      <c r="AE240" s="275">
        <v>327000</v>
      </c>
      <c r="AF240" s="276">
        <v>5.2999999999999999E-2</v>
      </c>
      <c r="AG240" s="277">
        <v>0.67900000000000005</v>
      </c>
      <c r="AH240" s="278">
        <v>0.64300000000000002</v>
      </c>
    </row>
    <row r="241" spans="1:34" ht="21" customHeight="1">
      <c r="A241" s="28" t="s">
        <v>361</v>
      </c>
      <c r="B241" s="274">
        <v>1431000</v>
      </c>
      <c r="C241" s="279">
        <v>1160000</v>
      </c>
      <c r="D241" s="270">
        <v>868000</v>
      </c>
      <c r="E241" s="274">
        <v>806000</v>
      </c>
      <c r="F241" s="274">
        <v>62000</v>
      </c>
      <c r="G241" s="275">
        <v>564000</v>
      </c>
      <c r="H241" s="276">
        <v>7.0999999999999994E-2</v>
      </c>
      <c r="I241" s="277">
        <v>0.73</v>
      </c>
      <c r="J241" s="278">
        <v>0.67700000000000005</v>
      </c>
      <c r="K241" s="133"/>
      <c r="L241" s="157"/>
      <c r="M241" s="28" t="s">
        <v>361</v>
      </c>
      <c r="N241" s="274">
        <v>695000</v>
      </c>
      <c r="O241" s="279">
        <v>573000</v>
      </c>
      <c r="P241" s="270">
        <v>463000</v>
      </c>
      <c r="Q241" s="274">
        <v>420000</v>
      </c>
      <c r="R241" s="274">
        <v>43000</v>
      </c>
      <c r="S241" s="275">
        <v>232000</v>
      </c>
      <c r="T241" s="276">
        <v>9.2999999999999999E-2</v>
      </c>
      <c r="U241" s="277">
        <v>0.78700000000000003</v>
      </c>
      <c r="V241" s="278">
        <v>0.71199999999999997</v>
      </c>
      <c r="W241" s="188"/>
      <c r="X241" s="101"/>
      <c r="Y241" s="271" t="s">
        <v>361</v>
      </c>
      <c r="Z241" s="274">
        <v>737000</v>
      </c>
      <c r="AA241" s="279">
        <v>587000</v>
      </c>
      <c r="AB241" s="270">
        <v>405000</v>
      </c>
      <c r="AC241" s="274">
        <v>386000</v>
      </c>
      <c r="AD241" s="274">
        <v>19000</v>
      </c>
      <c r="AE241" s="275">
        <v>332000</v>
      </c>
      <c r="AF241" s="276">
        <v>4.5999999999999999E-2</v>
      </c>
      <c r="AG241" s="277">
        <v>0.67400000000000004</v>
      </c>
      <c r="AH241" s="278">
        <v>0.64200000000000002</v>
      </c>
    </row>
    <row r="242" spans="1:34" ht="21" customHeight="1">
      <c r="A242" s="28" t="s">
        <v>362</v>
      </c>
      <c r="B242" s="274">
        <v>1432000</v>
      </c>
      <c r="C242" s="279">
        <v>1160000</v>
      </c>
      <c r="D242" s="270">
        <v>874000</v>
      </c>
      <c r="E242" s="274">
        <v>815000</v>
      </c>
      <c r="F242" s="274">
        <v>59000</v>
      </c>
      <c r="G242" s="275">
        <v>558000</v>
      </c>
      <c r="H242" s="276">
        <v>6.7000000000000004E-2</v>
      </c>
      <c r="I242" s="277">
        <v>0.73</v>
      </c>
      <c r="J242" s="278">
        <v>0.67900000000000005</v>
      </c>
      <c r="K242" s="133"/>
      <c r="L242" s="157"/>
      <c r="M242" s="28" t="s">
        <v>362</v>
      </c>
      <c r="N242" s="274">
        <v>695000</v>
      </c>
      <c r="O242" s="279">
        <v>573000</v>
      </c>
      <c r="P242" s="270">
        <v>468000</v>
      </c>
      <c r="Q242" s="274">
        <v>427000</v>
      </c>
      <c r="R242" s="274">
        <v>41000</v>
      </c>
      <c r="S242" s="275">
        <v>227000</v>
      </c>
      <c r="T242" s="276">
        <v>8.7999999999999995E-2</v>
      </c>
      <c r="U242" s="277">
        <v>0.78900000000000003</v>
      </c>
      <c r="V242" s="278">
        <v>0.71799999999999997</v>
      </c>
      <c r="W242" s="100"/>
      <c r="X242" s="157"/>
      <c r="Y242" s="28" t="s">
        <v>362</v>
      </c>
      <c r="Z242" s="274">
        <v>737000</v>
      </c>
      <c r="AA242" s="279">
        <v>587000</v>
      </c>
      <c r="AB242" s="270">
        <v>406000</v>
      </c>
      <c r="AC242" s="274">
        <v>388000</v>
      </c>
      <c r="AD242" s="274">
        <v>18000</v>
      </c>
      <c r="AE242" s="275">
        <v>331000</v>
      </c>
      <c r="AF242" s="276">
        <v>4.3999999999999997E-2</v>
      </c>
      <c r="AG242" s="277">
        <v>0.67300000000000004</v>
      </c>
      <c r="AH242" s="278">
        <v>0.64200000000000002</v>
      </c>
    </row>
    <row r="243" spans="1:34" ht="21" customHeight="1">
      <c r="A243" s="28" t="s">
        <v>363</v>
      </c>
      <c r="B243" s="274">
        <v>1433000</v>
      </c>
      <c r="C243" s="279">
        <v>1161000</v>
      </c>
      <c r="D243" s="270">
        <v>876000</v>
      </c>
      <c r="E243" s="274">
        <v>818000</v>
      </c>
      <c r="F243" s="274">
        <v>57000</v>
      </c>
      <c r="G243" s="275">
        <v>557000</v>
      </c>
      <c r="H243" s="276">
        <v>6.6000000000000003E-2</v>
      </c>
      <c r="I243" s="277">
        <v>0.73099999999999998</v>
      </c>
      <c r="J243" s="278">
        <v>0.68100000000000005</v>
      </c>
      <c r="K243" s="133"/>
      <c r="L243" s="157"/>
      <c r="M243" s="28" t="s">
        <v>363</v>
      </c>
      <c r="N243" s="274">
        <v>696000</v>
      </c>
      <c r="O243" s="279">
        <v>573000</v>
      </c>
      <c r="P243" s="270">
        <v>471000</v>
      </c>
      <c r="Q243" s="274">
        <v>431000</v>
      </c>
      <c r="R243" s="274">
        <v>40000</v>
      </c>
      <c r="S243" s="275">
        <v>224000</v>
      </c>
      <c r="T243" s="276">
        <v>8.5000000000000006E-2</v>
      </c>
      <c r="U243" s="277">
        <v>0.79500000000000004</v>
      </c>
      <c r="V243" s="278">
        <v>0.72499999999999998</v>
      </c>
      <c r="W243" s="100"/>
      <c r="X243" s="157"/>
      <c r="Y243" s="28" t="s">
        <v>363</v>
      </c>
      <c r="Z243" s="274">
        <v>737000</v>
      </c>
      <c r="AA243" s="279">
        <v>587000</v>
      </c>
      <c r="AB243" s="270">
        <v>405000</v>
      </c>
      <c r="AC243" s="274">
        <v>387000</v>
      </c>
      <c r="AD243" s="274">
        <v>17000</v>
      </c>
      <c r="AE243" s="275">
        <v>333000</v>
      </c>
      <c r="AF243" s="276">
        <v>4.2999999999999997E-2</v>
      </c>
      <c r="AG243" s="277">
        <v>0.66800000000000004</v>
      </c>
      <c r="AH243" s="278">
        <v>0.63900000000000001</v>
      </c>
    </row>
    <row r="244" spans="1:34" ht="21" customHeight="1">
      <c r="A244" s="28" t="s">
        <v>364</v>
      </c>
      <c r="B244" s="274">
        <v>1434000</v>
      </c>
      <c r="C244" s="279">
        <v>1161000</v>
      </c>
      <c r="D244" s="270">
        <v>876000</v>
      </c>
      <c r="E244" s="274">
        <v>819000</v>
      </c>
      <c r="F244" s="274">
        <v>57000</v>
      </c>
      <c r="G244" s="275">
        <v>558000</v>
      </c>
      <c r="H244" s="276">
        <v>6.5000000000000002E-2</v>
      </c>
      <c r="I244" s="277">
        <v>0.73199999999999998</v>
      </c>
      <c r="J244" s="278">
        <v>0.68300000000000005</v>
      </c>
      <c r="K244" s="133"/>
      <c r="L244" s="157"/>
      <c r="M244" s="28" t="s">
        <v>364</v>
      </c>
      <c r="N244" s="274">
        <v>696000</v>
      </c>
      <c r="O244" s="279">
        <v>573000</v>
      </c>
      <c r="P244" s="270">
        <v>469000</v>
      </c>
      <c r="Q244" s="274">
        <v>430000</v>
      </c>
      <c r="R244" s="274">
        <v>40000</v>
      </c>
      <c r="S244" s="275">
        <v>227000</v>
      </c>
      <c r="T244" s="276">
        <v>8.4000000000000005E-2</v>
      </c>
      <c r="U244" s="277">
        <v>0.79300000000000004</v>
      </c>
      <c r="V244" s="278">
        <v>0.72399999999999998</v>
      </c>
      <c r="W244" s="100"/>
      <c r="X244" s="157"/>
      <c r="Y244" s="28" t="s">
        <v>364</v>
      </c>
      <c r="Z244" s="274">
        <v>738000</v>
      </c>
      <c r="AA244" s="279">
        <v>588000</v>
      </c>
      <c r="AB244" s="270">
        <v>406000</v>
      </c>
      <c r="AC244" s="274">
        <v>389000</v>
      </c>
      <c r="AD244" s="274">
        <v>17000</v>
      </c>
      <c r="AE244" s="275">
        <v>331000</v>
      </c>
      <c r="AF244" s="276">
        <v>4.2999999999999997E-2</v>
      </c>
      <c r="AG244" s="277">
        <v>0.67200000000000004</v>
      </c>
      <c r="AH244" s="278">
        <v>0.64300000000000002</v>
      </c>
    </row>
    <row r="245" spans="1:34" ht="21" customHeight="1">
      <c r="A245" s="28" t="s">
        <v>365</v>
      </c>
      <c r="B245" s="274">
        <v>1434000</v>
      </c>
      <c r="C245" s="279">
        <v>1161000</v>
      </c>
      <c r="D245" s="270">
        <v>866000</v>
      </c>
      <c r="E245" s="274">
        <v>809000</v>
      </c>
      <c r="F245" s="274">
        <v>57000</v>
      </c>
      <c r="G245" s="275">
        <v>569000</v>
      </c>
      <c r="H245" s="276">
        <v>6.6000000000000003E-2</v>
      </c>
      <c r="I245" s="277">
        <v>0.72899999999999998</v>
      </c>
      <c r="J245" s="278">
        <v>0.67900000000000005</v>
      </c>
      <c r="K245" s="133"/>
      <c r="L245" s="157"/>
      <c r="M245" s="28" t="s">
        <v>365</v>
      </c>
      <c r="N245" s="274">
        <v>696000</v>
      </c>
      <c r="O245" s="279">
        <v>573000</v>
      </c>
      <c r="P245" s="270">
        <v>463000</v>
      </c>
      <c r="Q245" s="274">
        <v>424000</v>
      </c>
      <c r="R245" s="274">
        <v>40000</v>
      </c>
      <c r="S245" s="275">
        <v>233000</v>
      </c>
      <c r="T245" s="276">
        <v>8.5000000000000006E-2</v>
      </c>
      <c r="U245" s="277">
        <v>0.79</v>
      </c>
      <c r="V245" s="278">
        <v>0.72099999999999997</v>
      </c>
      <c r="W245" s="100"/>
      <c r="X245" s="157"/>
      <c r="Y245" s="28" t="s">
        <v>365</v>
      </c>
      <c r="Z245" s="274">
        <v>738000</v>
      </c>
      <c r="AA245" s="279">
        <v>588000</v>
      </c>
      <c r="AB245" s="270">
        <v>403000</v>
      </c>
      <c r="AC245" s="274">
        <v>385000</v>
      </c>
      <c r="AD245" s="274">
        <v>18000</v>
      </c>
      <c r="AE245" s="275">
        <v>335000</v>
      </c>
      <c r="AF245" s="276">
        <v>4.3999999999999997E-2</v>
      </c>
      <c r="AG245" s="277">
        <v>0.66900000000000004</v>
      </c>
      <c r="AH245" s="278">
        <v>0.63900000000000001</v>
      </c>
    </row>
    <row r="246" spans="1:34" ht="21" customHeight="1">
      <c r="A246" s="28" t="s">
        <v>366</v>
      </c>
      <c r="B246" s="274">
        <v>1435000</v>
      </c>
      <c r="C246" s="279">
        <v>1161000</v>
      </c>
      <c r="D246" s="270">
        <v>870000</v>
      </c>
      <c r="E246" s="274">
        <v>816000</v>
      </c>
      <c r="F246" s="274">
        <v>54000</v>
      </c>
      <c r="G246" s="275">
        <v>565000</v>
      </c>
      <c r="H246" s="276">
        <v>6.3E-2</v>
      </c>
      <c r="I246" s="277">
        <v>0.72899999999999998</v>
      </c>
      <c r="J246" s="278">
        <v>0.68200000000000005</v>
      </c>
      <c r="K246" s="133"/>
      <c r="L246" s="157"/>
      <c r="M246" s="28" t="s">
        <v>366</v>
      </c>
      <c r="N246" s="274">
        <v>697000</v>
      </c>
      <c r="O246" s="279">
        <v>574000</v>
      </c>
      <c r="P246" s="270">
        <v>462000</v>
      </c>
      <c r="Q246" s="274">
        <v>426000</v>
      </c>
      <c r="R246" s="274">
        <v>36000</v>
      </c>
      <c r="S246" s="275">
        <v>235000</v>
      </c>
      <c r="T246" s="276">
        <v>7.8E-2</v>
      </c>
      <c r="U246" s="277">
        <v>0.78500000000000003</v>
      </c>
      <c r="V246" s="278">
        <v>0.72199999999999998</v>
      </c>
      <c r="W246" s="100"/>
      <c r="X246" s="157"/>
      <c r="Y246" s="28" t="s">
        <v>366</v>
      </c>
      <c r="Z246" s="274">
        <v>738000</v>
      </c>
      <c r="AA246" s="279">
        <v>588000</v>
      </c>
      <c r="AB246" s="270">
        <v>408000</v>
      </c>
      <c r="AC246" s="274">
        <v>390000</v>
      </c>
      <c r="AD246" s="274">
        <v>18000</v>
      </c>
      <c r="AE246" s="275">
        <v>330000</v>
      </c>
      <c r="AF246" s="276">
        <v>4.4999999999999998E-2</v>
      </c>
      <c r="AG246" s="277">
        <v>0.67400000000000004</v>
      </c>
      <c r="AH246" s="278">
        <v>0.64300000000000002</v>
      </c>
    </row>
    <row r="247" spans="1:34" ht="21" customHeight="1">
      <c r="A247" s="28" t="s">
        <v>367</v>
      </c>
      <c r="B247" s="274">
        <v>1436000</v>
      </c>
      <c r="C247" s="279">
        <v>1162000</v>
      </c>
      <c r="D247" s="270">
        <v>873000</v>
      </c>
      <c r="E247" s="274">
        <v>819000</v>
      </c>
      <c r="F247" s="274">
        <v>54000</v>
      </c>
      <c r="G247" s="275">
        <v>563000</v>
      </c>
      <c r="H247" s="276">
        <v>6.2E-2</v>
      </c>
      <c r="I247" s="277">
        <v>0.73</v>
      </c>
      <c r="J247" s="278">
        <v>0.68400000000000005</v>
      </c>
      <c r="K247" s="133"/>
      <c r="L247" s="157"/>
      <c r="M247" s="28" t="s">
        <v>367</v>
      </c>
      <c r="N247" s="274">
        <v>697000</v>
      </c>
      <c r="O247" s="279">
        <v>574000</v>
      </c>
      <c r="P247" s="270">
        <v>466000</v>
      </c>
      <c r="Q247" s="274">
        <v>431000</v>
      </c>
      <c r="R247" s="274">
        <v>34000</v>
      </c>
      <c r="S247" s="275">
        <v>232000</v>
      </c>
      <c r="T247" s="276">
        <v>7.3999999999999996E-2</v>
      </c>
      <c r="U247" s="277">
        <v>0.78700000000000003</v>
      </c>
      <c r="V247" s="278">
        <v>0.72699999999999998</v>
      </c>
      <c r="W247" s="100"/>
      <c r="X247" s="157"/>
      <c r="Y247" s="28" t="s">
        <v>367</v>
      </c>
      <c r="Z247" s="274">
        <v>739000</v>
      </c>
      <c r="AA247" s="279">
        <v>588000</v>
      </c>
      <c r="AB247" s="270">
        <v>407000</v>
      </c>
      <c r="AC247" s="274">
        <v>388000</v>
      </c>
      <c r="AD247" s="274">
        <v>20000</v>
      </c>
      <c r="AE247" s="275">
        <v>331000</v>
      </c>
      <c r="AF247" s="276">
        <v>4.9000000000000002E-2</v>
      </c>
      <c r="AG247" s="277">
        <v>0.67500000000000004</v>
      </c>
      <c r="AH247" s="278">
        <v>0.64100000000000001</v>
      </c>
    </row>
    <row r="248" spans="1:34" ht="21" customHeight="1">
      <c r="A248" s="28" t="s">
        <v>368</v>
      </c>
      <c r="B248" s="274">
        <v>1437000</v>
      </c>
      <c r="C248" s="279">
        <v>1162000</v>
      </c>
      <c r="D248" s="270">
        <v>872000</v>
      </c>
      <c r="E248" s="274">
        <v>816000</v>
      </c>
      <c r="F248" s="274">
        <v>56000</v>
      </c>
      <c r="G248" s="275">
        <v>565000</v>
      </c>
      <c r="H248" s="276">
        <v>6.4000000000000001E-2</v>
      </c>
      <c r="I248" s="277">
        <v>0.72899999999999998</v>
      </c>
      <c r="J248" s="278">
        <v>0.68100000000000005</v>
      </c>
      <c r="K248" s="133"/>
      <c r="L248" s="157"/>
      <c r="M248" s="28" t="s">
        <v>368</v>
      </c>
      <c r="N248" s="274">
        <v>698000</v>
      </c>
      <c r="O248" s="279">
        <v>574000</v>
      </c>
      <c r="P248" s="270">
        <v>465000</v>
      </c>
      <c r="Q248" s="274">
        <v>434000</v>
      </c>
      <c r="R248" s="274">
        <v>32000</v>
      </c>
      <c r="S248" s="275">
        <v>232000</v>
      </c>
      <c r="T248" s="276">
        <v>6.8000000000000005E-2</v>
      </c>
      <c r="U248" s="277">
        <v>0.78600000000000003</v>
      </c>
      <c r="V248" s="278">
        <v>0.73099999999999998</v>
      </c>
      <c r="W248" s="100"/>
      <c r="X248" s="157"/>
      <c r="Y248" s="28" t="s">
        <v>368</v>
      </c>
      <c r="Z248" s="274">
        <v>739000</v>
      </c>
      <c r="AA248" s="279">
        <v>588000</v>
      </c>
      <c r="AB248" s="270">
        <v>407000</v>
      </c>
      <c r="AC248" s="274">
        <v>382000</v>
      </c>
      <c r="AD248" s="274">
        <v>24000</v>
      </c>
      <c r="AE248" s="275">
        <v>332000</v>
      </c>
      <c r="AF248" s="276">
        <v>0.06</v>
      </c>
      <c r="AG248" s="277">
        <v>0.67300000000000004</v>
      </c>
      <c r="AH248" s="278">
        <v>0.63100000000000001</v>
      </c>
    </row>
    <row r="249" spans="1:34" ht="21" customHeight="1">
      <c r="A249" s="28" t="s">
        <v>369</v>
      </c>
      <c r="B249" s="274">
        <v>1438000</v>
      </c>
      <c r="C249" s="279">
        <v>1162000</v>
      </c>
      <c r="D249" s="270">
        <v>866000</v>
      </c>
      <c r="E249" s="274">
        <v>815000</v>
      </c>
      <c r="F249" s="274">
        <v>51000</v>
      </c>
      <c r="G249" s="275">
        <v>571000</v>
      </c>
      <c r="H249" s="276">
        <v>5.8999999999999997E-2</v>
      </c>
      <c r="I249" s="277">
        <v>0.72199999999999998</v>
      </c>
      <c r="J249" s="278">
        <v>0.67800000000000005</v>
      </c>
      <c r="K249" s="133"/>
      <c r="L249" s="157"/>
      <c r="M249" s="28" t="s">
        <v>369</v>
      </c>
      <c r="N249" s="274">
        <v>698000</v>
      </c>
      <c r="O249" s="279">
        <v>574000</v>
      </c>
      <c r="P249" s="270">
        <v>462000</v>
      </c>
      <c r="Q249" s="274">
        <v>433000</v>
      </c>
      <c r="R249" s="274">
        <v>30000</v>
      </c>
      <c r="S249" s="275">
        <v>236000</v>
      </c>
      <c r="T249" s="276">
        <v>6.4000000000000001E-2</v>
      </c>
      <c r="U249" s="277">
        <v>0.77700000000000002</v>
      </c>
      <c r="V249" s="278">
        <v>0.72599999999999998</v>
      </c>
      <c r="W249" s="100"/>
      <c r="X249" s="157"/>
      <c r="Y249" s="28" t="s">
        <v>369</v>
      </c>
      <c r="Z249" s="274">
        <v>739000</v>
      </c>
      <c r="AA249" s="279">
        <v>588000</v>
      </c>
      <c r="AB249" s="270">
        <v>404000</v>
      </c>
      <c r="AC249" s="274">
        <v>382000</v>
      </c>
      <c r="AD249" s="274">
        <v>22000</v>
      </c>
      <c r="AE249" s="275">
        <v>335000</v>
      </c>
      <c r="AF249" s="276">
        <v>5.3999999999999999E-2</v>
      </c>
      <c r="AG249" s="277">
        <v>0.66800000000000004</v>
      </c>
      <c r="AH249" s="278">
        <v>0.63100000000000001</v>
      </c>
    </row>
    <row r="250" spans="1:34" ht="21" customHeight="1">
      <c r="A250" s="28" t="s">
        <v>370</v>
      </c>
      <c r="B250" s="274">
        <v>1438000</v>
      </c>
      <c r="C250" s="279">
        <v>1163000</v>
      </c>
      <c r="D250" s="270">
        <v>863000</v>
      </c>
      <c r="E250" s="274">
        <v>813000</v>
      </c>
      <c r="F250" s="274">
        <v>50000</v>
      </c>
      <c r="G250" s="275">
        <v>575000</v>
      </c>
      <c r="H250" s="276">
        <v>5.8000000000000003E-2</v>
      </c>
      <c r="I250" s="277">
        <v>0.72</v>
      </c>
      <c r="J250" s="278">
        <v>0.67700000000000005</v>
      </c>
      <c r="K250" s="136"/>
      <c r="L250" s="157"/>
      <c r="M250" s="28" t="s">
        <v>370</v>
      </c>
      <c r="N250" s="274">
        <v>699000</v>
      </c>
      <c r="O250" s="279">
        <v>574000</v>
      </c>
      <c r="P250" s="270">
        <v>462000</v>
      </c>
      <c r="Q250" s="274">
        <v>434000</v>
      </c>
      <c r="R250" s="274">
        <v>28000</v>
      </c>
      <c r="S250" s="275">
        <v>237000</v>
      </c>
      <c r="T250" s="276">
        <v>6.0999999999999999E-2</v>
      </c>
      <c r="U250" s="277">
        <v>0.77500000000000002</v>
      </c>
      <c r="V250" s="278">
        <v>0.72599999999999998</v>
      </c>
      <c r="W250" s="136"/>
      <c r="X250" s="157"/>
      <c r="Y250" s="28" t="s">
        <v>370</v>
      </c>
      <c r="Z250" s="274">
        <v>740000</v>
      </c>
      <c r="AA250" s="279">
        <v>588000</v>
      </c>
      <c r="AB250" s="270">
        <v>401000</v>
      </c>
      <c r="AC250" s="274">
        <v>380000</v>
      </c>
      <c r="AD250" s="274">
        <v>22000</v>
      </c>
      <c r="AE250" s="275">
        <v>338000</v>
      </c>
      <c r="AF250" s="276">
        <v>5.5E-2</v>
      </c>
      <c r="AG250" s="277">
        <v>0.66600000000000004</v>
      </c>
      <c r="AH250" s="278">
        <v>0.629</v>
      </c>
    </row>
    <row r="251" spans="1:34" ht="21" customHeight="1">
      <c r="A251" s="28" t="s">
        <v>440</v>
      </c>
      <c r="B251" s="274">
        <v>1439000</v>
      </c>
      <c r="C251" s="279">
        <v>1163000</v>
      </c>
      <c r="D251" s="270">
        <v>861000</v>
      </c>
      <c r="E251" s="274">
        <v>810000</v>
      </c>
      <c r="F251" s="274">
        <v>52000</v>
      </c>
      <c r="G251" s="275">
        <v>578000</v>
      </c>
      <c r="H251" s="276">
        <v>0.06</v>
      </c>
      <c r="I251" s="277">
        <v>0.72</v>
      </c>
      <c r="J251" s="278">
        <v>0.67600000000000005</v>
      </c>
      <c r="K251" s="136"/>
      <c r="L251" s="40"/>
      <c r="M251" s="28" t="s">
        <v>440</v>
      </c>
      <c r="N251" s="274">
        <v>699000</v>
      </c>
      <c r="O251" s="279">
        <v>575000</v>
      </c>
      <c r="P251" s="270">
        <v>464000</v>
      </c>
      <c r="Q251" s="274">
        <v>432000</v>
      </c>
      <c r="R251" s="274">
        <v>32000</v>
      </c>
      <c r="S251" s="275">
        <v>236000</v>
      </c>
      <c r="T251" s="276">
        <v>6.8000000000000005E-2</v>
      </c>
      <c r="U251" s="277">
        <v>0.78100000000000003</v>
      </c>
      <c r="V251" s="278">
        <v>0.72499999999999998</v>
      </c>
      <c r="W251" s="136"/>
      <c r="X251" s="40"/>
      <c r="Y251" s="28" t="s">
        <v>440</v>
      </c>
      <c r="Z251" s="274">
        <v>740000</v>
      </c>
      <c r="AA251" s="279">
        <v>588000</v>
      </c>
      <c r="AB251" s="270">
        <v>398000</v>
      </c>
      <c r="AC251" s="274">
        <v>378000</v>
      </c>
      <c r="AD251" s="274">
        <v>20000</v>
      </c>
      <c r="AE251" s="275">
        <v>342000</v>
      </c>
      <c r="AF251" s="276">
        <v>0.05</v>
      </c>
      <c r="AG251" s="277">
        <v>0.66100000000000003</v>
      </c>
      <c r="AH251" s="278">
        <v>0.628</v>
      </c>
    </row>
    <row r="252" spans="1:34" ht="21" customHeight="1">
      <c r="A252" s="28" t="s">
        <v>441</v>
      </c>
      <c r="B252" s="274">
        <v>1440000</v>
      </c>
      <c r="C252" s="279">
        <v>1163000</v>
      </c>
      <c r="D252" s="270">
        <v>881000</v>
      </c>
      <c r="E252" s="274">
        <v>828000</v>
      </c>
      <c r="F252" s="274">
        <v>53000</v>
      </c>
      <c r="G252" s="275">
        <v>559000</v>
      </c>
      <c r="H252" s="276">
        <v>0.06</v>
      </c>
      <c r="I252" s="277">
        <v>0.73</v>
      </c>
      <c r="J252" s="278">
        <v>0.68400000000000005</v>
      </c>
      <c r="K252" s="136"/>
      <c r="L252" s="40"/>
      <c r="M252" s="28" t="s">
        <v>441</v>
      </c>
      <c r="N252" s="274">
        <v>700000</v>
      </c>
      <c r="O252" s="279">
        <v>575000</v>
      </c>
      <c r="P252" s="270">
        <v>475000</v>
      </c>
      <c r="Q252" s="274">
        <v>441000</v>
      </c>
      <c r="R252" s="274">
        <v>34000</v>
      </c>
      <c r="S252" s="275">
        <v>224000</v>
      </c>
      <c r="T252" s="276">
        <v>7.1999999999999995E-2</v>
      </c>
      <c r="U252" s="277">
        <v>0.79100000000000004</v>
      </c>
      <c r="V252" s="278">
        <v>0.73199999999999998</v>
      </c>
      <c r="W252" s="136"/>
      <c r="X252" s="40"/>
      <c r="Y252" s="28" t="s">
        <v>441</v>
      </c>
      <c r="Z252" s="274">
        <v>740000</v>
      </c>
      <c r="AA252" s="279">
        <v>588000</v>
      </c>
      <c r="AB252" s="270">
        <v>406000</v>
      </c>
      <c r="AC252" s="274">
        <v>387000</v>
      </c>
      <c r="AD252" s="274">
        <v>18000</v>
      </c>
      <c r="AE252" s="275">
        <v>334000</v>
      </c>
      <c r="AF252" s="276">
        <v>4.4999999999999998E-2</v>
      </c>
      <c r="AG252" s="277">
        <v>0.67</v>
      </c>
      <c r="AH252" s="278">
        <v>0.63800000000000001</v>
      </c>
    </row>
    <row r="253" spans="1:34" ht="21" customHeight="1">
      <c r="A253" s="28" t="s">
        <v>442</v>
      </c>
      <c r="B253" s="274">
        <v>1441000</v>
      </c>
      <c r="C253" s="279">
        <v>1163000</v>
      </c>
      <c r="D253" s="270">
        <v>881000</v>
      </c>
      <c r="E253" s="274">
        <v>827000</v>
      </c>
      <c r="F253" s="274">
        <v>54000</v>
      </c>
      <c r="G253" s="275">
        <v>559000</v>
      </c>
      <c r="H253" s="276">
        <v>6.2E-2</v>
      </c>
      <c r="I253" s="277">
        <v>0.72899999999999998</v>
      </c>
      <c r="J253" s="278">
        <v>0.68200000000000005</v>
      </c>
      <c r="K253" s="136"/>
      <c r="L253" s="40"/>
      <c r="M253" s="28" t="s">
        <v>442</v>
      </c>
      <c r="N253" s="274">
        <v>700000</v>
      </c>
      <c r="O253" s="279">
        <v>575000</v>
      </c>
      <c r="P253" s="270">
        <v>475000</v>
      </c>
      <c r="Q253" s="274">
        <v>441000</v>
      </c>
      <c r="R253" s="274">
        <v>34000</v>
      </c>
      <c r="S253" s="275">
        <v>225000</v>
      </c>
      <c r="T253" s="276">
        <v>7.1999999999999995E-2</v>
      </c>
      <c r="U253" s="277">
        <v>0.79100000000000004</v>
      </c>
      <c r="V253" s="278">
        <v>0.73199999999999998</v>
      </c>
      <c r="W253" s="136"/>
      <c r="X253" s="40"/>
      <c r="Y253" s="28" t="s">
        <v>442</v>
      </c>
      <c r="Z253" s="274">
        <v>741000</v>
      </c>
      <c r="AA253" s="279">
        <v>589000</v>
      </c>
      <c r="AB253" s="270">
        <v>406000</v>
      </c>
      <c r="AC253" s="274">
        <v>386000</v>
      </c>
      <c r="AD253" s="274">
        <v>20000</v>
      </c>
      <c r="AE253" s="275">
        <v>334000</v>
      </c>
      <c r="AF253" s="276">
        <v>0.05</v>
      </c>
      <c r="AG253" s="277">
        <v>0.66900000000000004</v>
      </c>
      <c r="AH253" s="278">
        <v>0.63400000000000001</v>
      </c>
    </row>
    <row r="254" spans="1:34" ht="21" customHeight="1">
      <c r="A254" s="28" t="s">
        <v>443</v>
      </c>
      <c r="B254" s="274">
        <v>1441000</v>
      </c>
      <c r="C254" s="279">
        <v>1164000</v>
      </c>
      <c r="D254" s="270">
        <v>876000</v>
      </c>
      <c r="E254" s="274">
        <v>824000</v>
      </c>
      <c r="F254" s="274">
        <v>53000</v>
      </c>
      <c r="G254" s="275">
        <v>565000</v>
      </c>
      <c r="H254" s="276">
        <v>0.06</v>
      </c>
      <c r="I254" s="277">
        <v>0.72799999999999998</v>
      </c>
      <c r="J254" s="278">
        <v>0.68300000000000005</v>
      </c>
      <c r="K254" s="136"/>
      <c r="L254" s="40"/>
      <c r="M254" s="28" t="s">
        <v>443</v>
      </c>
      <c r="N254" s="274">
        <v>701000</v>
      </c>
      <c r="O254" s="279">
        <v>575000</v>
      </c>
      <c r="P254" s="270">
        <v>471000</v>
      </c>
      <c r="Q254" s="274">
        <v>438000</v>
      </c>
      <c r="R254" s="274">
        <v>32000</v>
      </c>
      <c r="S254" s="275">
        <v>230000</v>
      </c>
      <c r="T254" s="276">
        <v>6.9000000000000006E-2</v>
      </c>
      <c r="U254" s="277">
        <v>0.78900000000000003</v>
      </c>
      <c r="V254" s="278">
        <v>0.73299999999999998</v>
      </c>
      <c r="W254" s="136"/>
      <c r="X254" s="40"/>
      <c r="Y254" s="28" t="s">
        <v>443</v>
      </c>
      <c r="Z254" s="274">
        <v>741000</v>
      </c>
      <c r="AA254" s="279">
        <v>589000</v>
      </c>
      <c r="AB254" s="270">
        <v>405000</v>
      </c>
      <c r="AC254" s="274">
        <v>385000</v>
      </c>
      <c r="AD254" s="274">
        <v>20000</v>
      </c>
      <c r="AE254" s="275">
        <v>335000</v>
      </c>
      <c r="AF254" s="276">
        <v>0.05</v>
      </c>
      <c r="AG254" s="277">
        <v>0.66900000000000004</v>
      </c>
      <c r="AH254" s="278">
        <v>0.63400000000000001</v>
      </c>
    </row>
    <row r="255" spans="1:34" ht="21" customHeight="1">
      <c r="A255" s="28" t="s">
        <v>444</v>
      </c>
      <c r="B255" s="274">
        <v>1442000</v>
      </c>
      <c r="C255" s="279">
        <v>1164000</v>
      </c>
      <c r="D255" s="270">
        <v>868000</v>
      </c>
      <c r="E255" s="274">
        <v>815000</v>
      </c>
      <c r="F255" s="274">
        <v>53000</v>
      </c>
      <c r="G255" s="275">
        <v>574000</v>
      </c>
      <c r="H255" s="276">
        <v>6.2E-2</v>
      </c>
      <c r="I255" s="277">
        <v>0.72299999999999998</v>
      </c>
      <c r="J255" s="278">
        <v>0.67700000000000005</v>
      </c>
      <c r="K255" s="136"/>
      <c r="L255" s="40"/>
      <c r="M255" s="28" t="s">
        <v>444</v>
      </c>
      <c r="N255" s="274">
        <v>701000</v>
      </c>
      <c r="O255" s="279">
        <v>575000</v>
      </c>
      <c r="P255" s="270">
        <v>467000</v>
      </c>
      <c r="Q255" s="274">
        <v>434000</v>
      </c>
      <c r="R255" s="274">
        <v>34000</v>
      </c>
      <c r="S255" s="275">
        <v>234000</v>
      </c>
      <c r="T255" s="276">
        <v>7.1999999999999995E-2</v>
      </c>
      <c r="U255" s="277">
        <v>0.78200000000000003</v>
      </c>
      <c r="V255" s="278">
        <v>0.72399999999999998</v>
      </c>
      <c r="W255" s="136"/>
      <c r="X255" s="40"/>
      <c r="Y255" s="28" t="s">
        <v>444</v>
      </c>
      <c r="Z255" s="274">
        <v>741000</v>
      </c>
      <c r="AA255" s="279">
        <v>589000</v>
      </c>
      <c r="AB255" s="270">
        <v>401000</v>
      </c>
      <c r="AC255" s="274">
        <v>381000</v>
      </c>
      <c r="AD255" s="274">
        <v>20000</v>
      </c>
      <c r="AE255" s="275">
        <v>341000</v>
      </c>
      <c r="AF255" s="276">
        <v>4.9000000000000002E-2</v>
      </c>
      <c r="AG255" s="277">
        <v>0.66600000000000004</v>
      </c>
      <c r="AH255" s="278">
        <v>0.63200000000000001</v>
      </c>
    </row>
    <row r="256" spans="1:34" ht="21" customHeight="1">
      <c r="A256" s="28" t="s">
        <v>445</v>
      </c>
      <c r="B256" s="274">
        <v>1443000</v>
      </c>
      <c r="C256" s="279">
        <v>1164000</v>
      </c>
      <c r="D256" s="270">
        <v>869000</v>
      </c>
      <c r="E256" s="274">
        <v>814000</v>
      </c>
      <c r="F256" s="274">
        <v>55000</v>
      </c>
      <c r="G256" s="275">
        <v>574000</v>
      </c>
      <c r="H256" s="276">
        <v>6.3E-2</v>
      </c>
      <c r="I256" s="277">
        <v>0.72599999999999998</v>
      </c>
      <c r="J256" s="278">
        <v>0.67800000000000005</v>
      </c>
      <c r="K256" s="136"/>
      <c r="L256" s="40"/>
      <c r="M256" s="28" t="s">
        <v>445</v>
      </c>
      <c r="N256" s="274">
        <v>701000</v>
      </c>
      <c r="O256" s="279">
        <v>575000</v>
      </c>
      <c r="P256" s="270">
        <v>468000</v>
      </c>
      <c r="Q256" s="274">
        <v>432000</v>
      </c>
      <c r="R256" s="274">
        <v>36000</v>
      </c>
      <c r="S256" s="275">
        <v>234000</v>
      </c>
      <c r="T256" s="276">
        <v>7.5999999999999998E-2</v>
      </c>
      <c r="U256" s="277">
        <v>0.78600000000000003</v>
      </c>
      <c r="V256" s="278">
        <v>0.72399999999999998</v>
      </c>
      <c r="W256" s="136"/>
      <c r="X256" s="40"/>
      <c r="Y256" s="28" t="s">
        <v>445</v>
      </c>
      <c r="Z256" s="274">
        <v>741000</v>
      </c>
      <c r="AA256" s="279">
        <v>589000</v>
      </c>
      <c r="AB256" s="270">
        <v>401000</v>
      </c>
      <c r="AC256" s="274">
        <v>381000</v>
      </c>
      <c r="AD256" s="274">
        <v>20000</v>
      </c>
      <c r="AE256" s="275">
        <v>340000</v>
      </c>
      <c r="AF256" s="276">
        <v>4.9000000000000002E-2</v>
      </c>
      <c r="AG256" s="277">
        <v>0.66700000000000004</v>
      </c>
      <c r="AH256" s="278">
        <v>0.63400000000000001</v>
      </c>
    </row>
    <row r="257" spans="1:34" ht="21" customHeight="1">
      <c r="A257" s="28" t="s">
        <v>446</v>
      </c>
      <c r="B257" s="274">
        <v>1444000</v>
      </c>
      <c r="C257" s="279">
        <v>1165000</v>
      </c>
      <c r="D257" s="270">
        <v>870000</v>
      </c>
      <c r="E257" s="274">
        <v>816000</v>
      </c>
      <c r="F257" s="274">
        <v>53000</v>
      </c>
      <c r="G257" s="275">
        <v>574000</v>
      </c>
      <c r="H257" s="276">
        <v>6.0999999999999999E-2</v>
      </c>
      <c r="I257" s="277">
        <v>0.72499999999999998</v>
      </c>
      <c r="J257" s="278">
        <v>0.67900000000000005</v>
      </c>
      <c r="K257" s="136"/>
      <c r="L257" s="40"/>
      <c r="M257" s="28" t="s">
        <v>446</v>
      </c>
      <c r="N257" s="274">
        <v>702000</v>
      </c>
      <c r="O257" s="279">
        <v>576000</v>
      </c>
      <c r="P257" s="270">
        <v>471000</v>
      </c>
      <c r="Q257" s="274">
        <v>437000</v>
      </c>
      <c r="R257" s="274">
        <v>34000</v>
      </c>
      <c r="S257" s="275">
        <v>231000</v>
      </c>
      <c r="T257" s="276">
        <v>7.1999999999999995E-2</v>
      </c>
      <c r="U257" s="277">
        <v>0.78700000000000003</v>
      </c>
      <c r="V257" s="278">
        <v>0.72799999999999998</v>
      </c>
      <c r="W257" s="136"/>
      <c r="X257" s="40"/>
      <c r="Y257" s="28" t="s">
        <v>446</v>
      </c>
      <c r="Z257" s="274">
        <v>742000</v>
      </c>
      <c r="AA257" s="279">
        <v>589000</v>
      </c>
      <c r="AB257" s="270">
        <v>399000</v>
      </c>
      <c r="AC257" s="274">
        <v>380000</v>
      </c>
      <c r="AD257" s="274">
        <v>19000</v>
      </c>
      <c r="AE257" s="275">
        <v>343000</v>
      </c>
      <c r="AF257" s="276">
        <v>4.9000000000000002E-2</v>
      </c>
      <c r="AG257" s="277">
        <v>0.66500000000000004</v>
      </c>
      <c r="AH257" s="278">
        <v>0.63200000000000001</v>
      </c>
    </row>
    <row r="258" spans="1:34" ht="21" customHeight="1">
      <c r="A258" s="28" t="s">
        <v>447</v>
      </c>
      <c r="B258" s="274">
        <v>1444000</v>
      </c>
      <c r="C258" s="279">
        <v>1165000</v>
      </c>
      <c r="D258" s="270">
        <v>867000</v>
      </c>
      <c r="E258" s="274">
        <v>814000</v>
      </c>
      <c r="F258" s="274">
        <v>52000</v>
      </c>
      <c r="G258" s="275">
        <v>578000</v>
      </c>
      <c r="H258" s="276">
        <v>0.06</v>
      </c>
      <c r="I258" s="277">
        <v>0.72399999999999998</v>
      </c>
      <c r="J258" s="278">
        <v>0.67900000000000005</v>
      </c>
      <c r="K258" s="136"/>
      <c r="L258" s="40"/>
      <c r="M258" s="28" t="s">
        <v>447</v>
      </c>
      <c r="N258" s="274">
        <v>702000</v>
      </c>
      <c r="O258" s="279">
        <v>576000</v>
      </c>
      <c r="P258" s="270">
        <v>472000</v>
      </c>
      <c r="Q258" s="274">
        <v>440000</v>
      </c>
      <c r="R258" s="274">
        <v>32000</v>
      </c>
      <c r="S258" s="275">
        <v>230000</v>
      </c>
      <c r="T258" s="276">
        <v>6.8000000000000005E-2</v>
      </c>
      <c r="U258" s="277">
        <v>0.79</v>
      </c>
      <c r="V258" s="278">
        <v>0.73399999999999999</v>
      </c>
      <c r="W258" s="136"/>
      <c r="X258" s="40"/>
      <c r="Y258" s="28" t="s">
        <v>447</v>
      </c>
      <c r="Z258" s="274">
        <v>742000</v>
      </c>
      <c r="AA258" s="279">
        <v>589000</v>
      </c>
      <c r="AB258" s="270">
        <v>394000</v>
      </c>
      <c r="AC258" s="274">
        <v>374000</v>
      </c>
      <c r="AD258" s="274">
        <v>20000</v>
      </c>
      <c r="AE258" s="275">
        <v>348000</v>
      </c>
      <c r="AF258" s="276">
        <v>5.0999999999999997E-2</v>
      </c>
      <c r="AG258" s="277">
        <v>0.65900000000000003</v>
      </c>
      <c r="AH258" s="278">
        <v>0.625</v>
      </c>
    </row>
    <row r="259" spans="1:34" ht="21" customHeight="1">
      <c r="A259" s="28" t="s">
        <v>448</v>
      </c>
      <c r="B259" s="274">
        <v>1445000</v>
      </c>
      <c r="C259" s="279">
        <v>1165000</v>
      </c>
      <c r="D259" s="270">
        <v>869000</v>
      </c>
      <c r="E259" s="274">
        <v>817000</v>
      </c>
      <c r="F259" s="274">
        <v>52000</v>
      </c>
      <c r="G259" s="275">
        <v>576000</v>
      </c>
      <c r="H259" s="276">
        <v>0.06</v>
      </c>
      <c r="I259" s="277">
        <v>0.72399999999999998</v>
      </c>
      <c r="J259" s="278">
        <v>0.67900000000000005</v>
      </c>
      <c r="K259" s="136"/>
      <c r="L259" s="40"/>
      <c r="M259" s="28" t="s">
        <v>448</v>
      </c>
      <c r="N259" s="274">
        <v>703000</v>
      </c>
      <c r="O259" s="279">
        <v>576000</v>
      </c>
      <c r="P259" s="270">
        <v>473000</v>
      </c>
      <c r="Q259" s="274">
        <v>441000</v>
      </c>
      <c r="R259" s="274">
        <v>32000</v>
      </c>
      <c r="S259" s="275">
        <v>230000</v>
      </c>
      <c r="T259" s="276">
        <v>6.7000000000000004E-2</v>
      </c>
      <c r="U259" s="277">
        <v>0.78900000000000003</v>
      </c>
      <c r="V259" s="278">
        <v>0.73399999999999999</v>
      </c>
      <c r="W259" s="136"/>
      <c r="X259" s="40"/>
      <c r="Y259" s="28" t="s">
        <v>448</v>
      </c>
      <c r="Z259" s="274">
        <v>742000</v>
      </c>
      <c r="AA259" s="279">
        <v>589000</v>
      </c>
      <c r="AB259" s="270">
        <v>396000</v>
      </c>
      <c r="AC259" s="274">
        <v>376000</v>
      </c>
      <c r="AD259" s="274">
        <v>21000</v>
      </c>
      <c r="AE259" s="275">
        <v>346000</v>
      </c>
      <c r="AF259" s="276">
        <v>5.1999999999999998E-2</v>
      </c>
      <c r="AG259" s="277">
        <v>0.66100000000000003</v>
      </c>
      <c r="AH259" s="278">
        <v>0.626</v>
      </c>
    </row>
    <row r="260" spans="1:34" ht="21" customHeight="1">
      <c r="A260" s="28" t="s">
        <v>449</v>
      </c>
      <c r="B260" s="274">
        <v>1446000</v>
      </c>
      <c r="C260" s="279">
        <v>1165000</v>
      </c>
      <c r="D260" s="270">
        <v>877000</v>
      </c>
      <c r="E260" s="274">
        <v>823000</v>
      </c>
      <c r="F260" s="274">
        <v>54000</v>
      </c>
      <c r="G260" s="275">
        <v>568000</v>
      </c>
      <c r="H260" s="276">
        <v>6.2E-2</v>
      </c>
      <c r="I260" s="277">
        <v>0.73099999999999998</v>
      </c>
      <c r="J260" s="278">
        <v>0.68500000000000005</v>
      </c>
      <c r="K260" s="136"/>
      <c r="L260" s="40"/>
      <c r="M260" s="28" t="s">
        <v>449</v>
      </c>
      <c r="N260" s="274">
        <v>703000</v>
      </c>
      <c r="O260" s="279">
        <v>576000</v>
      </c>
      <c r="P260" s="270">
        <v>478000</v>
      </c>
      <c r="Q260" s="274">
        <v>446000</v>
      </c>
      <c r="R260" s="274">
        <v>32000</v>
      </c>
      <c r="S260" s="275">
        <v>225000</v>
      </c>
      <c r="T260" s="276">
        <v>6.8000000000000005E-2</v>
      </c>
      <c r="U260" s="277">
        <v>0.79900000000000004</v>
      </c>
      <c r="V260" s="278">
        <v>0.74199999999999999</v>
      </c>
      <c r="W260" s="136"/>
      <c r="X260" s="40"/>
      <c r="Y260" s="28" t="s">
        <v>449</v>
      </c>
      <c r="Z260" s="274">
        <v>743000</v>
      </c>
      <c r="AA260" s="279">
        <v>589000</v>
      </c>
      <c r="AB260" s="270">
        <v>399000</v>
      </c>
      <c r="AC260" s="274">
        <v>377000</v>
      </c>
      <c r="AD260" s="274">
        <v>22000</v>
      </c>
      <c r="AE260" s="275">
        <v>343000</v>
      </c>
      <c r="AF260" s="276">
        <v>5.5E-2</v>
      </c>
      <c r="AG260" s="277">
        <v>0.66600000000000004</v>
      </c>
      <c r="AH260" s="278">
        <v>0.629</v>
      </c>
    </row>
    <row r="261" spans="1:34" ht="21" customHeight="1">
      <c r="A261" s="28" t="s">
        <v>450</v>
      </c>
      <c r="B261" s="274">
        <v>1446000</v>
      </c>
      <c r="C261" s="279">
        <v>1165000</v>
      </c>
      <c r="D261" s="270">
        <v>880000</v>
      </c>
      <c r="E261" s="274">
        <v>827000</v>
      </c>
      <c r="F261" s="274">
        <v>53000</v>
      </c>
      <c r="G261" s="275">
        <v>566000</v>
      </c>
      <c r="H261" s="276">
        <v>0.06</v>
      </c>
      <c r="I261" s="277">
        <v>0.73399999999999999</v>
      </c>
      <c r="J261" s="278">
        <v>0.68799999999999994</v>
      </c>
      <c r="K261" s="136"/>
      <c r="L261" s="40"/>
      <c r="M261" s="28" t="s">
        <v>450</v>
      </c>
      <c r="N261" s="274">
        <v>703000</v>
      </c>
      <c r="O261" s="279">
        <v>576000</v>
      </c>
      <c r="P261" s="270">
        <v>482000</v>
      </c>
      <c r="Q261" s="274">
        <v>452000</v>
      </c>
      <c r="R261" s="274">
        <v>30000</v>
      </c>
      <c r="S261" s="275">
        <v>221000</v>
      </c>
      <c r="T261" s="276">
        <v>6.3E-2</v>
      </c>
      <c r="U261" s="277">
        <v>0.80400000000000005</v>
      </c>
      <c r="V261" s="278">
        <v>0.752</v>
      </c>
      <c r="W261" s="136"/>
      <c r="X261" s="40"/>
      <c r="Y261" s="28" t="s">
        <v>450</v>
      </c>
      <c r="Z261" s="274">
        <v>743000</v>
      </c>
      <c r="AA261" s="279">
        <v>589000</v>
      </c>
      <c r="AB261" s="270">
        <v>398000</v>
      </c>
      <c r="AC261" s="274">
        <v>375000</v>
      </c>
      <c r="AD261" s="274">
        <v>23000</v>
      </c>
      <c r="AE261" s="275">
        <v>345000</v>
      </c>
      <c r="AF261" s="276">
        <v>5.8000000000000003E-2</v>
      </c>
      <c r="AG261" s="277">
        <v>0.66500000000000004</v>
      </c>
      <c r="AH261" s="278">
        <v>0.627</v>
      </c>
    </row>
    <row r="262" spans="1:34" ht="21" customHeight="1">
      <c r="A262" s="28" t="s">
        <v>451</v>
      </c>
      <c r="B262" s="274">
        <v>1447000</v>
      </c>
      <c r="C262" s="279">
        <v>1166000</v>
      </c>
      <c r="D262" s="270">
        <v>879000</v>
      </c>
      <c r="E262" s="274">
        <v>828000</v>
      </c>
      <c r="F262" s="274">
        <v>52000</v>
      </c>
      <c r="G262" s="275">
        <v>568000</v>
      </c>
      <c r="H262" s="276">
        <v>5.8999999999999997E-2</v>
      </c>
      <c r="I262" s="277">
        <v>0.73099999999999998</v>
      </c>
      <c r="J262" s="278">
        <v>0.68700000000000006</v>
      </c>
      <c r="K262" s="136"/>
      <c r="L262" s="40"/>
      <c r="M262" s="28" t="s">
        <v>451</v>
      </c>
      <c r="N262" s="274">
        <v>704000</v>
      </c>
      <c r="O262" s="279">
        <v>576000</v>
      </c>
      <c r="P262" s="270">
        <v>482000</v>
      </c>
      <c r="Q262" s="274">
        <v>452000</v>
      </c>
      <c r="R262" s="274">
        <v>30000</v>
      </c>
      <c r="S262" s="275">
        <v>222000</v>
      </c>
      <c r="T262" s="276">
        <v>6.2E-2</v>
      </c>
      <c r="U262" s="277">
        <v>0.80100000000000005</v>
      </c>
      <c r="V262" s="278">
        <v>0.75</v>
      </c>
      <c r="W262" s="136"/>
      <c r="X262" s="40"/>
      <c r="Y262" s="28" t="s">
        <v>451</v>
      </c>
      <c r="Z262" s="274">
        <v>743000</v>
      </c>
      <c r="AA262" s="279">
        <v>589000</v>
      </c>
      <c r="AB262" s="270">
        <v>397000</v>
      </c>
      <c r="AC262" s="274">
        <v>375000</v>
      </c>
      <c r="AD262" s="274">
        <v>22000</v>
      </c>
      <c r="AE262" s="275">
        <v>346000</v>
      </c>
      <c r="AF262" s="276">
        <v>5.5E-2</v>
      </c>
      <c r="AG262" s="277">
        <v>0.66300000000000003</v>
      </c>
      <c r="AH262" s="278">
        <v>0.626</v>
      </c>
    </row>
    <row r="263" spans="1:34" ht="21" customHeight="1">
      <c r="A263" s="28" t="s">
        <v>452</v>
      </c>
      <c r="B263" s="274">
        <v>1448000</v>
      </c>
      <c r="C263" s="279">
        <v>1166000</v>
      </c>
      <c r="D263" s="270">
        <v>882000</v>
      </c>
      <c r="E263" s="274">
        <v>828000</v>
      </c>
      <c r="F263" s="274">
        <v>53000</v>
      </c>
      <c r="G263" s="275">
        <v>566000</v>
      </c>
      <c r="H263" s="276">
        <v>6.0999999999999999E-2</v>
      </c>
      <c r="I263" s="277">
        <v>0.73399999999999999</v>
      </c>
      <c r="J263" s="278">
        <v>0.68799999999999994</v>
      </c>
      <c r="K263" s="136"/>
      <c r="L263" s="40"/>
      <c r="M263" s="28" t="s">
        <v>452</v>
      </c>
      <c r="N263" s="274">
        <v>704000</v>
      </c>
      <c r="O263" s="279">
        <v>576000</v>
      </c>
      <c r="P263" s="270">
        <v>482000</v>
      </c>
      <c r="Q263" s="274">
        <v>452000</v>
      </c>
      <c r="R263" s="274">
        <v>30000</v>
      </c>
      <c r="S263" s="275">
        <v>222000</v>
      </c>
      <c r="T263" s="276">
        <v>6.3E-2</v>
      </c>
      <c r="U263" s="277">
        <v>0.80100000000000005</v>
      </c>
      <c r="V263" s="278">
        <v>0.748</v>
      </c>
      <c r="W263" s="136"/>
      <c r="X263" s="40"/>
      <c r="Y263" s="28" t="s">
        <v>452</v>
      </c>
      <c r="Z263" s="274">
        <v>743000</v>
      </c>
      <c r="AA263" s="279">
        <v>589000</v>
      </c>
      <c r="AB263" s="270">
        <v>400000</v>
      </c>
      <c r="AC263" s="274">
        <v>377000</v>
      </c>
      <c r="AD263" s="274">
        <v>23000</v>
      </c>
      <c r="AE263" s="275">
        <v>343000</v>
      </c>
      <c r="AF263" s="276">
        <v>5.8000000000000003E-2</v>
      </c>
      <c r="AG263" s="277">
        <v>0.66800000000000004</v>
      </c>
      <c r="AH263" s="278">
        <v>0.629</v>
      </c>
    </row>
    <row r="264" spans="1:34" ht="21" customHeight="1">
      <c r="A264" s="28" t="s">
        <v>453</v>
      </c>
      <c r="B264" s="274">
        <v>1448000</v>
      </c>
      <c r="C264" s="279">
        <v>1166000</v>
      </c>
      <c r="D264" s="270">
        <v>888000</v>
      </c>
      <c r="E264" s="274">
        <v>832000</v>
      </c>
      <c r="F264" s="274">
        <v>56000</v>
      </c>
      <c r="G264" s="275">
        <v>560000</v>
      </c>
      <c r="H264" s="276">
        <v>6.3E-2</v>
      </c>
      <c r="I264" s="277">
        <v>0.73599999999999999</v>
      </c>
      <c r="J264" s="278">
        <v>0.68799999999999994</v>
      </c>
      <c r="K264" s="136"/>
      <c r="L264" s="40"/>
      <c r="M264" s="28" t="s">
        <v>453</v>
      </c>
      <c r="N264" s="274">
        <v>705000</v>
      </c>
      <c r="O264" s="279">
        <v>576000</v>
      </c>
      <c r="P264" s="270">
        <v>486000</v>
      </c>
      <c r="Q264" s="274">
        <v>452000</v>
      </c>
      <c r="R264" s="274">
        <v>34000</v>
      </c>
      <c r="S264" s="275">
        <v>219000</v>
      </c>
      <c r="T264" s="276">
        <v>6.9000000000000006E-2</v>
      </c>
      <c r="U264" s="277">
        <v>0.80300000000000005</v>
      </c>
      <c r="V264" s="278">
        <v>0.745</v>
      </c>
      <c r="W264" s="136"/>
      <c r="X264" s="40"/>
      <c r="Y264" s="28" t="s">
        <v>453</v>
      </c>
      <c r="Z264" s="274">
        <v>744000</v>
      </c>
      <c r="AA264" s="279">
        <v>589000</v>
      </c>
      <c r="AB264" s="270">
        <v>402000</v>
      </c>
      <c r="AC264" s="274">
        <v>380000</v>
      </c>
      <c r="AD264" s="274">
        <v>22000</v>
      </c>
      <c r="AE264" s="275">
        <v>342000</v>
      </c>
      <c r="AF264" s="276">
        <v>5.5E-2</v>
      </c>
      <c r="AG264" s="277">
        <v>0.67100000000000004</v>
      </c>
      <c r="AH264" s="278">
        <v>0.63300000000000001</v>
      </c>
    </row>
    <row r="265" spans="1:34" ht="21" customHeight="1">
      <c r="A265" s="28" t="s">
        <v>454</v>
      </c>
      <c r="B265" s="274">
        <v>1449000</v>
      </c>
      <c r="C265" s="279">
        <v>1166000</v>
      </c>
      <c r="D265" s="270">
        <v>891000</v>
      </c>
      <c r="E265" s="274">
        <v>837000</v>
      </c>
      <c r="F265" s="274">
        <v>54000</v>
      </c>
      <c r="G265" s="275">
        <v>558000</v>
      </c>
      <c r="H265" s="276">
        <v>6.0999999999999999E-2</v>
      </c>
      <c r="I265" s="277">
        <v>0.73899999999999999</v>
      </c>
      <c r="J265" s="278">
        <v>0.69199999999999995</v>
      </c>
      <c r="K265" s="136"/>
      <c r="L265" s="40"/>
      <c r="M265" s="28" t="s">
        <v>454</v>
      </c>
      <c r="N265" s="274">
        <v>705000</v>
      </c>
      <c r="O265" s="279">
        <v>577000</v>
      </c>
      <c r="P265" s="270">
        <v>486000</v>
      </c>
      <c r="Q265" s="274">
        <v>454000</v>
      </c>
      <c r="R265" s="274">
        <v>32000</v>
      </c>
      <c r="S265" s="275">
        <v>219000</v>
      </c>
      <c r="T265" s="276">
        <v>6.6000000000000003E-2</v>
      </c>
      <c r="U265" s="277">
        <v>0.80500000000000005</v>
      </c>
      <c r="V265" s="278">
        <v>0.75</v>
      </c>
      <c r="W265" s="136"/>
      <c r="X265" s="40"/>
      <c r="Y265" s="28" t="s">
        <v>454</v>
      </c>
      <c r="Z265" s="274">
        <v>744000</v>
      </c>
      <c r="AA265" s="279">
        <v>589000</v>
      </c>
      <c r="AB265" s="270">
        <v>405000</v>
      </c>
      <c r="AC265" s="274">
        <v>382000</v>
      </c>
      <c r="AD265" s="274">
        <v>23000</v>
      </c>
      <c r="AE265" s="275">
        <v>339000</v>
      </c>
      <c r="AF265" s="276">
        <v>5.6000000000000001E-2</v>
      </c>
      <c r="AG265" s="277">
        <v>0.67300000000000004</v>
      </c>
      <c r="AH265" s="278">
        <v>0.63500000000000001</v>
      </c>
    </row>
    <row r="266" spans="1:34" ht="21" customHeight="1">
      <c r="A266" s="28" t="s">
        <v>455</v>
      </c>
      <c r="B266" s="274">
        <v>1449000</v>
      </c>
      <c r="C266" s="279">
        <v>1166000</v>
      </c>
      <c r="D266" s="270">
        <v>892000</v>
      </c>
      <c r="E266" s="274">
        <v>842000</v>
      </c>
      <c r="F266" s="274">
        <v>50000</v>
      </c>
      <c r="G266" s="275">
        <v>557000</v>
      </c>
      <c r="H266" s="276">
        <v>5.6000000000000001E-2</v>
      </c>
      <c r="I266" s="277">
        <v>0.74099999999999999</v>
      </c>
      <c r="J266" s="278">
        <v>0.69799999999999995</v>
      </c>
      <c r="K266" s="136"/>
      <c r="L266" s="40"/>
      <c r="M266" s="28" t="s">
        <v>455</v>
      </c>
      <c r="N266" s="274">
        <v>705000</v>
      </c>
      <c r="O266" s="279">
        <v>577000</v>
      </c>
      <c r="P266" s="270">
        <v>482000</v>
      </c>
      <c r="Q266" s="274">
        <v>452000</v>
      </c>
      <c r="R266" s="274">
        <v>30000</v>
      </c>
      <c r="S266" s="275">
        <v>223000</v>
      </c>
      <c r="T266" s="276">
        <v>6.2E-2</v>
      </c>
      <c r="U266" s="277">
        <v>0.79900000000000004</v>
      </c>
      <c r="V266" s="278">
        <v>0.747</v>
      </c>
      <c r="W266" s="136"/>
      <c r="X266" s="40"/>
      <c r="Y266" s="28" t="s">
        <v>455</v>
      </c>
      <c r="Z266" s="274">
        <v>744000</v>
      </c>
      <c r="AA266" s="279">
        <v>589000</v>
      </c>
      <c r="AB266" s="270">
        <v>410000</v>
      </c>
      <c r="AC266" s="274">
        <v>390000</v>
      </c>
      <c r="AD266" s="274">
        <v>20000</v>
      </c>
      <c r="AE266" s="275">
        <v>334000</v>
      </c>
      <c r="AF266" s="276">
        <v>4.8000000000000001E-2</v>
      </c>
      <c r="AG266" s="277">
        <v>0.68400000000000005</v>
      </c>
      <c r="AH266" s="278">
        <v>0.65100000000000002</v>
      </c>
    </row>
    <row r="267" spans="1:34" ht="21" customHeight="1">
      <c r="A267" s="28" t="s">
        <v>456</v>
      </c>
      <c r="B267" s="274">
        <v>1450000</v>
      </c>
      <c r="C267" s="279">
        <v>1166000</v>
      </c>
      <c r="D267" s="270">
        <v>883000</v>
      </c>
      <c r="E267" s="274">
        <v>832000</v>
      </c>
      <c r="F267" s="274">
        <v>50000</v>
      </c>
      <c r="G267" s="275">
        <v>567000</v>
      </c>
      <c r="H267" s="276">
        <v>5.7000000000000002E-2</v>
      </c>
      <c r="I267" s="277">
        <v>0.73299999999999998</v>
      </c>
      <c r="J267" s="278">
        <v>0.69</v>
      </c>
      <c r="K267" s="136"/>
      <c r="L267" s="40"/>
      <c r="M267" s="28" t="s">
        <v>456</v>
      </c>
      <c r="N267" s="274">
        <v>706000</v>
      </c>
      <c r="O267" s="279">
        <v>577000</v>
      </c>
      <c r="P267" s="270">
        <v>481000</v>
      </c>
      <c r="Q267" s="274">
        <v>449000</v>
      </c>
      <c r="R267" s="274">
        <v>32000</v>
      </c>
      <c r="S267" s="275">
        <v>225000</v>
      </c>
      <c r="T267" s="276">
        <v>6.7000000000000004E-2</v>
      </c>
      <c r="U267" s="277">
        <v>0.79800000000000004</v>
      </c>
      <c r="V267" s="278">
        <v>0.74199999999999999</v>
      </c>
      <c r="W267" s="136"/>
      <c r="X267" s="40"/>
      <c r="Y267" s="28" t="s">
        <v>456</v>
      </c>
      <c r="Z267" s="274">
        <v>744000</v>
      </c>
      <c r="AA267" s="279">
        <v>590000</v>
      </c>
      <c r="AB267" s="270">
        <v>402000</v>
      </c>
      <c r="AC267" s="274">
        <v>384000</v>
      </c>
      <c r="AD267" s="274">
        <v>18000</v>
      </c>
      <c r="AE267" s="275">
        <v>343000</v>
      </c>
      <c r="AF267" s="276">
        <v>4.4999999999999998E-2</v>
      </c>
      <c r="AG267" s="277">
        <v>0.66900000000000004</v>
      </c>
      <c r="AH267" s="278">
        <v>0.63900000000000001</v>
      </c>
    </row>
    <row r="268" spans="1:34" ht="21" customHeight="1">
      <c r="A268" s="28" t="s">
        <v>457</v>
      </c>
      <c r="B268" s="274">
        <v>1451000</v>
      </c>
      <c r="C268" s="279">
        <v>1166000</v>
      </c>
      <c r="D268" s="270">
        <v>886000</v>
      </c>
      <c r="E268" s="274">
        <v>835000</v>
      </c>
      <c r="F268" s="274">
        <v>51000</v>
      </c>
      <c r="G268" s="275">
        <v>565000</v>
      </c>
      <c r="H268" s="276">
        <v>5.8000000000000003E-2</v>
      </c>
      <c r="I268" s="277">
        <v>0.73599999999999999</v>
      </c>
      <c r="J268" s="278">
        <v>0.69199999999999995</v>
      </c>
      <c r="K268" s="136"/>
      <c r="L268" s="40"/>
      <c r="M268" s="28" t="s">
        <v>457</v>
      </c>
      <c r="N268" s="274">
        <v>706000</v>
      </c>
      <c r="O268" s="279">
        <v>577000</v>
      </c>
      <c r="P268" s="270">
        <v>478000</v>
      </c>
      <c r="Q268" s="274">
        <v>444000</v>
      </c>
      <c r="R268" s="274">
        <v>34000</v>
      </c>
      <c r="S268" s="275">
        <v>228000</v>
      </c>
      <c r="T268" s="276">
        <v>7.1999999999999995E-2</v>
      </c>
      <c r="U268" s="277">
        <v>0.79400000000000004</v>
      </c>
      <c r="V268" s="278">
        <v>0.73399999999999999</v>
      </c>
      <c r="W268" s="136"/>
      <c r="X268" s="40"/>
      <c r="Y268" s="28" t="s">
        <v>457</v>
      </c>
      <c r="Z268" s="274">
        <v>745000</v>
      </c>
      <c r="AA268" s="279">
        <v>590000</v>
      </c>
      <c r="AB268" s="270">
        <v>407000</v>
      </c>
      <c r="AC268" s="274">
        <v>390000</v>
      </c>
      <c r="AD268" s="274">
        <v>17000</v>
      </c>
      <c r="AE268" s="275">
        <v>337000</v>
      </c>
      <c r="AF268" s="276">
        <v>4.2000000000000003E-2</v>
      </c>
      <c r="AG268" s="277">
        <v>0.68</v>
      </c>
      <c r="AH268" s="278">
        <v>0.65100000000000002</v>
      </c>
    </row>
    <row r="269" spans="1:34" ht="21" customHeight="1">
      <c r="A269" s="28" t="s">
        <v>458</v>
      </c>
      <c r="B269" s="274">
        <v>1451000</v>
      </c>
      <c r="C269" s="279">
        <v>1167000</v>
      </c>
      <c r="D269" s="270">
        <v>885000</v>
      </c>
      <c r="E269" s="274">
        <v>838000</v>
      </c>
      <c r="F269" s="274">
        <v>47000</v>
      </c>
      <c r="G269" s="275">
        <v>566000</v>
      </c>
      <c r="H269" s="276">
        <v>5.2999999999999999E-2</v>
      </c>
      <c r="I269" s="277">
        <v>0.73699999999999999</v>
      </c>
      <c r="J269" s="278">
        <v>0.69699999999999995</v>
      </c>
      <c r="K269" s="136"/>
      <c r="L269" s="40"/>
      <c r="M269" s="28" t="s">
        <v>458</v>
      </c>
      <c r="N269" s="274">
        <v>706000</v>
      </c>
      <c r="O269" s="279">
        <v>577000</v>
      </c>
      <c r="P269" s="270">
        <v>474000</v>
      </c>
      <c r="Q269" s="274">
        <v>442000</v>
      </c>
      <c r="R269" s="274">
        <v>32000</v>
      </c>
      <c r="S269" s="275">
        <v>232000</v>
      </c>
      <c r="T269" s="276">
        <v>6.8000000000000005E-2</v>
      </c>
      <c r="U269" s="277">
        <v>0.78900000000000003</v>
      </c>
      <c r="V269" s="278">
        <v>0.73399999999999999</v>
      </c>
      <c r="W269" s="136"/>
      <c r="X269" s="40"/>
      <c r="Y269" s="28" t="s">
        <v>458</v>
      </c>
      <c r="Z269" s="274">
        <v>745000</v>
      </c>
      <c r="AA269" s="279">
        <v>590000</v>
      </c>
      <c r="AB269" s="270">
        <v>411000</v>
      </c>
      <c r="AC269" s="274">
        <v>396000</v>
      </c>
      <c r="AD269" s="274">
        <v>15000</v>
      </c>
      <c r="AE269" s="275">
        <v>334000</v>
      </c>
      <c r="AF269" s="276">
        <v>3.5999999999999997E-2</v>
      </c>
      <c r="AG269" s="277">
        <v>0.68600000000000005</v>
      </c>
      <c r="AH269" s="278">
        <v>0.66100000000000003</v>
      </c>
    </row>
    <row r="270" spans="1:34" ht="21" customHeight="1">
      <c r="A270" s="28" t="s">
        <v>459</v>
      </c>
      <c r="B270" s="274">
        <v>1452000</v>
      </c>
      <c r="C270" s="279">
        <v>1167000</v>
      </c>
      <c r="D270" s="270">
        <v>892000</v>
      </c>
      <c r="E270" s="274">
        <v>843000</v>
      </c>
      <c r="F270" s="274">
        <v>48000</v>
      </c>
      <c r="G270" s="275">
        <v>560000</v>
      </c>
      <c r="H270" s="276">
        <v>5.3999999999999999E-2</v>
      </c>
      <c r="I270" s="277">
        <v>0.74299999999999999</v>
      </c>
      <c r="J270" s="278">
        <v>0.70099999999999996</v>
      </c>
      <c r="K270" s="136"/>
      <c r="L270" s="40"/>
      <c r="M270" s="28" t="s">
        <v>459</v>
      </c>
      <c r="N270" s="274">
        <v>707000</v>
      </c>
      <c r="O270" s="279">
        <v>577000</v>
      </c>
      <c r="P270" s="270">
        <v>475000</v>
      </c>
      <c r="Q270" s="274">
        <v>442000</v>
      </c>
      <c r="R270" s="274">
        <v>34000</v>
      </c>
      <c r="S270" s="275">
        <v>231000</v>
      </c>
      <c r="T270" s="276">
        <v>7.0999999999999994E-2</v>
      </c>
      <c r="U270" s="277">
        <v>0.79200000000000004</v>
      </c>
      <c r="V270" s="278">
        <v>0.73299999999999998</v>
      </c>
      <c r="W270" s="136"/>
      <c r="X270" s="40"/>
      <c r="Y270" s="28" t="s">
        <v>459</v>
      </c>
      <c r="Z270" s="274">
        <v>745000</v>
      </c>
      <c r="AA270" s="279">
        <v>590000</v>
      </c>
      <c r="AB270" s="270">
        <v>416000</v>
      </c>
      <c r="AC270" s="274">
        <v>402000</v>
      </c>
      <c r="AD270" s="274">
        <v>14000</v>
      </c>
      <c r="AE270" s="275">
        <v>329000</v>
      </c>
      <c r="AF270" s="276">
        <v>3.5000000000000003E-2</v>
      </c>
      <c r="AG270" s="277">
        <v>0.69399999999999995</v>
      </c>
      <c r="AH270" s="278">
        <v>0.67</v>
      </c>
    </row>
    <row r="271" spans="1:34" ht="21" customHeight="1">
      <c r="A271" s="28" t="s">
        <v>460</v>
      </c>
      <c r="B271" s="274">
        <v>1452000</v>
      </c>
      <c r="C271" s="279">
        <v>1167000</v>
      </c>
      <c r="D271" s="270">
        <v>892000</v>
      </c>
      <c r="E271" s="274">
        <v>842000</v>
      </c>
      <c r="F271" s="274">
        <v>50000</v>
      </c>
      <c r="G271" s="275">
        <v>560000</v>
      </c>
      <c r="H271" s="276">
        <v>5.6000000000000001E-2</v>
      </c>
      <c r="I271" s="277">
        <v>0.74399999999999999</v>
      </c>
      <c r="J271" s="278">
        <v>0.70099999999999996</v>
      </c>
      <c r="K271" s="136"/>
      <c r="L271" s="40"/>
      <c r="M271" s="28" t="s">
        <v>460</v>
      </c>
      <c r="N271" s="274">
        <v>707000</v>
      </c>
      <c r="O271" s="279">
        <v>577000</v>
      </c>
      <c r="P271" s="270">
        <v>474000</v>
      </c>
      <c r="Q271" s="274">
        <v>440000</v>
      </c>
      <c r="R271" s="274">
        <v>35000</v>
      </c>
      <c r="S271" s="275">
        <v>233000</v>
      </c>
      <c r="T271" s="276">
        <v>7.2999999999999995E-2</v>
      </c>
      <c r="U271" s="277">
        <v>0.79200000000000004</v>
      </c>
      <c r="V271" s="278">
        <v>0.73199999999999998</v>
      </c>
      <c r="W271" s="136"/>
      <c r="X271" s="40"/>
      <c r="Y271" s="28" t="s">
        <v>460</v>
      </c>
      <c r="Z271" s="274">
        <v>745000</v>
      </c>
      <c r="AA271" s="279">
        <v>590000</v>
      </c>
      <c r="AB271" s="270">
        <v>418000</v>
      </c>
      <c r="AC271" s="274">
        <v>402000</v>
      </c>
      <c r="AD271" s="274">
        <v>15000</v>
      </c>
      <c r="AE271" s="275">
        <v>327000</v>
      </c>
      <c r="AF271" s="276">
        <v>3.6999999999999998E-2</v>
      </c>
      <c r="AG271" s="277">
        <v>0.69599999999999995</v>
      </c>
      <c r="AH271" s="278">
        <v>0.67</v>
      </c>
    </row>
    <row r="272" spans="1:34" ht="21" customHeight="1">
      <c r="A272" s="28" t="s">
        <v>461</v>
      </c>
      <c r="B272" s="274">
        <v>1453000</v>
      </c>
      <c r="C272" s="279">
        <v>1167000</v>
      </c>
      <c r="D272" s="270">
        <v>888000</v>
      </c>
      <c r="E272" s="274">
        <v>837000</v>
      </c>
      <c r="F272" s="274">
        <v>51000</v>
      </c>
      <c r="G272" s="275">
        <v>565000</v>
      </c>
      <c r="H272" s="276">
        <v>5.7000000000000002E-2</v>
      </c>
      <c r="I272" s="277">
        <v>0.74099999999999999</v>
      </c>
      <c r="J272" s="278">
        <v>0.69699999999999995</v>
      </c>
      <c r="K272" s="136"/>
      <c r="L272" s="40"/>
      <c r="M272" s="28" t="s">
        <v>461</v>
      </c>
      <c r="N272" s="274">
        <v>707000</v>
      </c>
      <c r="O272" s="279">
        <v>577000</v>
      </c>
      <c r="P272" s="270">
        <v>474000</v>
      </c>
      <c r="Q272" s="274">
        <v>439000</v>
      </c>
      <c r="R272" s="274">
        <v>35000</v>
      </c>
      <c r="S272" s="275">
        <v>233000</v>
      </c>
      <c r="T272" s="276">
        <v>7.3999999999999996E-2</v>
      </c>
      <c r="U272" s="277">
        <v>0.79100000000000004</v>
      </c>
      <c r="V272" s="278">
        <v>0.73099999999999998</v>
      </c>
      <c r="W272" s="136"/>
      <c r="X272" s="40"/>
      <c r="Y272" s="28" t="s">
        <v>461</v>
      </c>
      <c r="Z272" s="274">
        <v>745000</v>
      </c>
      <c r="AA272" s="279">
        <v>590000</v>
      </c>
      <c r="AB272" s="270">
        <v>414000</v>
      </c>
      <c r="AC272" s="274">
        <v>398000</v>
      </c>
      <c r="AD272" s="274">
        <v>16000</v>
      </c>
      <c r="AE272" s="275">
        <v>332000</v>
      </c>
      <c r="AF272" s="276">
        <v>3.7999999999999999E-2</v>
      </c>
      <c r="AG272" s="277">
        <v>0.69099999999999995</v>
      </c>
      <c r="AH272" s="278">
        <v>0.66500000000000004</v>
      </c>
    </row>
    <row r="273" spans="1:34" ht="21" customHeight="1">
      <c r="A273" s="28" t="s">
        <v>462</v>
      </c>
      <c r="B273" s="274">
        <v>1453000</v>
      </c>
      <c r="C273" s="279">
        <v>1167000</v>
      </c>
      <c r="D273" s="270">
        <v>885000</v>
      </c>
      <c r="E273" s="274">
        <v>834000</v>
      </c>
      <c r="F273" s="274">
        <v>51000</v>
      </c>
      <c r="G273" s="275">
        <v>568000</v>
      </c>
      <c r="H273" s="276">
        <v>5.8000000000000003E-2</v>
      </c>
      <c r="I273" s="277">
        <v>0.73599999999999999</v>
      </c>
      <c r="J273" s="278">
        <v>0.69199999999999995</v>
      </c>
      <c r="K273" s="136"/>
      <c r="L273" s="40"/>
      <c r="M273" s="28" t="s">
        <v>462</v>
      </c>
      <c r="N273" s="274">
        <v>708000</v>
      </c>
      <c r="O273" s="279">
        <v>577000</v>
      </c>
      <c r="P273" s="270">
        <v>471000</v>
      </c>
      <c r="Q273" s="274">
        <v>437000</v>
      </c>
      <c r="R273" s="274">
        <v>34000</v>
      </c>
      <c r="S273" s="275">
        <v>237000</v>
      </c>
      <c r="T273" s="276">
        <v>7.1999999999999995E-2</v>
      </c>
      <c r="U273" s="277">
        <v>0.78300000000000003</v>
      </c>
      <c r="V273" s="278">
        <v>0.72399999999999998</v>
      </c>
      <c r="W273" s="136"/>
      <c r="X273" s="40"/>
      <c r="Y273" s="28" t="s">
        <v>462</v>
      </c>
      <c r="Z273" s="274">
        <v>746000</v>
      </c>
      <c r="AA273" s="279">
        <v>590000</v>
      </c>
      <c r="AB273" s="270">
        <v>414000</v>
      </c>
      <c r="AC273" s="274">
        <v>397000</v>
      </c>
      <c r="AD273" s="274">
        <v>17000</v>
      </c>
      <c r="AE273" s="275">
        <v>331000</v>
      </c>
      <c r="AF273" s="276">
        <v>4.1000000000000002E-2</v>
      </c>
      <c r="AG273" s="277">
        <v>0.69</v>
      </c>
      <c r="AH273" s="278">
        <v>0.66100000000000003</v>
      </c>
    </row>
    <row r="274" spans="1:34" ht="21" customHeight="1">
      <c r="A274" s="28" t="s">
        <v>463</v>
      </c>
      <c r="B274" s="274">
        <v>1454000</v>
      </c>
      <c r="C274" s="279">
        <v>1167000</v>
      </c>
      <c r="D274" s="270">
        <v>890000</v>
      </c>
      <c r="E274" s="274">
        <v>842000</v>
      </c>
      <c r="F274" s="274">
        <v>48000</v>
      </c>
      <c r="G274" s="275">
        <v>564000</v>
      </c>
      <c r="H274" s="276">
        <v>5.3999999999999999E-2</v>
      </c>
      <c r="I274" s="277">
        <v>0.73899999999999999</v>
      </c>
      <c r="J274" s="278">
        <v>0.69799999999999995</v>
      </c>
      <c r="K274" s="136"/>
      <c r="L274" s="40"/>
      <c r="M274" s="28" t="s">
        <v>463</v>
      </c>
      <c r="N274" s="274">
        <v>708000</v>
      </c>
      <c r="O274" s="279">
        <v>577000</v>
      </c>
      <c r="P274" s="270">
        <v>476000</v>
      </c>
      <c r="Q274" s="274">
        <v>445000</v>
      </c>
      <c r="R274" s="274">
        <v>31000</v>
      </c>
      <c r="S274" s="275">
        <v>232000</v>
      </c>
      <c r="T274" s="276">
        <v>6.5000000000000002E-2</v>
      </c>
      <c r="U274" s="277">
        <v>0.78800000000000003</v>
      </c>
      <c r="V274" s="278">
        <v>0.73399999999999999</v>
      </c>
      <c r="W274" s="136"/>
      <c r="X274" s="40"/>
      <c r="Y274" s="28" t="s">
        <v>463</v>
      </c>
      <c r="Z274" s="274">
        <v>746000</v>
      </c>
      <c r="AA274" s="279">
        <v>590000</v>
      </c>
      <c r="AB274" s="270">
        <v>414000</v>
      </c>
      <c r="AC274" s="274">
        <v>397000</v>
      </c>
      <c r="AD274" s="274">
        <v>17000</v>
      </c>
      <c r="AE274" s="275">
        <v>332000</v>
      </c>
      <c r="AF274" s="276">
        <v>4.2000000000000003E-2</v>
      </c>
      <c r="AG274" s="277">
        <v>0.69199999999999995</v>
      </c>
      <c r="AH274" s="278">
        <v>0.66200000000000003</v>
      </c>
    </row>
    <row r="275" spans="1:34" ht="21" customHeight="1">
      <c r="A275" s="28" t="s">
        <v>464</v>
      </c>
      <c r="B275" s="274">
        <v>1454000</v>
      </c>
      <c r="C275" s="279">
        <v>1167000</v>
      </c>
      <c r="D275" s="270">
        <v>883000</v>
      </c>
      <c r="E275" s="274">
        <v>831000</v>
      </c>
      <c r="F275" s="274">
        <v>52000</v>
      </c>
      <c r="G275" s="275">
        <v>572000</v>
      </c>
      <c r="H275" s="276">
        <v>5.8000000000000003E-2</v>
      </c>
      <c r="I275" s="277">
        <v>0.73499999999999999</v>
      </c>
      <c r="J275" s="278">
        <v>0.69099999999999995</v>
      </c>
      <c r="K275" s="136"/>
      <c r="L275" s="40"/>
      <c r="M275" s="28" t="s">
        <v>464</v>
      </c>
      <c r="N275" s="274">
        <v>708000</v>
      </c>
      <c r="O275" s="279">
        <v>577000</v>
      </c>
      <c r="P275" s="270">
        <v>469000</v>
      </c>
      <c r="Q275" s="274">
        <v>435000</v>
      </c>
      <c r="R275" s="274">
        <v>34000</v>
      </c>
      <c r="S275" s="275">
        <v>240000</v>
      </c>
      <c r="T275" s="276">
        <v>7.1999999999999995E-2</v>
      </c>
      <c r="U275" s="277">
        <v>0.78200000000000003</v>
      </c>
      <c r="V275" s="278">
        <v>0.72299999999999998</v>
      </c>
      <c r="W275" s="136"/>
      <c r="X275" s="40"/>
      <c r="Y275" s="28" t="s">
        <v>464</v>
      </c>
      <c r="Z275" s="274">
        <v>746000</v>
      </c>
      <c r="AA275" s="279">
        <v>590000</v>
      </c>
      <c r="AB275" s="270">
        <v>414000</v>
      </c>
      <c r="AC275" s="274">
        <v>396000</v>
      </c>
      <c r="AD275" s="274">
        <v>18000</v>
      </c>
      <c r="AE275" s="275">
        <v>332000</v>
      </c>
      <c r="AF275" s="276">
        <v>4.2999999999999997E-2</v>
      </c>
      <c r="AG275" s="277">
        <v>0.68899999999999995</v>
      </c>
      <c r="AH275" s="278">
        <v>0.65900000000000003</v>
      </c>
    </row>
    <row r="276" spans="1:34" ht="21" customHeight="1">
      <c r="A276" s="28" t="s">
        <v>465</v>
      </c>
      <c r="B276" s="274">
        <v>1455000</v>
      </c>
      <c r="C276" s="279">
        <v>1167000</v>
      </c>
      <c r="D276" s="270">
        <v>871000</v>
      </c>
      <c r="E276" s="274">
        <v>825000</v>
      </c>
      <c r="F276" s="274">
        <v>46000</v>
      </c>
      <c r="G276" s="275">
        <v>584000</v>
      </c>
      <c r="H276" s="276">
        <v>5.1999999999999998E-2</v>
      </c>
      <c r="I276" s="277">
        <v>0.72599999999999998</v>
      </c>
      <c r="J276" s="278">
        <v>0.68700000000000006</v>
      </c>
      <c r="K276" s="136"/>
      <c r="L276" s="40"/>
      <c r="M276" s="28" t="s">
        <v>465</v>
      </c>
      <c r="N276" s="274">
        <v>709000</v>
      </c>
      <c r="O276" s="279">
        <v>577000</v>
      </c>
      <c r="P276" s="270">
        <v>461000</v>
      </c>
      <c r="Q276" s="274">
        <v>432000</v>
      </c>
      <c r="R276" s="274">
        <v>30000</v>
      </c>
      <c r="S276" s="275">
        <v>247000</v>
      </c>
      <c r="T276" s="276">
        <v>6.4000000000000001E-2</v>
      </c>
      <c r="U276" s="277">
        <v>0.77100000000000002</v>
      </c>
      <c r="V276" s="278">
        <v>0.72</v>
      </c>
      <c r="W276" s="136"/>
      <c r="X276" s="40"/>
      <c r="Y276" s="28" t="s">
        <v>465</v>
      </c>
      <c r="Z276" s="274">
        <v>746000</v>
      </c>
      <c r="AA276" s="279">
        <v>590000</v>
      </c>
      <c r="AB276" s="270">
        <v>409000</v>
      </c>
      <c r="AC276" s="274">
        <v>393000</v>
      </c>
      <c r="AD276" s="274">
        <v>16000</v>
      </c>
      <c r="AE276" s="275">
        <v>337000</v>
      </c>
      <c r="AF276" s="276">
        <v>3.9E-2</v>
      </c>
      <c r="AG276" s="277">
        <v>0.68200000000000005</v>
      </c>
      <c r="AH276" s="278">
        <v>0.65500000000000003</v>
      </c>
    </row>
    <row r="277" spans="1:34" ht="21" customHeight="1">
      <c r="A277" s="28" t="s">
        <v>466</v>
      </c>
      <c r="B277" s="274">
        <v>1455000</v>
      </c>
      <c r="C277" s="279">
        <v>1167000</v>
      </c>
      <c r="D277" s="270">
        <v>868000</v>
      </c>
      <c r="E277" s="274">
        <v>822000</v>
      </c>
      <c r="F277" s="274">
        <v>46000</v>
      </c>
      <c r="G277" s="275">
        <v>587000</v>
      </c>
      <c r="H277" s="276">
        <v>5.2999999999999999E-2</v>
      </c>
      <c r="I277" s="277">
        <v>0.72399999999999998</v>
      </c>
      <c r="J277" s="278">
        <v>0.68400000000000005</v>
      </c>
      <c r="K277" s="136"/>
      <c r="L277" s="40"/>
      <c r="M277" s="28" t="s">
        <v>466</v>
      </c>
      <c r="N277" s="274">
        <v>709000</v>
      </c>
      <c r="O277" s="279">
        <v>577000</v>
      </c>
      <c r="P277" s="270">
        <v>463000</v>
      </c>
      <c r="Q277" s="274">
        <v>431000</v>
      </c>
      <c r="R277" s="274">
        <v>31000</v>
      </c>
      <c r="S277" s="275">
        <v>246000</v>
      </c>
      <c r="T277" s="276">
        <v>6.8000000000000005E-2</v>
      </c>
      <c r="U277" s="277">
        <v>0.77300000000000002</v>
      </c>
      <c r="V277" s="278">
        <v>0.71899999999999997</v>
      </c>
      <c r="W277" s="136"/>
      <c r="X277" s="40"/>
      <c r="Y277" s="28" t="s">
        <v>466</v>
      </c>
      <c r="Z277" s="274">
        <v>746000</v>
      </c>
      <c r="AA277" s="279">
        <v>590000</v>
      </c>
      <c r="AB277" s="270">
        <v>406000</v>
      </c>
      <c r="AC277" s="274">
        <v>391000</v>
      </c>
      <c r="AD277" s="274">
        <v>15000</v>
      </c>
      <c r="AE277" s="275">
        <v>340000</v>
      </c>
      <c r="AF277" s="276">
        <v>3.6999999999999998E-2</v>
      </c>
      <c r="AG277" s="277">
        <v>0.67600000000000005</v>
      </c>
      <c r="AH277" s="278">
        <v>0.65100000000000002</v>
      </c>
    </row>
    <row r="278" spans="1:34" ht="21" customHeight="1">
      <c r="A278" s="28" t="s">
        <v>467</v>
      </c>
      <c r="B278" s="274">
        <v>1456000</v>
      </c>
      <c r="C278" s="279">
        <v>1167000</v>
      </c>
      <c r="D278" s="270">
        <v>874000</v>
      </c>
      <c r="E278" s="274">
        <v>827000</v>
      </c>
      <c r="F278" s="274">
        <v>46000</v>
      </c>
      <c r="G278" s="275">
        <v>582000</v>
      </c>
      <c r="H278" s="276">
        <v>5.2999999999999999E-2</v>
      </c>
      <c r="I278" s="277">
        <v>0.72799999999999998</v>
      </c>
      <c r="J278" s="278">
        <v>0.68799999999999994</v>
      </c>
      <c r="K278" s="136"/>
      <c r="L278" s="40"/>
      <c r="M278" s="28" t="s">
        <v>467</v>
      </c>
      <c r="N278" s="274">
        <v>709000</v>
      </c>
      <c r="O278" s="279">
        <v>577000</v>
      </c>
      <c r="P278" s="270">
        <v>471000</v>
      </c>
      <c r="Q278" s="274">
        <v>438000</v>
      </c>
      <c r="R278" s="274">
        <v>32000</v>
      </c>
      <c r="S278" s="275">
        <v>239000</v>
      </c>
      <c r="T278" s="276">
        <v>6.9000000000000006E-2</v>
      </c>
      <c r="U278" s="277">
        <v>0.78300000000000003</v>
      </c>
      <c r="V278" s="278">
        <v>0.72699999999999998</v>
      </c>
      <c r="W278" s="136"/>
      <c r="X278" s="40"/>
      <c r="Y278" s="28" t="s">
        <v>467</v>
      </c>
      <c r="Z278" s="274">
        <v>747000</v>
      </c>
      <c r="AA278" s="279">
        <v>590000</v>
      </c>
      <c r="AB278" s="270">
        <v>403000</v>
      </c>
      <c r="AC278" s="274">
        <v>389000</v>
      </c>
      <c r="AD278" s="274">
        <v>14000</v>
      </c>
      <c r="AE278" s="275">
        <v>343000</v>
      </c>
      <c r="AF278" s="276">
        <v>3.5000000000000003E-2</v>
      </c>
      <c r="AG278" s="277">
        <v>0.67400000000000004</v>
      </c>
      <c r="AH278" s="278">
        <v>0.65</v>
      </c>
    </row>
    <row r="279" spans="1:34" ht="21" customHeight="1">
      <c r="A279" s="28" t="s">
        <v>468</v>
      </c>
      <c r="B279" s="274">
        <v>1456000</v>
      </c>
      <c r="C279" s="279">
        <v>1167000</v>
      </c>
      <c r="D279" s="270">
        <v>868000</v>
      </c>
      <c r="E279" s="274">
        <v>824000</v>
      </c>
      <c r="F279" s="274">
        <v>44000</v>
      </c>
      <c r="G279" s="275">
        <v>588000</v>
      </c>
      <c r="H279" s="276">
        <v>5.0999999999999997E-2</v>
      </c>
      <c r="I279" s="277">
        <v>0.72599999999999998</v>
      </c>
      <c r="J279" s="278">
        <v>0.68799999999999994</v>
      </c>
      <c r="K279" s="136"/>
      <c r="L279" s="40"/>
      <c r="M279" s="28" t="s">
        <v>468</v>
      </c>
      <c r="N279" s="274">
        <v>709000</v>
      </c>
      <c r="O279" s="279">
        <v>577000</v>
      </c>
      <c r="P279" s="270">
        <v>464000</v>
      </c>
      <c r="Q279" s="274">
        <v>432000</v>
      </c>
      <c r="R279" s="274">
        <v>32000</v>
      </c>
      <c r="S279" s="275">
        <v>246000</v>
      </c>
      <c r="T279" s="276">
        <v>6.8000000000000005E-2</v>
      </c>
      <c r="U279" s="277">
        <v>0.77800000000000002</v>
      </c>
      <c r="V279" s="278">
        <v>0.72299999999999998</v>
      </c>
      <c r="W279" s="136"/>
      <c r="X279" s="40"/>
      <c r="Y279" s="28" t="s">
        <v>468</v>
      </c>
      <c r="Z279" s="274">
        <v>747000</v>
      </c>
      <c r="AA279" s="279">
        <v>590000</v>
      </c>
      <c r="AB279" s="270">
        <v>404000</v>
      </c>
      <c r="AC279" s="274">
        <v>392000</v>
      </c>
      <c r="AD279" s="274">
        <v>13000</v>
      </c>
      <c r="AE279" s="275">
        <v>342000</v>
      </c>
      <c r="AF279" s="276">
        <v>3.1E-2</v>
      </c>
      <c r="AG279" s="277">
        <v>0.67500000000000004</v>
      </c>
      <c r="AH279" s="278">
        <v>0.65300000000000002</v>
      </c>
    </row>
    <row r="280" spans="1:34" ht="21" customHeight="1">
      <c r="A280" s="28" t="s">
        <v>469</v>
      </c>
      <c r="B280" s="274">
        <v>1457000</v>
      </c>
      <c r="C280" s="279">
        <v>1167000</v>
      </c>
      <c r="D280" s="270">
        <v>879000</v>
      </c>
      <c r="E280" s="274">
        <v>835000</v>
      </c>
      <c r="F280" s="274">
        <v>45000</v>
      </c>
      <c r="G280" s="275">
        <v>577000</v>
      </c>
      <c r="H280" s="276">
        <v>5.0999999999999997E-2</v>
      </c>
      <c r="I280" s="277">
        <v>0.73199999999999998</v>
      </c>
      <c r="J280" s="278">
        <v>0.69399999999999995</v>
      </c>
      <c r="K280" s="136"/>
      <c r="L280" s="40"/>
      <c r="M280" s="28" t="s">
        <v>469</v>
      </c>
      <c r="N280" s="274">
        <v>710000</v>
      </c>
      <c r="O280" s="279">
        <v>577000</v>
      </c>
      <c r="P280" s="270">
        <v>467000</v>
      </c>
      <c r="Q280" s="274">
        <v>435000</v>
      </c>
      <c r="R280" s="274">
        <v>33000</v>
      </c>
      <c r="S280" s="275">
        <v>242000</v>
      </c>
      <c r="T280" s="276">
        <v>7.0000000000000007E-2</v>
      </c>
      <c r="U280" s="277">
        <v>0.78</v>
      </c>
      <c r="V280" s="278">
        <v>0.72299999999999998</v>
      </c>
      <c r="W280" s="136"/>
      <c r="X280" s="40"/>
      <c r="Y280" s="28" t="s">
        <v>469</v>
      </c>
      <c r="Z280" s="274">
        <v>747000</v>
      </c>
      <c r="AA280" s="279">
        <v>590000</v>
      </c>
      <c r="AB280" s="270">
        <v>412000</v>
      </c>
      <c r="AC280" s="274">
        <v>400000</v>
      </c>
      <c r="AD280" s="274">
        <v>12000</v>
      </c>
      <c r="AE280" s="275">
        <v>335000</v>
      </c>
      <c r="AF280" s="276">
        <v>2.9000000000000001E-2</v>
      </c>
      <c r="AG280" s="277">
        <v>0.68500000000000005</v>
      </c>
      <c r="AH280" s="278">
        <v>0.66500000000000004</v>
      </c>
    </row>
    <row r="281" spans="1:34" ht="21" customHeight="1">
      <c r="A281" s="28" t="s">
        <v>470</v>
      </c>
      <c r="B281" s="274">
        <v>1457000</v>
      </c>
      <c r="C281" s="279">
        <v>1167000</v>
      </c>
      <c r="D281" s="270">
        <v>868000</v>
      </c>
      <c r="E281" s="274">
        <v>824000</v>
      </c>
      <c r="F281" s="274">
        <v>44000</v>
      </c>
      <c r="G281" s="275">
        <v>589000</v>
      </c>
      <c r="H281" s="276">
        <v>0.05</v>
      </c>
      <c r="I281" s="277">
        <v>0.72099999999999997</v>
      </c>
      <c r="J281" s="278">
        <v>0.68300000000000005</v>
      </c>
      <c r="K281" s="136"/>
      <c r="L281" s="40"/>
      <c r="M281" s="28" t="s">
        <v>470</v>
      </c>
      <c r="N281" s="274">
        <v>710000</v>
      </c>
      <c r="O281" s="279">
        <v>578000</v>
      </c>
      <c r="P281" s="270">
        <v>465000</v>
      </c>
      <c r="Q281" s="274">
        <v>434000</v>
      </c>
      <c r="R281" s="274">
        <v>31000</v>
      </c>
      <c r="S281" s="275">
        <v>245000</v>
      </c>
      <c r="T281" s="276">
        <v>6.8000000000000005E-2</v>
      </c>
      <c r="U281" s="277">
        <v>0.77300000000000002</v>
      </c>
      <c r="V281" s="278">
        <v>0.71899999999999997</v>
      </c>
      <c r="W281" s="136"/>
      <c r="X281" s="40"/>
      <c r="Y281" s="28" t="s">
        <v>470</v>
      </c>
      <c r="Z281" s="274">
        <v>747000</v>
      </c>
      <c r="AA281" s="279">
        <v>590000</v>
      </c>
      <c r="AB281" s="270">
        <v>403000</v>
      </c>
      <c r="AC281" s="274">
        <v>391000</v>
      </c>
      <c r="AD281" s="274">
        <v>12000</v>
      </c>
      <c r="AE281" s="275">
        <v>344000</v>
      </c>
      <c r="AF281" s="276">
        <v>3.1E-2</v>
      </c>
      <c r="AG281" s="277">
        <v>0.66900000000000004</v>
      </c>
      <c r="AH281" s="278">
        <v>0.64800000000000002</v>
      </c>
    </row>
    <row r="282" spans="1:34" ht="21" customHeight="1">
      <c r="A282" s="28" t="s">
        <v>471</v>
      </c>
      <c r="B282" s="274">
        <v>1458000</v>
      </c>
      <c r="C282" s="279">
        <v>1167000</v>
      </c>
      <c r="D282" s="270">
        <v>867000</v>
      </c>
      <c r="E282" s="274">
        <v>827000</v>
      </c>
      <c r="F282" s="274">
        <v>40000</v>
      </c>
      <c r="G282" s="275">
        <v>591000</v>
      </c>
      <c r="H282" s="276">
        <v>4.5999999999999999E-2</v>
      </c>
      <c r="I282" s="277">
        <v>0.71799999999999997</v>
      </c>
      <c r="J282" s="278">
        <v>0.68400000000000005</v>
      </c>
      <c r="K282" s="136"/>
      <c r="L282" s="40"/>
      <c r="M282" s="28" t="s">
        <v>471</v>
      </c>
      <c r="N282" s="274">
        <v>710000</v>
      </c>
      <c r="O282" s="279">
        <v>578000</v>
      </c>
      <c r="P282" s="270">
        <v>465000</v>
      </c>
      <c r="Q282" s="274">
        <v>437000</v>
      </c>
      <c r="R282" s="274">
        <v>28000</v>
      </c>
      <c r="S282" s="275">
        <v>245000</v>
      </c>
      <c r="T282" s="276">
        <v>6.0999999999999999E-2</v>
      </c>
      <c r="U282" s="277">
        <v>0.77300000000000002</v>
      </c>
      <c r="V282" s="278">
        <v>0.72399999999999998</v>
      </c>
      <c r="W282" s="136"/>
      <c r="X282" s="40"/>
      <c r="Y282" s="28" t="s">
        <v>471</v>
      </c>
      <c r="Z282" s="274">
        <v>747000</v>
      </c>
      <c r="AA282" s="279">
        <v>590000</v>
      </c>
      <c r="AB282" s="270">
        <v>401000</v>
      </c>
      <c r="AC282" s="274">
        <v>390000</v>
      </c>
      <c r="AD282" s="274">
        <v>11000</v>
      </c>
      <c r="AE282" s="275">
        <v>346000</v>
      </c>
      <c r="AF282" s="276">
        <v>2.8000000000000001E-2</v>
      </c>
      <c r="AG282" s="277">
        <v>0.66400000000000003</v>
      </c>
      <c r="AH282" s="278">
        <v>0.64500000000000002</v>
      </c>
    </row>
    <row r="283" spans="1:34" ht="21" customHeight="1">
      <c r="A283" s="28" t="s">
        <v>472</v>
      </c>
      <c r="B283" s="274">
        <v>1458000</v>
      </c>
      <c r="C283" s="279">
        <v>1168000</v>
      </c>
      <c r="D283" s="270">
        <v>859000</v>
      </c>
      <c r="E283" s="274">
        <v>825000</v>
      </c>
      <c r="F283" s="274">
        <v>34000</v>
      </c>
      <c r="G283" s="275">
        <v>599000</v>
      </c>
      <c r="H283" s="276">
        <v>0.04</v>
      </c>
      <c r="I283" s="277">
        <v>0.71199999999999997</v>
      </c>
      <c r="J283" s="278">
        <v>0.68300000000000005</v>
      </c>
      <c r="K283" s="136"/>
      <c r="L283" s="40"/>
      <c r="M283" s="28" t="s">
        <v>472</v>
      </c>
      <c r="N283" s="274">
        <v>711000</v>
      </c>
      <c r="O283" s="279">
        <v>578000</v>
      </c>
      <c r="P283" s="270">
        <v>458000</v>
      </c>
      <c r="Q283" s="274">
        <v>435000</v>
      </c>
      <c r="R283" s="274">
        <v>23000</v>
      </c>
      <c r="S283" s="275">
        <v>253000</v>
      </c>
      <c r="T283" s="276">
        <v>4.9000000000000002E-2</v>
      </c>
      <c r="U283" s="277">
        <v>0.76300000000000001</v>
      </c>
      <c r="V283" s="278">
        <v>0.72399999999999998</v>
      </c>
      <c r="W283" s="136"/>
      <c r="X283" s="40"/>
      <c r="Y283" s="28" t="s">
        <v>472</v>
      </c>
      <c r="Z283" s="274">
        <v>748000</v>
      </c>
      <c r="AA283" s="279">
        <v>590000</v>
      </c>
      <c r="AB283" s="270">
        <v>401000</v>
      </c>
      <c r="AC283" s="274">
        <v>390000</v>
      </c>
      <c r="AD283" s="274">
        <v>11000</v>
      </c>
      <c r="AE283" s="275">
        <v>346000</v>
      </c>
      <c r="AF283" s="276">
        <v>2.8000000000000001E-2</v>
      </c>
      <c r="AG283" s="277">
        <v>0.66100000000000003</v>
      </c>
      <c r="AH283" s="278">
        <v>0.64200000000000002</v>
      </c>
    </row>
    <row r="284" spans="1:34" s="40" customFormat="1" ht="21" customHeight="1">
      <c r="A284" s="28" t="s">
        <v>473</v>
      </c>
      <c r="B284" s="274">
        <v>1459000</v>
      </c>
      <c r="C284" s="279">
        <v>1168000</v>
      </c>
      <c r="D284" s="270">
        <v>858000</v>
      </c>
      <c r="E284" s="274">
        <v>824000</v>
      </c>
      <c r="F284" s="274">
        <v>34000</v>
      </c>
      <c r="G284" s="275">
        <v>601000</v>
      </c>
      <c r="H284" s="276">
        <v>3.9E-2</v>
      </c>
      <c r="I284" s="277">
        <v>0.71299999999999997</v>
      </c>
      <c r="J284" s="278">
        <v>0.68400000000000005</v>
      </c>
      <c r="K284" s="136"/>
      <c r="M284" s="28" t="s">
        <v>473</v>
      </c>
      <c r="N284" s="274">
        <v>711000</v>
      </c>
      <c r="O284" s="279">
        <v>578000</v>
      </c>
      <c r="P284" s="270">
        <v>452000</v>
      </c>
      <c r="Q284" s="274">
        <v>431000</v>
      </c>
      <c r="R284" s="274">
        <v>21000</v>
      </c>
      <c r="S284" s="275">
        <v>259000</v>
      </c>
      <c r="T284" s="276">
        <v>4.8000000000000001E-2</v>
      </c>
      <c r="U284" s="277">
        <v>0.75700000000000001</v>
      </c>
      <c r="V284" s="278">
        <v>0.71899999999999997</v>
      </c>
      <c r="W284" s="136"/>
      <c r="Y284" s="28" t="s">
        <v>473</v>
      </c>
      <c r="Z284" s="274">
        <v>748000</v>
      </c>
      <c r="AA284" s="279">
        <v>590000</v>
      </c>
      <c r="AB284" s="270">
        <v>406000</v>
      </c>
      <c r="AC284" s="274">
        <v>394000</v>
      </c>
      <c r="AD284" s="274">
        <v>12000</v>
      </c>
      <c r="AE284" s="275">
        <v>342000</v>
      </c>
      <c r="AF284" s="276">
        <v>0.03</v>
      </c>
      <c r="AG284" s="277">
        <v>0.67100000000000004</v>
      </c>
      <c r="AH284" s="278">
        <v>0.65</v>
      </c>
    </row>
    <row r="285" spans="1:34" ht="21" customHeight="1">
      <c r="A285" s="28" t="s">
        <v>480</v>
      </c>
      <c r="B285" s="274">
        <v>1459000</v>
      </c>
      <c r="C285" s="279">
        <v>1167000</v>
      </c>
      <c r="D285" s="270">
        <v>870000</v>
      </c>
      <c r="E285" s="274">
        <v>835000</v>
      </c>
      <c r="F285" s="274">
        <v>35000</v>
      </c>
      <c r="G285" s="275">
        <v>589000</v>
      </c>
      <c r="H285" s="276">
        <v>0.04</v>
      </c>
      <c r="I285" s="277">
        <v>0.72</v>
      </c>
      <c r="J285" s="278">
        <v>0.69</v>
      </c>
      <c r="M285" s="28" t="s">
        <v>480</v>
      </c>
      <c r="N285" s="274">
        <v>711000</v>
      </c>
      <c r="O285" s="279">
        <v>578000</v>
      </c>
      <c r="P285" s="270">
        <v>459000</v>
      </c>
      <c r="Q285" s="274">
        <v>439000</v>
      </c>
      <c r="R285" s="274">
        <v>21000</v>
      </c>
      <c r="S285" s="275">
        <v>252000</v>
      </c>
      <c r="T285" s="276">
        <v>4.4999999999999998E-2</v>
      </c>
      <c r="U285" s="277">
        <v>0.76500000000000001</v>
      </c>
      <c r="V285" s="278">
        <v>0.72899999999999998</v>
      </c>
      <c r="W285" s="136"/>
      <c r="X285" s="40"/>
      <c r="Y285" s="28" t="s">
        <v>480</v>
      </c>
      <c r="Z285" s="274">
        <v>748000</v>
      </c>
      <c r="AA285" s="279">
        <v>590000</v>
      </c>
      <c r="AB285" s="270">
        <v>411000</v>
      </c>
      <c r="AC285" s="274">
        <v>397000</v>
      </c>
      <c r="AD285" s="274">
        <v>14000</v>
      </c>
      <c r="AE285" s="275">
        <v>337000</v>
      </c>
      <c r="AF285" s="276">
        <v>3.4000000000000002E-2</v>
      </c>
      <c r="AG285" s="277">
        <v>0.67600000000000005</v>
      </c>
      <c r="AH285" s="278">
        <v>0.65200000000000002</v>
      </c>
    </row>
    <row r="286" spans="1:34" ht="21" customHeight="1">
      <c r="A286" s="28" t="s">
        <v>481</v>
      </c>
      <c r="B286" s="274">
        <v>1460000</v>
      </c>
      <c r="C286" s="279">
        <v>1168000</v>
      </c>
      <c r="D286" s="270">
        <v>866000</v>
      </c>
      <c r="E286" s="274">
        <v>831000</v>
      </c>
      <c r="F286" s="274">
        <v>35000</v>
      </c>
      <c r="G286" s="275">
        <v>594000</v>
      </c>
      <c r="H286" s="276">
        <v>4.1000000000000002E-2</v>
      </c>
      <c r="I286" s="277">
        <v>0.71599999999999997</v>
      </c>
      <c r="J286" s="278">
        <v>0.68600000000000005</v>
      </c>
      <c r="M286" s="28" t="s">
        <v>481</v>
      </c>
      <c r="N286" s="274">
        <v>712000</v>
      </c>
      <c r="O286" s="279">
        <v>578000</v>
      </c>
      <c r="P286" s="270">
        <v>455000</v>
      </c>
      <c r="Q286" s="274">
        <v>433000</v>
      </c>
      <c r="R286" s="274">
        <v>22000</v>
      </c>
      <c r="S286" s="275">
        <v>256000</v>
      </c>
      <c r="T286" s="276">
        <v>4.8000000000000001E-2</v>
      </c>
      <c r="U286" s="277">
        <v>0.75900000000000001</v>
      </c>
      <c r="V286" s="278">
        <v>0.72099999999999997</v>
      </c>
      <c r="W286" s="136"/>
      <c r="X286" s="40"/>
      <c r="Y286" s="28" t="s">
        <v>481</v>
      </c>
      <c r="Z286" s="274">
        <v>748000</v>
      </c>
      <c r="AA286" s="279">
        <v>590000</v>
      </c>
      <c r="AB286" s="270">
        <v>410000</v>
      </c>
      <c r="AC286" s="274">
        <v>397000</v>
      </c>
      <c r="AD286" s="274">
        <v>13000</v>
      </c>
      <c r="AE286" s="275">
        <v>338000</v>
      </c>
      <c r="AF286" s="276">
        <v>3.3000000000000002E-2</v>
      </c>
      <c r="AG286" s="277">
        <v>0.67500000000000004</v>
      </c>
      <c r="AH286" s="278">
        <v>0.65200000000000002</v>
      </c>
    </row>
    <row r="287" spans="1:34" ht="21" customHeight="1">
      <c r="A287" s="28" t="s">
        <v>482</v>
      </c>
      <c r="B287" s="274">
        <v>1460000</v>
      </c>
      <c r="C287" s="279">
        <v>1168000</v>
      </c>
      <c r="D287" s="270">
        <v>870000</v>
      </c>
      <c r="E287" s="274">
        <v>842000</v>
      </c>
      <c r="F287" s="274">
        <v>28000</v>
      </c>
      <c r="G287" s="275">
        <v>590000</v>
      </c>
      <c r="H287" s="276">
        <v>3.3000000000000002E-2</v>
      </c>
      <c r="I287" s="277">
        <v>0.72</v>
      </c>
      <c r="J287" s="278">
        <v>0.69499999999999995</v>
      </c>
      <c r="M287" s="28" t="s">
        <v>482</v>
      </c>
      <c r="N287" s="274">
        <v>712000</v>
      </c>
      <c r="O287" s="279">
        <v>578000</v>
      </c>
      <c r="P287" s="270">
        <v>460000</v>
      </c>
      <c r="Q287" s="274">
        <v>442000</v>
      </c>
      <c r="R287" s="274">
        <v>17000</v>
      </c>
      <c r="S287" s="275">
        <v>252000</v>
      </c>
      <c r="T287" s="276">
        <v>3.7999999999999999E-2</v>
      </c>
      <c r="U287" s="277">
        <v>0.76300000000000001</v>
      </c>
      <c r="V287" s="278">
        <v>0.73299999999999998</v>
      </c>
      <c r="W287" s="136"/>
      <c r="X287" s="40"/>
      <c r="Y287" s="28" t="s">
        <v>482</v>
      </c>
      <c r="Z287" s="274">
        <v>748000</v>
      </c>
      <c r="AA287" s="279">
        <v>590000</v>
      </c>
      <c r="AB287" s="270">
        <v>411000</v>
      </c>
      <c r="AC287" s="274">
        <v>400000</v>
      </c>
      <c r="AD287" s="274">
        <v>11000</v>
      </c>
      <c r="AE287" s="275">
        <v>338000</v>
      </c>
      <c r="AF287" s="276">
        <v>2.7E-2</v>
      </c>
      <c r="AG287" s="277">
        <v>0.67700000000000005</v>
      </c>
      <c r="AH287" s="278">
        <v>0.65800000000000003</v>
      </c>
    </row>
    <row r="288" spans="1:34" ht="21" customHeight="1">
      <c r="A288" s="28" t="s">
        <v>488</v>
      </c>
      <c r="B288" s="274">
        <v>1461000</v>
      </c>
      <c r="C288" s="279">
        <v>1168000</v>
      </c>
      <c r="D288" s="270">
        <v>871000</v>
      </c>
      <c r="E288" s="274">
        <v>842000</v>
      </c>
      <c r="F288" s="274">
        <v>29000</v>
      </c>
      <c r="G288" s="275">
        <v>590000</v>
      </c>
      <c r="H288" s="276">
        <v>3.4000000000000002E-2</v>
      </c>
      <c r="I288" s="277">
        <v>0.71899999999999997</v>
      </c>
      <c r="J288" s="278">
        <v>0.69399999999999995</v>
      </c>
      <c r="M288" s="28" t="s">
        <v>488</v>
      </c>
      <c r="N288" s="274">
        <v>712000</v>
      </c>
      <c r="O288" s="279">
        <v>578000</v>
      </c>
      <c r="P288" s="270">
        <v>462000</v>
      </c>
      <c r="Q288" s="274">
        <v>441000</v>
      </c>
      <c r="R288" s="274">
        <v>20000</v>
      </c>
      <c r="S288" s="275">
        <v>251000</v>
      </c>
      <c r="T288" s="276">
        <v>4.3999999999999997E-2</v>
      </c>
      <c r="U288" s="277">
        <v>0.76400000000000001</v>
      </c>
      <c r="V288" s="278">
        <v>0.72899999999999998</v>
      </c>
      <c r="W288" s="136"/>
      <c r="X288" s="40"/>
      <c r="Y288" s="28" t="s">
        <v>488</v>
      </c>
      <c r="Z288" s="274">
        <v>749000</v>
      </c>
      <c r="AA288" s="279">
        <v>590000</v>
      </c>
      <c r="AB288" s="270">
        <v>409000</v>
      </c>
      <c r="AC288" s="274">
        <v>400000</v>
      </c>
      <c r="AD288" s="274">
        <v>9000</v>
      </c>
      <c r="AE288" s="275">
        <v>339000</v>
      </c>
      <c r="AF288" s="276">
        <v>2.1999999999999999E-2</v>
      </c>
      <c r="AG288" s="277">
        <v>0.67600000000000005</v>
      </c>
      <c r="AH288" s="278">
        <v>0.66100000000000003</v>
      </c>
    </row>
    <row r="289" spans="1:34" ht="21" customHeight="1">
      <c r="A289" s="28" t="s">
        <v>490</v>
      </c>
      <c r="B289" s="274">
        <v>1461000</v>
      </c>
      <c r="C289" s="279">
        <v>1168000</v>
      </c>
      <c r="D289" s="270">
        <v>872000</v>
      </c>
      <c r="E289" s="274">
        <v>846000</v>
      </c>
      <c r="F289" s="274">
        <v>27000</v>
      </c>
      <c r="G289" s="275">
        <v>589000</v>
      </c>
      <c r="H289" s="422">
        <v>0.03</v>
      </c>
      <c r="I289" s="433">
        <v>0.72099999999999997</v>
      </c>
      <c r="J289" s="423">
        <v>0.69799999999999995</v>
      </c>
      <c r="K289" s="433"/>
      <c r="L289" s="40"/>
      <c r="M289" s="28" t="s">
        <v>490</v>
      </c>
      <c r="N289" s="274">
        <v>712000</v>
      </c>
      <c r="O289" s="279">
        <v>578000</v>
      </c>
      <c r="P289" s="270">
        <v>459000</v>
      </c>
      <c r="Q289" s="274">
        <v>440000</v>
      </c>
      <c r="R289" s="274">
        <v>19000</v>
      </c>
      <c r="S289" s="275">
        <v>253000</v>
      </c>
      <c r="T289" s="422">
        <v>4.1000000000000002E-2</v>
      </c>
      <c r="U289" s="433">
        <v>0.76</v>
      </c>
      <c r="V289" s="423">
        <v>0.72699999999999998</v>
      </c>
      <c r="W289" s="433"/>
      <c r="X289" s="40"/>
      <c r="Y289" s="28" t="s">
        <v>490</v>
      </c>
      <c r="Z289" s="274">
        <v>749000</v>
      </c>
      <c r="AA289" s="279">
        <v>590000</v>
      </c>
      <c r="AB289" s="270">
        <v>413000</v>
      </c>
      <c r="AC289" s="274">
        <v>406000</v>
      </c>
      <c r="AD289" s="274">
        <v>8000</v>
      </c>
      <c r="AE289" s="275">
        <v>336000</v>
      </c>
      <c r="AF289" s="524">
        <v>1.9E-2</v>
      </c>
      <c r="AG289" s="433">
        <v>0.68300000000000005</v>
      </c>
      <c r="AH289" s="423">
        <v>0.67</v>
      </c>
    </row>
    <row r="290" spans="1:34" ht="21" customHeight="1">
      <c r="A290" s="28" t="s">
        <v>491</v>
      </c>
      <c r="B290" s="274">
        <v>1462000</v>
      </c>
      <c r="C290" s="279">
        <v>1168000</v>
      </c>
      <c r="D290" s="270">
        <v>873000</v>
      </c>
      <c r="E290" s="274">
        <v>844000</v>
      </c>
      <c r="F290" s="274">
        <v>29000</v>
      </c>
      <c r="G290" s="275">
        <v>589000</v>
      </c>
      <c r="H290" s="422">
        <v>3.3000000000000002E-2</v>
      </c>
      <c r="I290" s="433">
        <v>0.72299999999999998</v>
      </c>
      <c r="J290" s="423">
        <v>0.69799999999999995</v>
      </c>
      <c r="K290" s="433"/>
      <c r="L290" s="40"/>
      <c r="M290" s="28" t="s">
        <v>491</v>
      </c>
      <c r="N290" s="274">
        <v>713000</v>
      </c>
      <c r="O290" s="279">
        <v>578000</v>
      </c>
      <c r="P290" s="270">
        <v>456000</v>
      </c>
      <c r="Q290" s="274">
        <v>435000</v>
      </c>
      <c r="R290" s="274">
        <v>21000</v>
      </c>
      <c r="S290" s="275">
        <v>257000</v>
      </c>
      <c r="T290" s="422">
        <v>4.5999999999999999E-2</v>
      </c>
      <c r="U290" s="433">
        <v>0.75800000000000001</v>
      </c>
      <c r="V290" s="423">
        <v>0.72199999999999998</v>
      </c>
      <c r="W290" s="433"/>
      <c r="X290" s="40"/>
      <c r="Y290" s="28" t="s">
        <v>491</v>
      </c>
      <c r="Z290" s="274">
        <v>749000</v>
      </c>
      <c r="AA290" s="279">
        <v>590000</v>
      </c>
      <c r="AB290" s="270">
        <v>417000</v>
      </c>
      <c r="AC290" s="274">
        <v>409000</v>
      </c>
      <c r="AD290" s="274">
        <v>8000</v>
      </c>
      <c r="AE290" s="275">
        <v>332000</v>
      </c>
      <c r="AF290" s="422">
        <v>0.02</v>
      </c>
      <c r="AG290" s="433">
        <v>0.68799999999999994</v>
      </c>
      <c r="AH290" s="423">
        <v>0.67400000000000004</v>
      </c>
    </row>
    <row r="291" spans="1:34" ht="21" customHeight="1">
      <c r="A291" s="28" t="s">
        <v>492</v>
      </c>
      <c r="B291" s="274">
        <v>1462000</v>
      </c>
      <c r="C291" s="279">
        <v>1168000</v>
      </c>
      <c r="D291" s="270">
        <v>880000</v>
      </c>
      <c r="E291" s="274">
        <v>850000</v>
      </c>
      <c r="F291" s="274">
        <v>30000</v>
      </c>
      <c r="G291" s="275">
        <v>583000</v>
      </c>
      <c r="H291" s="422">
        <v>3.4000000000000002E-2</v>
      </c>
      <c r="I291" s="433">
        <v>0.72599999999999998</v>
      </c>
      <c r="J291" s="423">
        <v>0.7</v>
      </c>
      <c r="K291" s="433"/>
      <c r="L291" s="40"/>
      <c r="M291" s="28" t="s">
        <v>492</v>
      </c>
      <c r="N291" s="274">
        <v>713000</v>
      </c>
      <c r="O291" s="279">
        <v>578000</v>
      </c>
      <c r="P291" s="270">
        <v>458000</v>
      </c>
      <c r="Q291" s="274">
        <v>437000</v>
      </c>
      <c r="R291" s="274">
        <v>20000</v>
      </c>
      <c r="S291" s="275">
        <v>255000</v>
      </c>
      <c r="T291" s="422">
        <v>4.4999999999999998E-2</v>
      </c>
      <c r="U291" s="433">
        <v>0.76100000000000001</v>
      </c>
      <c r="V291" s="423">
        <v>0.72599999999999998</v>
      </c>
      <c r="W291" s="433"/>
      <c r="X291" s="40"/>
      <c r="Y291" s="28" t="s">
        <v>492</v>
      </c>
      <c r="Z291" s="274">
        <v>749000</v>
      </c>
      <c r="AA291" s="279">
        <v>590000</v>
      </c>
      <c r="AB291" s="270">
        <v>422000</v>
      </c>
      <c r="AC291" s="274">
        <v>412000</v>
      </c>
      <c r="AD291" s="274">
        <v>10000</v>
      </c>
      <c r="AE291" s="275">
        <v>328000</v>
      </c>
      <c r="AF291" s="422">
        <v>2.3E-2</v>
      </c>
      <c r="AG291" s="433">
        <v>0.69199999999999995</v>
      </c>
      <c r="AH291" s="423">
        <v>0.67500000000000004</v>
      </c>
    </row>
    <row r="292" spans="1:34" ht="21" customHeight="1">
      <c r="A292" s="28" t="s">
        <v>493</v>
      </c>
      <c r="B292" s="274">
        <v>1463000</v>
      </c>
      <c r="C292" s="279">
        <v>1168000</v>
      </c>
      <c r="D292" s="270">
        <v>875000</v>
      </c>
      <c r="E292" s="274">
        <v>843000</v>
      </c>
      <c r="F292" s="274">
        <v>32000</v>
      </c>
      <c r="G292" s="275">
        <v>587000</v>
      </c>
      <c r="H292" s="422">
        <v>3.6999999999999998E-2</v>
      </c>
      <c r="I292" s="433">
        <v>0.72399999999999998</v>
      </c>
      <c r="J292" s="423">
        <v>0.69599999999999995</v>
      </c>
      <c r="K292" s="433"/>
      <c r="L292" s="40"/>
      <c r="M292" s="28" t="s">
        <v>493</v>
      </c>
      <c r="N292" s="274">
        <v>713000</v>
      </c>
      <c r="O292" s="279">
        <v>578000</v>
      </c>
      <c r="P292" s="270">
        <v>455000</v>
      </c>
      <c r="Q292" s="274">
        <v>433000</v>
      </c>
      <c r="R292" s="274">
        <v>22000</v>
      </c>
      <c r="S292" s="275">
        <v>258000</v>
      </c>
      <c r="T292" s="422">
        <v>4.9000000000000002E-2</v>
      </c>
      <c r="U292" s="433">
        <v>0.76</v>
      </c>
      <c r="V292" s="423">
        <v>0.72099999999999997</v>
      </c>
      <c r="W292" s="433"/>
      <c r="X292" s="40"/>
      <c r="Y292" s="28" t="s">
        <v>493</v>
      </c>
      <c r="Z292" s="274">
        <v>749000</v>
      </c>
      <c r="AA292" s="279">
        <v>590000</v>
      </c>
      <c r="AB292" s="270">
        <v>421000</v>
      </c>
      <c r="AC292" s="274">
        <v>411000</v>
      </c>
      <c r="AD292" s="274">
        <v>10000</v>
      </c>
      <c r="AE292" s="275">
        <v>329000</v>
      </c>
      <c r="AF292" s="422">
        <v>2.3E-2</v>
      </c>
      <c r="AG292" s="433">
        <v>0.68799999999999994</v>
      </c>
      <c r="AH292" s="423">
        <v>0.67200000000000004</v>
      </c>
    </row>
    <row r="293" spans="1:34" ht="21" customHeight="1">
      <c r="A293" s="28" t="s">
        <v>494</v>
      </c>
      <c r="B293" s="274">
        <v>1463000</v>
      </c>
      <c r="C293" s="279">
        <v>1168000</v>
      </c>
      <c r="D293" s="270">
        <v>883000</v>
      </c>
      <c r="E293" s="274">
        <v>850000</v>
      </c>
      <c r="F293" s="274">
        <v>33000</v>
      </c>
      <c r="G293" s="275">
        <v>580000</v>
      </c>
      <c r="H293" s="422">
        <v>3.7999999999999999E-2</v>
      </c>
      <c r="I293" s="433">
        <v>0.72899999999999998</v>
      </c>
      <c r="J293" s="423">
        <v>0.7</v>
      </c>
      <c r="K293" s="433"/>
      <c r="L293" s="40"/>
      <c r="M293" s="28" t="s">
        <v>494</v>
      </c>
      <c r="N293" s="274">
        <v>714000</v>
      </c>
      <c r="O293" s="279">
        <v>578000</v>
      </c>
      <c r="P293" s="270">
        <v>459000</v>
      </c>
      <c r="Q293" s="274">
        <v>436000</v>
      </c>
      <c r="R293" s="274">
        <v>23000</v>
      </c>
      <c r="S293" s="275">
        <v>255000</v>
      </c>
      <c r="T293" s="422">
        <v>4.9000000000000002E-2</v>
      </c>
      <c r="U293" s="433">
        <v>0.76700000000000002</v>
      </c>
      <c r="V293" s="423">
        <v>0.72799999999999998</v>
      </c>
      <c r="W293" s="433"/>
      <c r="X293" s="40"/>
      <c r="Y293" s="28" t="s">
        <v>494</v>
      </c>
      <c r="Z293" s="274">
        <v>750000</v>
      </c>
      <c r="AA293" s="279">
        <v>590000</v>
      </c>
      <c r="AB293" s="270">
        <v>424000</v>
      </c>
      <c r="AC293" s="274">
        <v>414000</v>
      </c>
      <c r="AD293" s="274">
        <v>11000</v>
      </c>
      <c r="AE293" s="275">
        <v>326000</v>
      </c>
      <c r="AF293" s="422">
        <v>2.5000000000000001E-2</v>
      </c>
      <c r="AG293" s="433">
        <v>0.69099999999999995</v>
      </c>
      <c r="AH293" s="423">
        <v>0.67300000000000004</v>
      </c>
    </row>
    <row r="294" spans="1:34" ht="21" customHeight="1">
      <c r="A294" s="28" t="s">
        <v>495</v>
      </c>
      <c r="B294" s="274">
        <v>1464000</v>
      </c>
      <c r="C294" s="279">
        <v>1168000</v>
      </c>
      <c r="D294" s="270">
        <v>879000</v>
      </c>
      <c r="E294" s="274">
        <v>844000</v>
      </c>
      <c r="F294" s="274">
        <v>35000</v>
      </c>
      <c r="G294" s="275">
        <v>584000</v>
      </c>
      <c r="H294" s="422">
        <v>0.04</v>
      </c>
      <c r="I294" s="433">
        <v>0.72799999999999998</v>
      </c>
      <c r="J294" s="423">
        <v>0.69799999999999995</v>
      </c>
      <c r="K294" s="433"/>
      <c r="L294" s="40"/>
      <c r="M294" s="28" t="s">
        <v>495</v>
      </c>
      <c r="N294" s="274">
        <v>714000</v>
      </c>
      <c r="O294" s="279">
        <v>578000</v>
      </c>
      <c r="P294" s="270">
        <v>458000</v>
      </c>
      <c r="Q294" s="274">
        <v>434000</v>
      </c>
      <c r="R294" s="274">
        <v>23000</v>
      </c>
      <c r="S294" s="275">
        <v>256000</v>
      </c>
      <c r="T294" s="422">
        <v>5.0999999999999997E-2</v>
      </c>
      <c r="U294" s="433">
        <v>0.76800000000000002</v>
      </c>
      <c r="V294" s="423">
        <v>0.72699999999999998</v>
      </c>
      <c r="W294" s="433"/>
      <c r="X294" s="40"/>
      <c r="Y294" s="28" t="s">
        <v>495</v>
      </c>
      <c r="Z294" s="274">
        <v>750000</v>
      </c>
      <c r="AA294" s="279">
        <v>590000</v>
      </c>
      <c r="AB294" s="270">
        <v>421000</v>
      </c>
      <c r="AC294" s="274">
        <v>410000</v>
      </c>
      <c r="AD294" s="274">
        <v>12000</v>
      </c>
      <c r="AE294" s="275">
        <v>329000</v>
      </c>
      <c r="AF294" s="422">
        <v>2.8000000000000001E-2</v>
      </c>
      <c r="AG294" s="433">
        <v>0.68799999999999994</v>
      </c>
      <c r="AH294" s="423">
        <v>0.66800000000000004</v>
      </c>
    </row>
    <row r="295" spans="1:34" ht="21" customHeight="1">
      <c r="A295" s="28" t="s">
        <v>496</v>
      </c>
      <c r="B295" s="274">
        <v>1464000</v>
      </c>
      <c r="C295" s="279">
        <v>1168000</v>
      </c>
      <c r="D295" s="270">
        <v>875000</v>
      </c>
      <c r="E295" s="274">
        <v>842000</v>
      </c>
      <c r="F295" s="274">
        <v>33000</v>
      </c>
      <c r="G295" s="275">
        <v>590000</v>
      </c>
      <c r="H295" s="422">
        <v>3.7999999999999999E-2</v>
      </c>
      <c r="I295" s="433">
        <v>0.72299999999999998</v>
      </c>
      <c r="J295" s="423">
        <v>0.69399999999999995</v>
      </c>
      <c r="K295" s="433"/>
      <c r="L295" s="40"/>
      <c r="M295" s="28" t="s">
        <v>496</v>
      </c>
      <c r="N295" s="274">
        <v>714000</v>
      </c>
      <c r="O295" s="279">
        <v>578000</v>
      </c>
      <c r="P295" s="270">
        <v>462000</v>
      </c>
      <c r="Q295" s="274">
        <v>440000</v>
      </c>
      <c r="R295" s="274">
        <v>22000</v>
      </c>
      <c r="S295" s="275">
        <v>252000</v>
      </c>
      <c r="T295" s="422">
        <v>4.7E-2</v>
      </c>
      <c r="U295" s="433">
        <v>0.77100000000000002</v>
      </c>
      <c r="V295" s="423">
        <v>0.73399999999999999</v>
      </c>
      <c r="W295" s="433"/>
      <c r="X295" s="40"/>
      <c r="Y295" s="28" t="s">
        <v>496</v>
      </c>
      <c r="Z295" s="274">
        <v>750000</v>
      </c>
      <c r="AA295" s="279">
        <v>590000</v>
      </c>
      <c r="AB295" s="270">
        <v>413000</v>
      </c>
      <c r="AC295" s="274">
        <v>402000</v>
      </c>
      <c r="AD295" s="274">
        <v>11000</v>
      </c>
      <c r="AE295" s="275">
        <v>337000</v>
      </c>
      <c r="AF295" s="422">
        <v>2.7E-2</v>
      </c>
      <c r="AG295" s="433">
        <v>0.67500000000000004</v>
      </c>
      <c r="AH295" s="423">
        <v>0.65600000000000003</v>
      </c>
    </row>
    <row r="296" spans="1:34" ht="21" customHeight="1">
      <c r="A296" s="28" t="s">
        <v>497</v>
      </c>
      <c r="B296" s="274">
        <v>1465000</v>
      </c>
      <c r="C296" s="279">
        <v>1168000</v>
      </c>
      <c r="D296" s="270">
        <v>870000</v>
      </c>
      <c r="E296" s="274">
        <v>839000</v>
      </c>
      <c r="F296" s="274">
        <v>31000</v>
      </c>
      <c r="G296" s="275">
        <v>595000</v>
      </c>
      <c r="H296" s="422">
        <v>3.5999999999999997E-2</v>
      </c>
      <c r="I296" s="433">
        <v>0.72199999999999998</v>
      </c>
      <c r="J296" s="423">
        <v>0.69499999999999995</v>
      </c>
      <c r="K296" s="433"/>
      <c r="L296" s="40"/>
      <c r="M296" s="28" t="s">
        <v>497</v>
      </c>
      <c r="N296" s="274">
        <v>714000</v>
      </c>
      <c r="O296" s="279">
        <v>578000</v>
      </c>
      <c r="P296" s="270">
        <v>459000</v>
      </c>
      <c r="Q296" s="274">
        <v>439000</v>
      </c>
      <c r="R296" s="274">
        <v>20000</v>
      </c>
      <c r="S296" s="275">
        <v>255000</v>
      </c>
      <c r="T296" s="422">
        <v>4.3999999999999997E-2</v>
      </c>
      <c r="U296" s="433">
        <v>0.76600000000000001</v>
      </c>
      <c r="V296" s="423">
        <v>0.73099999999999998</v>
      </c>
      <c r="W296" s="433"/>
      <c r="X296" s="40"/>
      <c r="Y296" s="28" t="s">
        <v>497</v>
      </c>
      <c r="Z296" s="274">
        <v>750000</v>
      </c>
      <c r="AA296" s="279">
        <v>590000</v>
      </c>
      <c r="AB296" s="270">
        <v>411000</v>
      </c>
      <c r="AC296" s="274">
        <v>400000</v>
      </c>
      <c r="AD296" s="274">
        <v>11000</v>
      </c>
      <c r="AE296" s="275">
        <v>340000</v>
      </c>
      <c r="AF296" s="422">
        <v>2.5999999999999999E-2</v>
      </c>
      <c r="AG296" s="433">
        <v>0.67800000000000005</v>
      </c>
      <c r="AH296" s="423">
        <v>0.65900000000000003</v>
      </c>
    </row>
    <row r="297" spans="1:34" ht="21" customHeight="1">
      <c r="A297" s="28" t="s">
        <v>498</v>
      </c>
      <c r="B297" s="274">
        <v>1465000</v>
      </c>
      <c r="C297" s="279">
        <v>1168000</v>
      </c>
      <c r="D297" s="270">
        <v>875000</v>
      </c>
      <c r="E297" s="274">
        <v>844000</v>
      </c>
      <c r="F297" s="274">
        <v>31000</v>
      </c>
      <c r="G297" s="275">
        <v>590000</v>
      </c>
      <c r="H297" s="422">
        <v>3.5000000000000003E-2</v>
      </c>
      <c r="I297" s="433">
        <v>0.72499999999999998</v>
      </c>
      <c r="J297" s="423">
        <v>0.69799999999999995</v>
      </c>
      <c r="K297" s="433"/>
      <c r="L297" s="40"/>
      <c r="M297" s="28" t="s">
        <v>498</v>
      </c>
      <c r="N297" s="274">
        <v>715000</v>
      </c>
      <c r="O297" s="279">
        <v>578000</v>
      </c>
      <c r="P297" s="270">
        <v>463000</v>
      </c>
      <c r="Q297" s="274">
        <v>444000</v>
      </c>
      <c r="R297" s="274">
        <v>19000</v>
      </c>
      <c r="S297" s="275">
        <v>252000</v>
      </c>
      <c r="T297" s="422">
        <v>4.1000000000000002E-2</v>
      </c>
      <c r="U297" s="433">
        <v>0.77100000000000002</v>
      </c>
      <c r="V297" s="423">
        <v>0.73799999999999999</v>
      </c>
      <c r="W297" s="433"/>
      <c r="X297" s="40"/>
      <c r="Y297" s="28" t="s">
        <v>498</v>
      </c>
      <c r="Z297" s="274">
        <v>751000</v>
      </c>
      <c r="AA297" s="279">
        <v>590000</v>
      </c>
      <c r="AB297" s="270">
        <v>412000</v>
      </c>
      <c r="AC297" s="274">
        <v>400000</v>
      </c>
      <c r="AD297" s="274">
        <v>12000</v>
      </c>
      <c r="AE297" s="275">
        <v>339000</v>
      </c>
      <c r="AF297" s="422">
        <v>2.9000000000000001E-2</v>
      </c>
      <c r="AG297" s="433">
        <v>0.68</v>
      </c>
      <c r="AH297" s="423">
        <v>0.66</v>
      </c>
    </row>
    <row r="298" spans="1:34" ht="21" customHeight="1">
      <c r="A298" s="28" t="s">
        <v>499</v>
      </c>
      <c r="B298" s="274">
        <v>1466000</v>
      </c>
      <c r="C298" s="279">
        <v>1168000</v>
      </c>
      <c r="D298" s="270">
        <v>887000</v>
      </c>
      <c r="E298" s="274">
        <v>853000</v>
      </c>
      <c r="F298" s="274">
        <v>33000</v>
      </c>
      <c r="G298" s="275">
        <v>579000</v>
      </c>
      <c r="H298" s="422">
        <v>3.7999999999999999E-2</v>
      </c>
      <c r="I298" s="433">
        <v>0.73199999999999998</v>
      </c>
      <c r="J298" s="423">
        <v>0.70299999999999996</v>
      </c>
      <c r="M298" s="28" t="s">
        <v>499</v>
      </c>
      <c r="N298" s="274">
        <v>715000</v>
      </c>
      <c r="O298" s="279">
        <v>578000</v>
      </c>
      <c r="P298" s="270">
        <v>467000</v>
      </c>
      <c r="Q298" s="274">
        <v>446000</v>
      </c>
      <c r="R298" s="274">
        <v>21000</v>
      </c>
      <c r="S298" s="275">
        <v>248000</v>
      </c>
      <c r="T298" s="422">
        <v>4.4999999999999998E-2</v>
      </c>
      <c r="U298" s="433">
        <v>0.77500000000000002</v>
      </c>
      <c r="V298" s="423">
        <v>0.73799999999999999</v>
      </c>
      <c r="W298" s="92"/>
      <c r="Y298" s="28" t="s">
        <v>499</v>
      </c>
      <c r="Z298" s="274">
        <v>751000</v>
      </c>
      <c r="AA298" s="279">
        <v>590000</v>
      </c>
      <c r="AB298" s="270">
        <v>419000</v>
      </c>
      <c r="AC298" s="274">
        <v>407000</v>
      </c>
      <c r="AD298" s="274">
        <v>12000</v>
      </c>
      <c r="AE298" s="275">
        <v>331000</v>
      </c>
      <c r="AF298" s="422">
        <v>2.9000000000000001E-2</v>
      </c>
      <c r="AG298" s="433">
        <v>0.69</v>
      </c>
      <c r="AH298" s="423">
        <v>0.67</v>
      </c>
    </row>
    <row r="299" spans="1:34" ht="21" customHeight="1">
      <c r="A299" s="28" t="s">
        <v>500</v>
      </c>
      <c r="B299" s="274" t="s">
        <v>560</v>
      </c>
      <c r="C299" s="421"/>
      <c r="D299" s="40"/>
      <c r="E299" s="40"/>
      <c r="F299" s="40"/>
      <c r="G299" s="40"/>
      <c r="H299" s="422"/>
      <c r="I299" s="433"/>
      <c r="J299" s="423"/>
      <c r="M299" s="28" t="s">
        <v>500</v>
      </c>
      <c r="N299" s="274" t="s">
        <v>560</v>
      </c>
      <c r="O299" s="421"/>
      <c r="P299" s="40"/>
      <c r="Q299" s="40"/>
      <c r="R299" s="40"/>
      <c r="S299" s="40"/>
      <c r="T299" s="422"/>
      <c r="U299" s="433"/>
      <c r="V299" s="423"/>
      <c r="W299" s="92"/>
      <c r="Y299" s="28" t="s">
        <v>500</v>
      </c>
      <c r="Z299" s="274" t="s">
        <v>560</v>
      </c>
      <c r="AA299" s="421"/>
      <c r="AB299" s="40"/>
      <c r="AC299" s="40"/>
      <c r="AD299" s="40"/>
      <c r="AE299" s="40"/>
      <c r="AF299" s="422"/>
      <c r="AG299" s="433"/>
      <c r="AH299" s="423"/>
    </row>
    <row r="300" spans="1:34" ht="21" customHeight="1">
      <c r="A300" s="28" t="s">
        <v>501</v>
      </c>
      <c r="B300" s="274" t="s">
        <v>489</v>
      </c>
      <c r="C300" s="421"/>
      <c r="D300" s="40"/>
      <c r="E300" s="40"/>
      <c r="F300" s="40"/>
      <c r="G300" s="40"/>
      <c r="H300" s="422"/>
      <c r="I300" s="433"/>
      <c r="J300" s="423"/>
      <c r="M300" s="28" t="s">
        <v>501</v>
      </c>
      <c r="N300" s="274" t="s">
        <v>489</v>
      </c>
      <c r="O300" s="421"/>
      <c r="P300" s="40"/>
      <c r="Q300" s="40"/>
      <c r="R300" s="40"/>
      <c r="S300" s="40"/>
      <c r="T300" s="422"/>
      <c r="U300" s="433"/>
      <c r="V300" s="423"/>
      <c r="W300" s="92"/>
      <c r="Y300" s="28" t="s">
        <v>501</v>
      </c>
      <c r="Z300" s="274" t="s">
        <v>489</v>
      </c>
      <c r="AA300" s="421"/>
      <c r="AB300" s="40"/>
      <c r="AC300" s="40"/>
      <c r="AD300" s="40"/>
      <c r="AE300" s="40"/>
      <c r="AF300" s="422"/>
      <c r="AG300" s="433"/>
      <c r="AH300" s="423"/>
    </row>
    <row r="301" spans="1:34" ht="21" customHeight="1">
      <c r="A301" s="28" t="s">
        <v>502</v>
      </c>
      <c r="B301" s="274" t="s">
        <v>561</v>
      </c>
      <c r="C301" s="421"/>
      <c r="D301" s="40"/>
      <c r="E301" s="40"/>
      <c r="F301" s="40"/>
      <c r="G301" s="40"/>
      <c r="H301" s="422"/>
      <c r="I301" s="433"/>
      <c r="J301" s="423"/>
      <c r="M301" s="28" t="s">
        <v>502</v>
      </c>
      <c r="N301" s="274" t="s">
        <v>561</v>
      </c>
      <c r="O301" s="421"/>
      <c r="P301" s="40"/>
      <c r="Q301" s="40"/>
      <c r="R301" s="40"/>
      <c r="S301" s="40"/>
      <c r="T301" s="422"/>
      <c r="U301" s="433"/>
      <c r="V301" s="423"/>
      <c r="W301" s="92"/>
      <c r="Y301" s="28" t="s">
        <v>502</v>
      </c>
      <c r="Z301" s="274" t="s">
        <v>561</v>
      </c>
      <c r="AA301" s="421"/>
      <c r="AB301" s="40"/>
      <c r="AC301" s="40"/>
      <c r="AD301" s="40"/>
      <c r="AE301" s="40"/>
      <c r="AF301" s="422"/>
      <c r="AG301" s="433"/>
      <c r="AH301" s="423"/>
    </row>
    <row r="302" spans="1:34" ht="21" customHeight="1">
      <c r="A302" s="28" t="s">
        <v>503</v>
      </c>
      <c r="B302" s="274" t="s">
        <v>562</v>
      </c>
      <c r="C302" s="421"/>
      <c r="D302" s="40"/>
      <c r="E302" s="40"/>
      <c r="F302" s="40"/>
      <c r="G302" s="40"/>
      <c r="H302" s="422"/>
      <c r="I302" s="433"/>
      <c r="J302" s="423"/>
      <c r="M302" s="28" t="s">
        <v>503</v>
      </c>
      <c r="N302" s="274" t="s">
        <v>562</v>
      </c>
      <c r="O302" s="421"/>
      <c r="P302" s="40"/>
      <c r="Q302" s="40"/>
      <c r="R302" s="40"/>
      <c r="S302" s="40"/>
      <c r="T302" s="422"/>
      <c r="U302" s="433"/>
      <c r="V302" s="423"/>
      <c r="W302" s="92"/>
      <c r="Y302" s="28" t="s">
        <v>503</v>
      </c>
      <c r="Z302" s="274" t="s">
        <v>562</v>
      </c>
      <c r="AA302" s="421"/>
      <c r="AB302" s="40"/>
      <c r="AC302" s="40"/>
      <c r="AD302" s="40"/>
      <c r="AE302" s="40"/>
      <c r="AF302" s="422"/>
      <c r="AG302" s="433"/>
      <c r="AH302" s="423"/>
    </row>
    <row r="303" spans="1:34" ht="21" customHeight="1">
      <c r="A303" s="28" t="s">
        <v>504</v>
      </c>
      <c r="B303" s="274" t="s">
        <v>563</v>
      </c>
      <c r="C303" s="421"/>
      <c r="D303" s="40"/>
      <c r="E303" s="40"/>
      <c r="F303" s="40"/>
      <c r="G303" s="40"/>
      <c r="H303" s="422"/>
      <c r="I303" s="433"/>
      <c r="J303" s="423"/>
      <c r="M303" s="28" t="s">
        <v>504</v>
      </c>
      <c r="N303" s="274" t="s">
        <v>563</v>
      </c>
      <c r="O303" s="421"/>
      <c r="P303" s="40"/>
      <c r="Q303" s="40"/>
      <c r="R303" s="40"/>
      <c r="S303" s="40"/>
      <c r="T303" s="422"/>
      <c r="U303" s="433"/>
      <c r="V303" s="423"/>
      <c r="W303" s="92"/>
      <c r="Y303" s="28" t="s">
        <v>504</v>
      </c>
      <c r="Z303" s="274" t="s">
        <v>563</v>
      </c>
      <c r="AA303" s="421"/>
      <c r="AB303" s="40"/>
      <c r="AC303" s="40"/>
      <c r="AD303" s="40"/>
      <c r="AE303" s="40"/>
      <c r="AF303" s="422"/>
      <c r="AG303" s="433"/>
      <c r="AH303" s="423"/>
    </row>
    <row r="304" spans="1:34" ht="21" customHeight="1">
      <c r="A304" s="28" t="s">
        <v>505</v>
      </c>
      <c r="B304" s="274" t="s">
        <v>564</v>
      </c>
      <c r="C304" s="421"/>
      <c r="D304" s="40"/>
      <c r="E304" s="40"/>
      <c r="F304" s="40"/>
      <c r="G304" s="40"/>
      <c r="H304" s="422"/>
      <c r="I304" s="433"/>
      <c r="J304" s="423"/>
      <c r="M304" s="28" t="s">
        <v>505</v>
      </c>
      <c r="N304" s="274" t="s">
        <v>564</v>
      </c>
      <c r="O304" s="421"/>
      <c r="P304" s="40"/>
      <c r="Q304" s="40"/>
      <c r="R304" s="40"/>
      <c r="S304" s="40"/>
      <c r="T304" s="422"/>
      <c r="U304" s="433"/>
      <c r="V304" s="423"/>
      <c r="W304" s="92"/>
      <c r="Y304" s="28" t="s">
        <v>505</v>
      </c>
      <c r="Z304" s="274" t="s">
        <v>564</v>
      </c>
      <c r="AA304" s="421"/>
      <c r="AB304" s="40"/>
      <c r="AC304" s="40"/>
      <c r="AD304" s="40"/>
      <c r="AE304" s="40"/>
      <c r="AF304" s="422"/>
      <c r="AG304" s="433"/>
      <c r="AH304" s="423"/>
    </row>
    <row r="305" spans="1:34" ht="21" customHeight="1">
      <c r="A305" s="28" t="s">
        <v>506</v>
      </c>
      <c r="B305" s="274" t="s">
        <v>565</v>
      </c>
      <c r="C305" s="421"/>
      <c r="D305" s="40"/>
      <c r="E305" s="40"/>
      <c r="F305" s="40"/>
      <c r="G305" s="40"/>
      <c r="H305" s="422"/>
      <c r="I305" s="433"/>
      <c r="J305" s="423"/>
      <c r="M305" s="28" t="s">
        <v>506</v>
      </c>
      <c r="N305" s="274" t="s">
        <v>565</v>
      </c>
      <c r="O305" s="421"/>
      <c r="P305" s="40"/>
      <c r="Q305" s="40"/>
      <c r="R305" s="40"/>
      <c r="S305" s="40"/>
      <c r="T305" s="422"/>
      <c r="U305" s="433"/>
      <c r="V305" s="423"/>
      <c r="W305" s="92"/>
      <c r="Y305" s="28" t="s">
        <v>506</v>
      </c>
      <c r="Z305" s="274" t="s">
        <v>565</v>
      </c>
      <c r="AA305" s="421"/>
      <c r="AB305" s="40"/>
      <c r="AC305" s="40"/>
      <c r="AD305" s="40"/>
      <c r="AE305" s="40"/>
      <c r="AF305" s="422"/>
      <c r="AG305" s="433"/>
      <c r="AH305" s="423"/>
    </row>
    <row r="306" spans="1:34" ht="21" customHeight="1">
      <c r="A306" s="28" t="s">
        <v>507</v>
      </c>
      <c r="B306" s="274" t="s">
        <v>566</v>
      </c>
      <c r="C306" s="421"/>
      <c r="D306" s="40"/>
      <c r="E306" s="40"/>
      <c r="F306" s="40"/>
      <c r="G306" s="40"/>
      <c r="H306" s="422"/>
      <c r="I306" s="433"/>
      <c r="J306" s="423"/>
      <c r="M306" s="28" t="s">
        <v>507</v>
      </c>
      <c r="N306" s="274" t="s">
        <v>566</v>
      </c>
      <c r="O306" s="421"/>
      <c r="P306" s="40"/>
      <c r="Q306" s="40"/>
      <c r="R306" s="40"/>
      <c r="S306" s="40"/>
      <c r="T306" s="422"/>
      <c r="U306" s="433"/>
      <c r="V306" s="423"/>
      <c r="W306" s="92"/>
      <c r="Y306" s="28" t="s">
        <v>507</v>
      </c>
      <c r="Z306" s="274" t="s">
        <v>566</v>
      </c>
      <c r="AA306" s="421"/>
      <c r="AB306" s="40"/>
      <c r="AC306" s="40"/>
      <c r="AD306" s="40"/>
      <c r="AE306" s="40"/>
      <c r="AF306" s="422"/>
      <c r="AG306" s="433"/>
      <c r="AH306" s="423"/>
    </row>
    <row r="307" spans="1:34" ht="21" customHeight="1">
      <c r="A307" s="28" t="s">
        <v>508</v>
      </c>
      <c r="B307" s="274" t="s">
        <v>567</v>
      </c>
      <c r="C307" s="421"/>
      <c r="D307" s="40"/>
      <c r="E307" s="40"/>
      <c r="F307" s="40"/>
      <c r="G307" s="40"/>
      <c r="H307" s="422"/>
      <c r="I307" s="433"/>
      <c r="J307" s="423"/>
      <c r="K307" s="167"/>
      <c r="M307" s="28" t="s">
        <v>508</v>
      </c>
      <c r="N307" s="274" t="s">
        <v>567</v>
      </c>
      <c r="O307" s="421"/>
      <c r="P307" s="40"/>
      <c r="Q307" s="40"/>
      <c r="R307" s="40"/>
      <c r="S307" s="40"/>
      <c r="T307" s="422"/>
      <c r="U307" s="433"/>
      <c r="V307" s="423"/>
      <c r="W307" s="92"/>
      <c r="Y307" s="28" t="s">
        <v>508</v>
      </c>
      <c r="Z307" s="274" t="s">
        <v>567</v>
      </c>
      <c r="AA307" s="421"/>
      <c r="AB307" s="40"/>
      <c r="AC307" s="40"/>
      <c r="AD307" s="40"/>
      <c r="AE307" s="40"/>
      <c r="AF307" s="422"/>
      <c r="AG307" s="433"/>
      <c r="AH307" s="423"/>
    </row>
    <row r="308" spans="1:34" ht="21" customHeight="1">
      <c r="A308" s="28" t="s">
        <v>509</v>
      </c>
      <c r="B308" s="274" t="s">
        <v>568</v>
      </c>
      <c r="C308" s="421"/>
      <c r="D308" s="40"/>
      <c r="E308" s="40"/>
      <c r="F308" s="40"/>
      <c r="G308" s="40"/>
      <c r="H308" s="422"/>
      <c r="I308" s="433"/>
      <c r="J308" s="423"/>
      <c r="M308" s="28" t="s">
        <v>509</v>
      </c>
      <c r="N308" s="274" t="s">
        <v>568</v>
      </c>
      <c r="O308" s="421"/>
      <c r="P308" s="40"/>
      <c r="Q308" s="40"/>
      <c r="R308" s="40"/>
      <c r="S308" s="40"/>
      <c r="T308" s="422"/>
      <c r="U308" s="433"/>
      <c r="V308" s="423"/>
      <c r="W308" s="92"/>
      <c r="Y308" s="28" t="s">
        <v>509</v>
      </c>
      <c r="Z308" s="274" t="s">
        <v>568</v>
      </c>
      <c r="AA308" s="421"/>
      <c r="AB308" s="40"/>
      <c r="AC308" s="40"/>
      <c r="AD308" s="40"/>
      <c r="AE308" s="40"/>
      <c r="AF308" s="422"/>
      <c r="AG308" s="433"/>
      <c r="AH308" s="423"/>
    </row>
    <row r="309" spans="1:34" ht="21" hidden="1" customHeight="1">
      <c r="A309" s="28" t="s">
        <v>510</v>
      </c>
      <c r="B309" s="274" t="s">
        <v>569</v>
      </c>
      <c r="C309" s="421"/>
      <c r="D309" s="40"/>
      <c r="E309" s="40"/>
      <c r="F309" s="40"/>
      <c r="G309" s="40"/>
      <c r="H309" s="422"/>
      <c r="I309" s="433"/>
      <c r="J309" s="423"/>
      <c r="M309" s="28" t="s">
        <v>510</v>
      </c>
      <c r="N309" s="274" t="s">
        <v>569</v>
      </c>
      <c r="O309" s="421"/>
      <c r="P309" s="40"/>
      <c r="Q309" s="40"/>
      <c r="R309" s="40"/>
      <c r="S309" s="40"/>
      <c r="T309" s="422"/>
      <c r="U309" s="433"/>
      <c r="V309" s="423"/>
      <c r="W309" s="92"/>
      <c r="Y309" s="28" t="s">
        <v>510</v>
      </c>
      <c r="Z309" s="274" t="s">
        <v>569</v>
      </c>
      <c r="AA309" s="421"/>
      <c r="AB309" s="40"/>
      <c r="AC309" s="40"/>
      <c r="AD309" s="40"/>
      <c r="AE309" s="40"/>
      <c r="AF309" s="422"/>
      <c r="AG309" s="433"/>
      <c r="AH309" s="423"/>
    </row>
    <row r="310" spans="1:34" ht="21" hidden="1" customHeight="1">
      <c r="A310" s="28" t="s">
        <v>511</v>
      </c>
      <c r="B310" s="274" t="s">
        <v>570</v>
      </c>
      <c r="C310" s="421"/>
      <c r="D310" s="40"/>
      <c r="E310" s="40"/>
      <c r="F310" s="40"/>
      <c r="G310" s="40"/>
      <c r="H310" s="422"/>
      <c r="I310" s="433"/>
      <c r="J310" s="423"/>
      <c r="M310" s="28" t="s">
        <v>511</v>
      </c>
      <c r="N310" s="274" t="s">
        <v>570</v>
      </c>
      <c r="O310" s="421"/>
      <c r="P310" s="40"/>
      <c r="Q310" s="40"/>
      <c r="R310" s="40"/>
      <c r="S310" s="40"/>
      <c r="T310" s="422"/>
      <c r="U310" s="433"/>
      <c r="V310" s="423"/>
      <c r="W310" s="92"/>
      <c r="Y310" s="28" t="s">
        <v>511</v>
      </c>
      <c r="Z310" s="274" t="s">
        <v>570</v>
      </c>
      <c r="AA310" s="421"/>
      <c r="AB310" s="40"/>
      <c r="AC310" s="40"/>
      <c r="AD310" s="40"/>
      <c r="AE310" s="40"/>
      <c r="AF310" s="422"/>
      <c r="AG310" s="433"/>
      <c r="AH310" s="423"/>
    </row>
    <row r="311" spans="1:34" ht="21" hidden="1" customHeight="1">
      <c r="A311" s="28" t="s">
        <v>512</v>
      </c>
      <c r="B311" s="274" t="s">
        <v>571</v>
      </c>
      <c r="C311" s="421"/>
      <c r="D311" s="40"/>
      <c r="E311" s="40"/>
      <c r="F311" s="40"/>
      <c r="G311" s="40"/>
      <c r="H311" s="422"/>
      <c r="I311" s="433"/>
      <c r="J311" s="423"/>
      <c r="M311" s="28" t="s">
        <v>512</v>
      </c>
      <c r="N311" s="274" t="s">
        <v>571</v>
      </c>
      <c r="O311" s="421"/>
      <c r="P311" s="40"/>
      <c r="Q311" s="40"/>
      <c r="R311" s="40"/>
      <c r="S311" s="40"/>
      <c r="T311" s="422"/>
      <c r="U311" s="433"/>
      <c r="V311" s="423"/>
      <c r="W311" s="92"/>
      <c r="Y311" s="28" t="s">
        <v>512</v>
      </c>
      <c r="Z311" s="274" t="s">
        <v>571</v>
      </c>
      <c r="AA311" s="421"/>
      <c r="AB311" s="40"/>
      <c r="AC311" s="40"/>
      <c r="AD311" s="40"/>
      <c r="AE311" s="40"/>
      <c r="AF311" s="422"/>
      <c r="AG311" s="433"/>
      <c r="AH311" s="423"/>
    </row>
    <row r="312" spans="1:34" ht="21" hidden="1" customHeight="1">
      <c r="A312" s="28" t="s">
        <v>513</v>
      </c>
      <c r="B312" s="274" t="s">
        <v>572</v>
      </c>
      <c r="C312" s="421"/>
      <c r="D312" s="40"/>
      <c r="E312" s="40"/>
      <c r="F312" s="40"/>
      <c r="G312" s="40"/>
      <c r="H312" s="422"/>
      <c r="I312" s="433"/>
      <c r="J312" s="423"/>
      <c r="M312" s="28" t="s">
        <v>513</v>
      </c>
      <c r="N312" s="274" t="s">
        <v>572</v>
      </c>
      <c r="O312" s="421"/>
      <c r="P312" s="40"/>
      <c r="Q312" s="40"/>
      <c r="R312" s="40"/>
      <c r="S312" s="40"/>
      <c r="T312" s="422"/>
      <c r="U312" s="433"/>
      <c r="V312" s="423"/>
      <c r="W312" s="92"/>
      <c r="Y312" s="28" t="s">
        <v>513</v>
      </c>
      <c r="Z312" s="274" t="s">
        <v>572</v>
      </c>
      <c r="AA312" s="421"/>
      <c r="AB312" s="40"/>
      <c r="AC312" s="40"/>
      <c r="AD312" s="40"/>
      <c r="AE312" s="40"/>
      <c r="AF312" s="422"/>
      <c r="AG312" s="433"/>
      <c r="AH312" s="423"/>
    </row>
    <row r="313" spans="1:34" ht="21" hidden="1" customHeight="1">
      <c r="A313" s="28" t="s">
        <v>526</v>
      </c>
      <c r="B313" s="274" t="s">
        <v>573</v>
      </c>
      <c r="C313" s="421"/>
      <c r="D313" s="40"/>
      <c r="E313" s="40"/>
      <c r="F313" s="40"/>
      <c r="G313" s="40"/>
      <c r="H313" s="422"/>
      <c r="I313" s="433"/>
      <c r="J313" s="423"/>
      <c r="M313" s="28" t="s">
        <v>526</v>
      </c>
      <c r="N313" s="274" t="s">
        <v>573</v>
      </c>
      <c r="O313" s="421"/>
      <c r="P313" s="40"/>
      <c r="Q313" s="40"/>
      <c r="R313" s="40"/>
      <c r="S313" s="40"/>
      <c r="T313" s="422"/>
      <c r="U313" s="433"/>
      <c r="V313" s="423"/>
      <c r="W313" s="92"/>
      <c r="Y313" s="28" t="s">
        <v>526</v>
      </c>
      <c r="Z313" s="274" t="s">
        <v>573</v>
      </c>
      <c r="AA313" s="421"/>
      <c r="AB313" s="40"/>
      <c r="AC313" s="40"/>
      <c r="AD313" s="40"/>
      <c r="AE313" s="40"/>
      <c r="AF313" s="422"/>
      <c r="AG313" s="433"/>
      <c r="AH313" s="423"/>
    </row>
    <row r="314" spans="1:34" ht="21" hidden="1" customHeight="1">
      <c r="A314" s="28" t="s">
        <v>527</v>
      </c>
      <c r="B314" s="274" t="s">
        <v>574</v>
      </c>
      <c r="C314" s="421"/>
      <c r="D314" s="40"/>
      <c r="E314" s="40"/>
      <c r="F314" s="40"/>
      <c r="G314" s="40"/>
      <c r="H314" s="422"/>
      <c r="I314" s="433"/>
      <c r="J314" s="423"/>
      <c r="M314" s="28" t="s">
        <v>527</v>
      </c>
      <c r="N314" s="274" t="s">
        <v>574</v>
      </c>
      <c r="O314" s="421"/>
      <c r="P314" s="40"/>
      <c r="Q314" s="40"/>
      <c r="R314" s="40"/>
      <c r="S314" s="40"/>
      <c r="T314" s="422"/>
      <c r="U314" s="433"/>
      <c r="V314" s="423"/>
      <c r="W314" s="92"/>
      <c r="Y314" s="28" t="s">
        <v>527</v>
      </c>
      <c r="Z314" s="274" t="s">
        <v>574</v>
      </c>
      <c r="AA314" s="421"/>
      <c r="AB314" s="40"/>
      <c r="AC314" s="40"/>
      <c r="AD314" s="40"/>
      <c r="AE314" s="40"/>
      <c r="AF314" s="422"/>
      <c r="AG314" s="433"/>
      <c r="AH314" s="423"/>
    </row>
    <row r="315" spans="1:34" ht="21" hidden="1" customHeight="1">
      <c r="A315" s="28" t="s">
        <v>528</v>
      </c>
      <c r="B315" s="274" t="s">
        <v>575</v>
      </c>
      <c r="C315" s="421"/>
      <c r="D315" s="40"/>
      <c r="E315" s="40"/>
      <c r="F315" s="40"/>
      <c r="G315" s="40"/>
      <c r="H315" s="422"/>
      <c r="I315" s="433"/>
      <c r="J315" s="423"/>
      <c r="M315" s="28" t="s">
        <v>528</v>
      </c>
      <c r="N315" s="274" t="s">
        <v>575</v>
      </c>
      <c r="O315" s="421"/>
      <c r="P315" s="40"/>
      <c r="Q315" s="40"/>
      <c r="R315" s="40"/>
      <c r="S315" s="40"/>
      <c r="T315" s="422"/>
      <c r="U315" s="433"/>
      <c r="V315" s="423"/>
      <c r="W315" s="92"/>
      <c r="Y315" s="28" t="s">
        <v>528</v>
      </c>
      <c r="Z315" s="274" t="s">
        <v>575</v>
      </c>
      <c r="AA315" s="421"/>
      <c r="AB315" s="40"/>
      <c r="AC315" s="40"/>
      <c r="AD315" s="40"/>
      <c r="AE315" s="40"/>
      <c r="AF315" s="422"/>
      <c r="AG315" s="433"/>
      <c r="AH315" s="423"/>
    </row>
    <row r="316" spans="1:34" ht="21" hidden="1" customHeight="1">
      <c r="A316" s="28" t="s">
        <v>529</v>
      </c>
      <c r="B316" s="274" t="s">
        <v>576</v>
      </c>
      <c r="C316" s="421"/>
      <c r="D316" s="40"/>
      <c r="E316" s="40"/>
      <c r="F316" s="40"/>
      <c r="G316" s="40"/>
      <c r="H316" s="422"/>
      <c r="I316" s="433"/>
      <c r="J316" s="423"/>
      <c r="M316" s="28" t="s">
        <v>529</v>
      </c>
      <c r="N316" s="274" t="s">
        <v>576</v>
      </c>
      <c r="O316" s="421"/>
      <c r="P316" s="40"/>
      <c r="Q316" s="40"/>
      <c r="R316" s="40"/>
      <c r="S316" s="40"/>
      <c r="T316" s="422"/>
      <c r="U316" s="433"/>
      <c r="V316" s="423"/>
      <c r="W316" s="92"/>
      <c r="Y316" s="28" t="s">
        <v>529</v>
      </c>
      <c r="Z316" s="274" t="s">
        <v>576</v>
      </c>
      <c r="AA316" s="421"/>
      <c r="AB316" s="40"/>
      <c r="AC316" s="40"/>
      <c r="AD316" s="40"/>
      <c r="AE316" s="40"/>
      <c r="AF316" s="422"/>
      <c r="AG316" s="433"/>
      <c r="AH316" s="423"/>
    </row>
    <row r="317" spans="1:34" ht="21" hidden="1" customHeight="1">
      <c r="A317" s="28" t="s">
        <v>530</v>
      </c>
      <c r="B317" s="274" t="s">
        <v>577</v>
      </c>
      <c r="C317" s="421"/>
      <c r="D317" s="40"/>
      <c r="E317" s="40"/>
      <c r="F317" s="40"/>
      <c r="G317" s="40"/>
      <c r="H317" s="422"/>
      <c r="I317" s="433"/>
      <c r="J317" s="423"/>
      <c r="M317" s="28" t="s">
        <v>530</v>
      </c>
      <c r="N317" s="274" t="s">
        <v>577</v>
      </c>
      <c r="O317" s="421"/>
      <c r="P317" s="40"/>
      <c r="Q317" s="40"/>
      <c r="R317" s="40"/>
      <c r="S317" s="40"/>
      <c r="T317" s="422"/>
      <c r="U317" s="433"/>
      <c r="V317" s="423"/>
      <c r="W317" s="92"/>
      <c r="Y317" s="28" t="s">
        <v>530</v>
      </c>
      <c r="Z317" s="274" t="s">
        <v>577</v>
      </c>
      <c r="AA317" s="421"/>
      <c r="AB317" s="40"/>
      <c r="AC317" s="40"/>
      <c r="AD317" s="40"/>
      <c r="AE317" s="40"/>
      <c r="AF317" s="422"/>
      <c r="AG317" s="433"/>
      <c r="AH317" s="423"/>
    </row>
    <row r="318" spans="1:34" ht="21" hidden="1" customHeight="1">
      <c r="A318" s="28" t="s">
        <v>531</v>
      </c>
      <c r="B318" s="274" t="s">
        <v>578</v>
      </c>
      <c r="C318" s="421"/>
      <c r="D318" s="40"/>
      <c r="E318" s="40"/>
      <c r="F318" s="40"/>
      <c r="G318" s="40"/>
      <c r="H318" s="422"/>
      <c r="I318" s="433"/>
      <c r="J318" s="423"/>
      <c r="M318" s="28" t="s">
        <v>531</v>
      </c>
      <c r="N318" s="274" t="s">
        <v>578</v>
      </c>
      <c r="O318" s="421"/>
      <c r="P318" s="40"/>
      <c r="Q318" s="40"/>
      <c r="R318" s="40"/>
      <c r="S318" s="40"/>
      <c r="T318" s="422"/>
      <c r="U318" s="433"/>
      <c r="V318" s="423"/>
      <c r="W318" s="92"/>
      <c r="Y318" s="28" t="s">
        <v>531</v>
      </c>
      <c r="Z318" s="274" t="s">
        <v>578</v>
      </c>
      <c r="AA318" s="421"/>
      <c r="AB318" s="40"/>
      <c r="AC318" s="40"/>
      <c r="AD318" s="40"/>
      <c r="AE318" s="40"/>
      <c r="AF318" s="422"/>
      <c r="AG318" s="433"/>
      <c r="AH318" s="423"/>
    </row>
    <row r="319" spans="1:34" ht="21" hidden="1" customHeight="1">
      <c r="A319" s="28" t="s">
        <v>532</v>
      </c>
      <c r="B319" s="274" t="s">
        <v>579</v>
      </c>
      <c r="C319" s="421"/>
      <c r="D319" s="40"/>
      <c r="E319" s="40"/>
      <c r="F319" s="40"/>
      <c r="G319" s="40"/>
      <c r="H319" s="422"/>
      <c r="I319" s="433"/>
      <c r="J319" s="423"/>
      <c r="M319" s="28" t="s">
        <v>532</v>
      </c>
      <c r="N319" s="274" t="s">
        <v>579</v>
      </c>
      <c r="O319" s="421"/>
      <c r="P319" s="40"/>
      <c r="Q319" s="40"/>
      <c r="R319" s="40"/>
      <c r="S319" s="40"/>
      <c r="T319" s="422"/>
      <c r="U319" s="433"/>
      <c r="V319" s="423"/>
      <c r="W319" s="92"/>
      <c r="Y319" s="28" t="s">
        <v>532</v>
      </c>
      <c r="Z319" s="274" t="s">
        <v>579</v>
      </c>
      <c r="AA319" s="421"/>
      <c r="AB319" s="40"/>
      <c r="AC319" s="40"/>
      <c r="AD319" s="40"/>
      <c r="AE319" s="40"/>
      <c r="AF319" s="422"/>
      <c r="AG319" s="433"/>
      <c r="AH319" s="423"/>
    </row>
    <row r="320" spans="1:34" ht="21" hidden="1" customHeight="1">
      <c r="A320" s="28" t="s">
        <v>533</v>
      </c>
      <c r="B320" s="274" t="s">
        <v>580</v>
      </c>
      <c r="C320" s="421"/>
      <c r="D320" s="40"/>
      <c r="E320" s="40"/>
      <c r="F320" s="40"/>
      <c r="G320" s="40"/>
      <c r="H320" s="422"/>
      <c r="I320" s="433"/>
      <c r="J320" s="423"/>
      <c r="M320" s="28" t="s">
        <v>533</v>
      </c>
      <c r="N320" s="274" t="s">
        <v>580</v>
      </c>
      <c r="O320" s="421"/>
      <c r="P320" s="40"/>
      <c r="Q320" s="40"/>
      <c r="R320" s="40"/>
      <c r="S320" s="40"/>
      <c r="T320" s="422"/>
      <c r="U320" s="433"/>
      <c r="V320" s="423"/>
      <c r="W320" s="92"/>
      <c r="Y320" s="28" t="s">
        <v>533</v>
      </c>
      <c r="Z320" s="274" t="s">
        <v>580</v>
      </c>
      <c r="AA320" s="421"/>
      <c r="AB320" s="40"/>
      <c r="AC320" s="40"/>
      <c r="AD320" s="40"/>
      <c r="AE320" s="40"/>
      <c r="AF320" s="422"/>
      <c r="AG320" s="433"/>
      <c r="AH320" s="423"/>
    </row>
    <row r="321" spans="1:34" ht="21" hidden="1" customHeight="1">
      <c r="A321" s="28" t="s">
        <v>534</v>
      </c>
      <c r="B321" s="274" t="s">
        <v>581</v>
      </c>
      <c r="C321" s="421"/>
      <c r="D321" s="40"/>
      <c r="E321" s="40"/>
      <c r="F321" s="40"/>
      <c r="G321" s="40"/>
      <c r="H321" s="422"/>
      <c r="I321" s="433"/>
      <c r="J321" s="423"/>
      <c r="M321" s="28" t="s">
        <v>534</v>
      </c>
      <c r="N321" s="274" t="s">
        <v>581</v>
      </c>
      <c r="O321" s="421"/>
      <c r="P321" s="40"/>
      <c r="Q321" s="40"/>
      <c r="R321" s="40"/>
      <c r="S321" s="40"/>
      <c r="T321" s="422"/>
      <c r="U321" s="433"/>
      <c r="V321" s="423"/>
      <c r="W321" s="92"/>
      <c r="Y321" s="28" t="s">
        <v>534</v>
      </c>
      <c r="Z321" s="274" t="s">
        <v>581</v>
      </c>
      <c r="AA321" s="421"/>
      <c r="AB321" s="40"/>
      <c r="AC321" s="40"/>
      <c r="AD321" s="40"/>
      <c r="AE321" s="40"/>
      <c r="AF321" s="422"/>
      <c r="AG321" s="433"/>
      <c r="AH321" s="423"/>
    </row>
    <row r="322" spans="1:34" ht="21" hidden="1" customHeight="1">
      <c r="A322" s="28" t="s">
        <v>535</v>
      </c>
      <c r="B322" s="274" t="s">
        <v>582</v>
      </c>
      <c r="C322" s="421"/>
      <c r="D322" s="40"/>
      <c r="E322" s="40"/>
      <c r="F322" s="40"/>
      <c r="G322" s="40"/>
      <c r="H322" s="422"/>
      <c r="I322" s="433"/>
      <c r="J322" s="423"/>
      <c r="M322" s="28" t="s">
        <v>535</v>
      </c>
      <c r="N322" s="274" t="s">
        <v>582</v>
      </c>
      <c r="O322" s="421"/>
      <c r="P322" s="40"/>
      <c r="Q322" s="40"/>
      <c r="R322" s="40"/>
      <c r="S322" s="40"/>
      <c r="T322" s="422"/>
      <c r="U322" s="433"/>
      <c r="V322" s="423"/>
      <c r="W322" s="92"/>
      <c r="Y322" s="28" t="s">
        <v>535</v>
      </c>
      <c r="Z322" s="274" t="s">
        <v>582</v>
      </c>
      <c r="AA322" s="421"/>
      <c r="AB322" s="40"/>
      <c r="AC322" s="40"/>
      <c r="AD322" s="40"/>
      <c r="AE322" s="40"/>
      <c r="AF322" s="422"/>
      <c r="AG322" s="433"/>
      <c r="AH322" s="423"/>
    </row>
    <row r="323" spans="1:34" ht="21" hidden="1" customHeight="1">
      <c r="A323" s="28" t="s">
        <v>524</v>
      </c>
      <c r="B323" s="274" t="s">
        <v>583</v>
      </c>
      <c r="C323" s="421"/>
      <c r="D323" s="40"/>
      <c r="E323" s="40"/>
      <c r="F323" s="40"/>
      <c r="G323" s="40"/>
      <c r="H323" s="422"/>
      <c r="I323" s="433"/>
      <c r="J323" s="423"/>
      <c r="M323" s="28" t="s">
        <v>524</v>
      </c>
      <c r="N323" s="274" t="s">
        <v>583</v>
      </c>
      <c r="O323" s="421"/>
      <c r="P323" s="40"/>
      <c r="Q323" s="40"/>
      <c r="R323" s="40"/>
      <c r="S323" s="40"/>
      <c r="T323" s="422"/>
      <c r="U323" s="433"/>
      <c r="V323" s="423"/>
      <c r="W323" s="92"/>
      <c r="Y323" s="28" t="s">
        <v>524</v>
      </c>
      <c r="Z323" s="274" t="s">
        <v>583</v>
      </c>
      <c r="AA323" s="421"/>
      <c r="AB323" s="40"/>
      <c r="AC323" s="40"/>
      <c r="AD323" s="40"/>
      <c r="AE323" s="40"/>
      <c r="AF323" s="422"/>
      <c r="AG323" s="433"/>
      <c r="AH323" s="423"/>
    </row>
    <row r="324" spans="1:34" ht="21" hidden="1" customHeight="1">
      <c r="A324" s="28" t="s">
        <v>536</v>
      </c>
      <c r="B324" s="274" t="s">
        <v>584</v>
      </c>
      <c r="C324" s="421"/>
      <c r="D324" s="40"/>
      <c r="E324" s="40"/>
      <c r="F324" s="40"/>
      <c r="G324" s="40"/>
      <c r="H324" s="422"/>
      <c r="I324" s="433"/>
      <c r="J324" s="423"/>
      <c r="M324" s="28" t="s">
        <v>536</v>
      </c>
      <c r="N324" s="274" t="s">
        <v>584</v>
      </c>
      <c r="O324" s="421"/>
      <c r="P324" s="40"/>
      <c r="Q324" s="40"/>
      <c r="R324" s="40"/>
      <c r="S324" s="40"/>
      <c r="T324" s="422"/>
      <c r="U324" s="433"/>
      <c r="V324" s="423"/>
      <c r="W324" s="92"/>
      <c r="Y324" s="28" t="s">
        <v>536</v>
      </c>
      <c r="Z324" s="274" t="s">
        <v>584</v>
      </c>
      <c r="AA324" s="421"/>
      <c r="AB324" s="40"/>
      <c r="AC324" s="40"/>
      <c r="AD324" s="40"/>
      <c r="AE324" s="40"/>
      <c r="AF324" s="422"/>
      <c r="AG324" s="433"/>
      <c r="AH324" s="423"/>
    </row>
    <row r="325" spans="1:34" ht="21" hidden="1" customHeight="1">
      <c r="A325" s="28" t="s">
        <v>514</v>
      </c>
      <c r="B325" s="274" t="s">
        <v>585</v>
      </c>
      <c r="C325" s="421"/>
      <c r="D325" s="40"/>
      <c r="E325" s="40"/>
      <c r="F325" s="40"/>
      <c r="G325" s="40"/>
      <c r="H325" s="422"/>
      <c r="I325" s="433"/>
      <c r="J325" s="423"/>
      <c r="M325" s="28" t="s">
        <v>514</v>
      </c>
      <c r="N325" s="274" t="s">
        <v>585</v>
      </c>
      <c r="O325" s="421"/>
      <c r="P325" s="40"/>
      <c r="Q325" s="40"/>
      <c r="R325" s="40"/>
      <c r="S325" s="40"/>
      <c r="T325" s="422"/>
      <c r="U325" s="433"/>
      <c r="V325" s="423"/>
      <c r="W325" s="92"/>
      <c r="Y325" s="28" t="s">
        <v>514</v>
      </c>
      <c r="Z325" s="274" t="s">
        <v>585</v>
      </c>
      <c r="AA325" s="421"/>
      <c r="AB325" s="40"/>
      <c r="AC325" s="40"/>
      <c r="AD325" s="40"/>
      <c r="AE325" s="40"/>
      <c r="AF325" s="422"/>
      <c r="AG325" s="433"/>
      <c r="AH325" s="423"/>
    </row>
    <row r="326" spans="1:34" ht="21" hidden="1" customHeight="1">
      <c r="A326" s="28" t="s">
        <v>515</v>
      </c>
      <c r="B326" s="274" t="s">
        <v>586</v>
      </c>
      <c r="C326" s="421"/>
      <c r="D326" s="40"/>
      <c r="E326" s="40"/>
      <c r="F326" s="40"/>
      <c r="G326" s="40"/>
      <c r="H326" s="422"/>
      <c r="I326" s="433"/>
      <c r="J326" s="423"/>
      <c r="M326" s="28" t="s">
        <v>515</v>
      </c>
      <c r="N326" s="274" t="s">
        <v>586</v>
      </c>
      <c r="O326" s="421"/>
      <c r="P326" s="40"/>
      <c r="Q326" s="40"/>
      <c r="R326" s="40"/>
      <c r="S326" s="40"/>
      <c r="T326" s="422"/>
      <c r="U326" s="433"/>
      <c r="V326" s="423"/>
      <c r="W326" s="92"/>
      <c r="Y326" s="28" t="s">
        <v>515</v>
      </c>
      <c r="Z326" s="274" t="s">
        <v>586</v>
      </c>
      <c r="AA326" s="421"/>
      <c r="AB326" s="40"/>
      <c r="AC326" s="40"/>
      <c r="AD326" s="40"/>
      <c r="AE326" s="40"/>
      <c r="AF326" s="422"/>
      <c r="AG326" s="433"/>
      <c r="AH326" s="423"/>
    </row>
    <row r="327" spans="1:34" ht="21" hidden="1" customHeight="1">
      <c r="A327" s="28" t="s">
        <v>516</v>
      </c>
      <c r="B327" s="274" t="s">
        <v>587</v>
      </c>
      <c r="C327" s="421"/>
      <c r="D327" s="40"/>
      <c r="E327" s="40"/>
      <c r="F327" s="40"/>
      <c r="G327" s="40"/>
      <c r="H327" s="422"/>
      <c r="I327" s="433"/>
      <c r="J327" s="423"/>
      <c r="M327" s="28" t="s">
        <v>516</v>
      </c>
      <c r="N327" s="274" t="s">
        <v>587</v>
      </c>
      <c r="O327" s="421"/>
      <c r="P327" s="40"/>
      <c r="Q327" s="40"/>
      <c r="R327" s="40"/>
      <c r="S327" s="40"/>
      <c r="T327" s="422"/>
      <c r="U327" s="433"/>
      <c r="V327" s="423"/>
      <c r="W327" s="92"/>
      <c r="Y327" s="28" t="s">
        <v>516</v>
      </c>
      <c r="Z327" s="274" t="s">
        <v>587</v>
      </c>
      <c r="AA327" s="421"/>
      <c r="AB327" s="40"/>
      <c r="AC327" s="40"/>
      <c r="AD327" s="40"/>
      <c r="AE327" s="40"/>
      <c r="AF327" s="422"/>
      <c r="AG327" s="433"/>
      <c r="AH327" s="423"/>
    </row>
    <row r="328" spans="1:34" ht="21" hidden="1" customHeight="1">
      <c r="A328" s="28" t="s">
        <v>517</v>
      </c>
      <c r="B328" s="274" t="s">
        <v>588</v>
      </c>
      <c r="C328" s="421"/>
      <c r="D328" s="40"/>
      <c r="E328" s="40"/>
      <c r="F328" s="40"/>
      <c r="G328" s="40"/>
      <c r="H328" s="422"/>
      <c r="I328" s="433"/>
      <c r="J328" s="423"/>
      <c r="M328" s="28" t="s">
        <v>517</v>
      </c>
      <c r="N328" s="274" t="s">
        <v>588</v>
      </c>
      <c r="O328" s="421"/>
      <c r="P328" s="40"/>
      <c r="Q328" s="40"/>
      <c r="R328" s="40"/>
      <c r="S328" s="40"/>
      <c r="T328" s="422"/>
      <c r="U328" s="433"/>
      <c r="V328" s="423"/>
      <c r="W328" s="92"/>
      <c r="Y328" s="28" t="s">
        <v>517</v>
      </c>
      <c r="Z328" s="274" t="s">
        <v>588</v>
      </c>
      <c r="AA328" s="421"/>
      <c r="AB328" s="40"/>
      <c r="AC328" s="40"/>
      <c r="AD328" s="40"/>
      <c r="AE328" s="40"/>
      <c r="AF328" s="422"/>
      <c r="AG328" s="433"/>
      <c r="AH328" s="423"/>
    </row>
    <row r="329" spans="1:34" ht="21" hidden="1" customHeight="1">
      <c r="A329" s="28" t="s">
        <v>518</v>
      </c>
      <c r="B329" s="274" t="s">
        <v>589</v>
      </c>
      <c r="C329" s="421"/>
      <c r="D329" s="40"/>
      <c r="E329" s="40"/>
      <c r="F329" s="40"/>
      <c r="G329" s="40"/>
      <c r="H329" s="422"/>
      <c r="I329" s="433"/>
      <c r="J329" s="423"/>
      <c r="M329" s="28" t="s">
        <v>518</v>
      </c>
      <c r="N329" s="274" t="s">
        <v>589</v>
      </c>
      <c r="O329" s="421"/>
      <c r="P329" s="40"/>
      <c r="Q329" s="40"/>
      <c r="R329" s="40"/>
      <c r="S329" s="40"/>
      <c r="T329" s="422"/>
      <c r="U329" s="433"/>
      <c r="V329" s="423"/>
      <c r="W329" s="92"/>
      <c r="Y329" s="28" t="s">
        <v>518</v>
      </c>
      <c r="Z329" s="274" t="s">
        <v>589</v>
      </c>
      <c r="AA329" s="421"/>
      <c r="AB329" s="40"/>
      <c r="AC329" s="40"/>
      <c r="AD329" s="40"/>
      <c r="AE329" s="40"/>
      <c r="AF329" s="422"/>
      <c r="AG329" s="433"/>
      <c r="AH329" s="423"/>
    </row>
    <row r="330" spans="1:34" ht="21" hidden="1" customHeight="1">
      <c r="A330" s="28" t="s">
        <v>519</v>
      </c>
      <c r="B330" s="274" t="s">
        <v>590</v>
      </c>
      <c r="C330" s="421"/>
      <c r="D330" s="40"/>
      <c r="E330" s="40"/>
      <c r="F330" s="40"/>
      <c r="G330" s="40"/>
      <c r="H330" s="422"/>
      <c r="I330" s="433"/>
      <c r="J330" s="423"/>
      <c r="M330" s="28" t="s">
        <v>519</v>
      </c>
      <c r="N330" s="274" t="s">
        <v>590</v>
      </c>
      <c r="O330" s="421"/>
      <c r="P330" s="40"/>
      <c r="Q330" s="40"/>
      <c r="R330" s="40"/>
      <c r="S330" s="40"/>
      <c r="T330" s="422"/>
      <c r="U330" s="433"/>
      <c r="V330" s="423"/>
      <c r="W330" s="92"/>
      <c r="Y330" s="28" t="s">
        <v>519</v>
      </c>
      <c r="Z330" s="274" t="s">
        <v>590</v>
      </c>
      <c r="AA330" s="421"/>
      <c r="AB330" s="40"/>
      <c r="AC330" s="40"/>
      <c r="AD330" s="40"/>
      <c r="AE330" s="40"/>
      <c r="AF330" s="422"/>
      <c r="AG330" s="433"/>
      <c r="AH330" s="423"/>
    </row>
    <row r="331" spans="1:34" ht="21" hidden="1" customHeight="1">
      <c r="A331" s="28" t="s">
        <v>520</v>
      </c>
      <c r="B331" s="274" t="s">
        <v>591</v>
      </c>
      <c r="C331" s="421"/>
      <c r="D331" s="40"/>
      <c r="E331" s="40"/>
      <c r="F331" s="40"/>
      <c r="G331" s="40"/>
      <c r="H331" s="422"/>
      <c r="I331" s="433"/>
      <c r="J331" s="423"/>
      <c r="M331" s="28" t="s">
        <v>520</v>
      </c>
      <c r="N331" s="274" t="s">
        <v>591</v>
      </c>
      <c r="O331" s="421"/>
      <c r="P331" s="40"/>
      <c r="Q331" s="40"/>
      <c r="R331" s="40"/>
      <c r="S331" s="40"/>
      <c r="T331" s="422"/>
      <c r="U331" s="433"/>
      <c r="V331" s="423"/>
      <c r="W331" s="92"/>
      <c r="Y331" s="28" t="s">
        <v>520</v>
      </c>
      <c r="Z331" s="274" t="s">
        <v>591</v>
      </c>
      <c r="AA331" s="421"/>
      <c r="AB331" s="40"/>
      <c r="AC331" s="40"/>
      <c r="AD331" s="40"/>
      <c r="AE331" s="40"/>
      <c r="AF331" s="422"/>
      <c r="AG331" s="433"/>
      <c r="AH331" s="423"/>
    </row>
    <row r="332" spans="1:34" ht="21" hidden="1" customHeight="1">
      <c r="A332" s="28" t="s">
        <v>521</v>
      </c>
      <c r="B332" s="274" t="s">
        <v>592</v>
      </c>
      <c r="C332" s="421"/>
      <c r="D332" s="40"/>
      <c r="E332" s="40"/>
      <c r="F332" s="40"/>
      <c r="G332" s="40"/>
      <c r="H332" s="422"/>
      <c r="I332" s="433"/>
      <c r="J332" s="423"/>
      <c r="M332" s="28" t="s">
        <v>521</v>
      </c>
      <c r="N332" s="274" t="s">
        <v>592</v>
      </c>
      <c r="O332" s="421"/>
      <c r="P332" s="40"/>
      <c r="Q332" s="40"/>
      <c r="R332" s="40"/>
      <c r="S332" s="40"/>
      <c r="T332" s="422"/>
      <c r="U332" s="433"/>
      <c r="V332" s="423"/>
      <c r="W332" s="92"/>
      <c r="Y332" s="28" t="s">
        <v>521</v>
      </c>
      <c r="Z332" s="274" t="s">
        <v>592</v>
      </c>
      <c r="AA332" s="421"/>
      <c r="AB332" s="40"/>
      <c r="AC332" s="40"/>
      <c r="AD332" s="40"/>
      <c r="AE332" s="40"/>
      <c r="AF332" s="422"/>
      <c r="AG332" s="433"/>
      <c r="AH332" s="423"/>
    </row>
    <row r="333" spans="1:34" ht="21" hidden="1" customHeight="1">
      <c r="A333" s="28" t="s">
        <v>522</v>
      </c>
      <c r="B333" s="274" t="s">
        <v>593</v>
      </c>
      <c r="C333" s="421"/>
      <c r="D333" s="40"/>
      <c r="E333" s="40"/>
      <c r="F333" s="40"/>
      <c r="G333" s="40"/>
      <c r="H333" s="422"/>
      <c r="I333" s="433"/>
      <c r="J333" s="423"/>
      <c r="M333" s="28" t="s">
        <v>522</v>
      </c>
      <c r="N333" s="274" t="s">
        <v>593</v>
      </c>
      <c r="O333" s="421"/>
      <c r="P333" s="40"/>
      <c r="Q333" s="40"/>
      <c r="R333" s="40"/>
      <c r="S333" s="40"/>
      <c r="T333" s="422"/>
      <c r="U333" s="433"/>
      <c r="V333" s="423"/>
      <c r="W333" s="92"/>
      <c r="Y333" s="28" t="s">
        <v>522</v>
      </c>
      <c r="Z333" s="274" t="s">
        <v>593</v>
      </c>
      <c r="AA333" s="421"/>
      <c r="AB333" s="40"/>
      <c r="AC333" s="40"/>
      <c r="AD333" s="40"/>
      <c r="AE333" s="40"/>
      <c r="AF333" s="422"/>
      <c r="AG333" s="433"/>
      <c r="AH333" s="423"/>
    </row>
    <row r="334" spans="1:34" ht="21" hidden="1" customHeight="1">
      <c r="A334" s="28" t="s">
        <v>523</v>
      </c>
      <c r="B334" s="274" t="s">
        <v>594</v>
      </c>
      <c r="C334" s="421"/>
      <c r="D334" s="40"/>
      <c r="E334" s="40"/>
      <c r="F334" s="40"/>
      <c r="G334" s="40"/>
      <c r="H334" s="422"/>
      <c r="I334" s="433"/>
      <c r="J334" s="423"/>
      <c r="M334" s="28" t="s">
        <v>523</v>
      </c>
      <c r="N334" s="274" t="s">
        <v>594</v>
      </c>
      <c r="O334" s="421"/>
      <c r="P334" s="40"/>
      <c r="Q334" s="40"/>
      <c r="R334" s="40"/>
      <c r="S334" s="40"/>
      <c r="T334" s="422"/>
      <c r="U334" s="433"/>
      <c r="V334" s="423"/>
      <c r="W334" s="92"/>
      <c r="Y334" s="28" t="s">
        <v>523</v>
      </c>
      <c r="Z334" s="274" t="s">
        <v>594</v>
      </c>
      <c r="AA334" s="421"/>
      <c r="AB334" s="40"/>
      <c r="AC334" s="40"/>
      <c r="AD334" s="40"/>
      <c r="AE334" s="40"/>
      <c r="AF334" s="422"/>
      <c r="AG334" s="433"/>
      <c r="AH334" s="423"/>
    </row>
    <row r="335" spans="1:34" ht="21" hidden="1" customHeight="1">
      <c r="A335" s="28" t="s">
        <v>525</v>
      </c>
      <c r="B335" s="274" t="s">
        <v>595</v>
      </c>
      <c r="C335" s="421"/>
      <c r="D335" s="40"/>
      <c r="E335" s="40"/>
      <c r="F335" s="40"/>
      <c r="G335" s="40"/>
      <c r="H335" s="422"/>
      <c r="I335" s="433"/>
      <c r="J335" s="423"/>
      <c r="M335" s="28" t="s">
        <v>525</v>
      </c>
      <c r="N335" s="274" t="s">
        <v>595</v>
      </c>
      <c r="O335" s="421"/>
      <c r="P335" s="40"/>
      <c r="Q335" s="40"/>
      <c r="R335" s="40"/>
      <c r="S335" s="40"/>
      <c r="T335" s="422"/>
      <c r="U335" s="433"/>
      <c r="V335" s="423"/>
      <c r="W335" s="92"/>
      <c r="Y335" s="28" t="s">
        <v>525</v>
      </c>
      <c r="Z335" s="274" t="s">
        <v>595</v>
      </c>
      <c r="AA335" s="421"/>
      <c r="AB335" s="40"/>
      <c r="AC335" s="40"/>
      <c r="AD335" s="40"/>
      <c r="AE335" s="40"/>
      <c r="AF335" s="422"/>
      <c r="AG335" s="433"/>
      <c r="AH335" s="423"/>
    </row>
    <row r="336" spans="1:34" ht="21" hidden="1" customHeight="1">
      <c r="A336" s="28" t="s">
        <v>537</v>
      </c>
      <c r="B336" s="274" t="s">
        <v>596</v>
      </c>
      <c r="C336" s="421"/>
      <c r="D336" s="40"/>
      <c r="E336" s="40"/>
      <c r="F336" s="40"/>
      <c r="G336" s="40"/>
      <c r="H336" s="422"/>
      <c r="I336" s="433"/>
      <c r="J336" s="423"/>
      <c r="M336" s="28" t="s">
        <v>537</v>
      </c>
      <c r="N336" s="274" t="s">
        <v>596</v>
      </c>
      <c r="O336" s="421"/>
      <c r="P336" s="40"/>
      <c r="Q336" s="40"/>
      <c r="R336" s="40"/>
      <c r="S336" s="40"/>
      <c r="T336" s="422"/>
      <c r="U336" s="433"/>
      <c r="V336" s="423"/>
      <c r="W336" s="92"/>
      <c r="Y336" s="28" t="s">
        <v>537</v>
      </c>
      <c r="Z336" s="274" t="s">
        <v>596</v>
      </c>
      <c r="AA336" s="421"/>
      <c r="AB336" s="40"/>
      <c r="AC336" s="40"/>
      <c r="AD336" s="40"/>
      <c r="AE336" s="40"/>
      <c r="AF336" s="422"/>
      <c r="AG336" s="433"/>
      <c r="AH336" s="423"/>
    </row>
    <row r="337" spans="1:34" ht="21" hidden="1" customHeight="1">
      <c r="A337" s="28" t="s">
        <v>538</v>
      </c>
      <c r="B337" s="274" t="s">
        <v>597</v>
      </c>
      <c r="C337" s="421"/>
      <c r="D337" s="40"/>
      <c r="E337" s="40"/>
      <c r="F337" s="40"/>
      <c r="G337" s="40"/>
      <c r="H337" s="422"/>
      <c r="I337" s="433"/>
      <c r="J337" s="423"/>
      <c r="M337" s="28" t="s">
        <v>538</v>
      </c>
      <c r="N337" s="274" t="s">
        <v>597</v>
      </c>
      <c r="O337" s="421"/>
      <c r="P337" s="40"/>
      <c r="Q337" s="40"/>
      <c r="R337" s="40"/>
      <c r="S337" s="40"/>
      <c r="T337" s="422"/>
      <c r="U337" s="433"/>
      <c r="V337" s="423"/>
      <c r="W337" s="92"/>
      <c r="Y337" s="28" t="s">
        <v>538</v>
      </c>
      <c r="Z337" s="274" t="s">
        <v>597</v>
      </c>
      <c r="AA337" s="421"/>
      <c r="AB337" s="40"/>
      <c r="AC337" s="40"/>
      <c r="AD337" s="40"/>
      <c r="AE337" s="40"/>
      <c r="AF337" s="422"/>
      <c r="AG337" s="433"/>
      <c r="AH337" s="423"/>
    </row>
    <row r="338" spans="1:34" ht="21" hidden="1" customHeight="1">
      <c r="A338" s="28" t="s">
        <v>539</v>
      </c>
      <c r="B338" s="274" t="s">
        <v>598</v>
      </c>
      <c r="C338" s="421"/>
      <c r="D338" s="40"/>
      <c r="E338" s="40"/>
      <c r="F338" s="40"/>
      <c r="G338" s="40"/>
      <c r="H338" s="422"/>
      <c r="I338" s="433"/>
      <c r="J338" s="423"/>
      <c r="M338" s="28" t="s">
        <v>539</v>
      </c>
      <c r="N338" s="274" t="s">
        <v>598</v>
      </c>
      <c r="O338" s="421"/>
      <c r="P338" s="40"/>
      <c r="Q338" s="40"/>
      <c r="R338" s="40"/>
      <c r="S338" s="40"/>
      <c r="T338" s="422"/>
      <c r="U338" s="433"/>
      <c r="V338" s="423"/>
      <c r="W338" s="92"/>
      <c r="Y338" s="28" t="s">
        <v>539</v>
      </c>
      <c r="Z338" s="274" t="s">
        <v>598</v>
      </c>
      <c r="AA338" s="421"/>
      <c r="AB338" s="40"/>
      <c r="AC338" s="40"/>
      <c r="AD338" s="40"/>
      <c r="AE338" s="40"/>
      <c r="AF338" s="422"/>
      <c r="AG338" s="433"/>
      <c r="AH338" s="423"/>
    </row>
    <row r="339" spans="1:34" ht="21" hidden="1" customHeight="1">
      <c r="A339" s="28" t="s">
        <v>540</v>
      </c>
      <c r="B339" s="274" t="s">
        <v>599</v>
      </c>
      <c r="C339" s="421"/>
      <c r="D339" s="40"/>
      <c r="E339" s="40"/>
      <c r="F339" s="40"/>
      <c r="G339" s="40"/>
      <c r="H339" s="422"/>
      <c r="I339" s="433"/>
      <c r="J339" s="423"/>
      <c r="M339" s="28" t="s">
        <v>540</v>
      </c>
      <c r="N339" s="274" t="s">
        <v>599</v>
      </c>
      <c r="O339" s="421"/>
      <c r="P339" s="40"/>
      <c r="Q339" s="40"/>
      <c r="R339" s="40"/>
      <c r="S339" s="40"/>
      <c r="T339" s="422"/>
      <c r="U339" s="433"/>
      <c r="V339" s="423"/>
      <c r="W339" s="92"/>
      <c r="Y339" s="28" t="s">
        <v>540</v>
      </c>
      <c r="Z339" s="274" t="s">
        <v>599</v>
      </c>
      <c r="AA339" s="421"/>
      <c r="AB339" s="40"/>
      <c r="AC339" s="40"/>
      <c r="AD339" s="40"/>
      <c r="AE339" s="40"/>
      <c r="AF339" s="422"/>
      <c r="AG339" s="433"/>
      <c r="AH339" s="423"/>
    </row>
    <row r="340" spans="1:34" ht="21" hidden="1" customHeight="1">
      <c r="A340" s="28" t="s">
        <v>541</v>
      </c>
      <c r="B340" s="274" t="s">
        <v>600</v>
      </c>
      <c r="C340" s="421"/>
      <c r="D340" s="40"/>
      <c r="E340" s="40"/>
      <c r="F340" s="40"/>
      <c r="G340" s="40"/>
      <c r="H340" s="422"/>
      <c r="I340" s="433"/>
      <c r="J340" s="423"/>
      <c r="M340" s="28" t="s">
        <v>541</v>
      </c>
      <c r="N340" s="274" t="s">
        <v>600</v>
      </c>
      <c r="O340" s="421"/>
      <c r="P340" s="40"/>
      <c r="Q340" s="40"/>
      <c r="R340" s="40"/>
      <c r="S340" s="40"/>
      <c r="T340" s="422"/>
      <c r="U340" s="433"/>
      <c r="V340" s="423"/>
      <c r="W340" s="92"/>
      <c r="Y340" s="28" t="s">
        <v>541</v>
      </c>
      <c r="Z340" s="274" t="s">
        <v>600</v>
      </c>
      <c r="AA340" s="421"/>
      <c r="AB340" s="40"/>
      <c r="AC340" s="40"/>
      <c r="AD340" s="40"/>
      <c r="AE340" s="40"/>
      <c r="AF340" s="422"/>
      <c r="AG340" s="433"/>
      <c r="AH340" s="423"/>
    </row>
    <row r="341" spans="1:34" ht="21" hidden="1" customHeight="1">
      <c r="A341" s="28" t="s">
        <v>542</v>
      </c>
      <c r="B341" s="274" t="s">
        <v>601</v>
      </c>
      <c r="C341" s="421"/>
      <c r="D341" s="40"/>
      <c r="E341" s="40"/>
      <c r="F341" s="40"/>
      <c r="G341" s="40"/>
      <c r="H341" s="422"/>
      <c r="I341" s="433"/>
      <c r="J341" s="423"/>
      <c r="M341" s="28" t="s">
        <v>542</v>
      </c>
      <c r="N341" s="274" t="s">
        <v>601</v>
      </c>
      <c r="O341" s="421"/>
      <c r="P341" s="40"/>
      <c r="Q341" s="40"/>
      <c r="R341" s="40"/>
      <c r="S341" s="40"/>
      <c r="T341" s="422"/>
      <c r="U341" s="433"/>
      <c r="V341" s="423"/>
      <c r="W341" s="92"/>
      <c r="Y341" s="28" t="s">
        <v>542</v>
      </c>
      <c r="Z341" s="274" t="s">
        <v>601</v>
      </c>
      <c r="AA341" s="421"/>
      <c r="AB341" s="40"/>
      <c r="AC341" s="40"/>
      <c r="AD341" s="40"/>
      <c r="AE341" s="40"/>
      <c r="AF341" s="422"/>
      <c r="AG341" s="433"/>
      <c r="AH341" s="423"/>
    </row>
    <row r="342" spans="1:34" ht="21" hidden="1" customHeight="1">
      <c r="A342" s="28" t="s">
        <v>543</v>
      </c>
      <c r="B342" s="274" t="s">
        <v>602</v>
      </c>
      <c r="C342" s="421"/>
      <c r="D342" s="40"/>
      <c r="E342" s="40"/>
      <c r="F342" s="40"/>
      <c r="G342" s="40"/>
      <c r="H342" s="422"/>
      <c r="I342" s="433"/>
      <c r="J342" s="423"/>
      <c r="M342" s="28" t="s">
        <v>543</v>
      </c>
      <c r="N342" s="274" t="s">
        <v>602</v>
      </c>
      <c r="O342" s="421"/>
      <c r="P342" s="40"/>
      <c r="Q342" s="40"/>
      <c r="R342" s="40"/>
      <c r="S342" s="40"/>
      <c r="T342" s="422"/>
      <c r="U342" s="433"/>
      <c r="V342" s="423"/>
      <c r="W342" s="92"/>
      <c r="Y342" s="28" t="s">
        <v>543</v>
      </c>
      <c r="Z342" s="274" t="s">
        <v>602</v>
      </c>
      <c r="AA342" s="421"/>
      <c r="AB342" s="40"/>
      <c r="AC342" s="40"/>
      <c r="AD342" s="40"/>
      <c r="AE342" s="40"/>
      <c r="AF342" s="422"/>
      <c r="AG342" s="433"/>
      <c r="AH342" s="423"/>
    </row>
    <row r="343" spans="1:34" ht="21" hidden="1" customHeight="1">
      <c r="A343" s="28" t="s">
        <v>544</v>
      </c>
      <c r="B343" s="274" t="s">
        <v>603</v>
      </c>
      <c r="C343" s="421"/>
      <c r="D343" s="40"/>
      <c r="E343" s="40"/>
      <c r="F343" s="40"/>
      <c r="G343" s="40"/>
      <c r="H343" s="422"/>
      <c r="I343" s="433"/>
      <c r="J343" s="423"/>
      <c r="M343" s="28" t="s">
        <v>544</v>
      </c>
      <c r="N343" s="274" t="s">
        <v>603</v>
      </c>
      <c r="O343" s="421"/>
      <c r="P343" s="40"/>
      <c r="Q343" s="40"/>
      <c r="R343" s="40"/>
      <c r="S343" s="40"/>
      <c r="T343" s="422"/>
      <c r="U343" s="433"/>
      <c r="V343" s="423"/>
      <c r="W343" s="92"/>
      <c r="Y343" s="28" t="s">
        <v>544</v>
      </c>
      <c r="Z343" s="274" t="s">
        <v>603</v>
      </c>
      <c r="AA343" s="421"/>
      <c r="AB343" s="40"/>
      <c r="AC343" s="40"/>
      <c r="AD343" s="40"/>
      <c r="AE343" s="40"/>
      <c r="AF343" s="422"/>
      <c r="AG343" s="433"/>
      <c r="AH343" s="423"/>
    </row>
    <row r="344" spans="1:34" ht="21" hidden="1" customHeight="1">
      <c r="A344" s="28" t="s">
        <v>545</v>
      </c>
      <c r="B344" s="274" t="s">
        <v>604</v>
      </c>
      <c r="C344" s="421"/>
      <c r="D344" s="40"/>
      <c r="E344" s="40"/>
      <c r="F344" s="40"/>
      <c r="G344" s="40"/>
      <c r="H344" s="422"/>
      <c r="I344" s="433"/>
      <c r="J344" s="423"/>
      <c r="M344" s="28" t="s">
        <v>545</v>
      </c>
      <c r="N344" s="274" t="s">
        <v>604</v>
      </c>
      <c r="O344" s="421"/>
      <c r="P344" s="40"/>
      <c r="Q344" s="40"/>
      <c r="R344" s="40"/>
      <c r="S344" s="40"/>
      <c r="T344" s="422"/>
      <c r="U344" s="433"/>
      <c r="V344" s="423"/>
      <c r="W344" s="92"/>
      <c r="Y344" s="28" t="s">
        <v>545</v>
      </c>
      <c r="Z344" s="274" t="s">
        <v>604</v>
      </c>
      <c r="AA344" s="421"/>
      <c r="AB344" s="40"/>
      <c r="AC344" s="40"/>
      <c r="AD344" s="40"/>
      <c r="AE344" s="40"/>
      <c r="AF344" s="422"/>
      <c r="AG344" s="433"/>
      <c r="AH344" s="423"/>
    </row>
    <row r="345" spans="1:34" ht="21" hidden="1" customHeight="1">
      <c r="A345" s="28" t="s">
        <v>546</v>
      </c>
      <c r="B345" s="274" t="s">
        <v>605</v>
      </c>
      <c r="C345" s="421"/>
      <c r="D345" s="40"/>
      <c r="E345" s="40"/>
      <c r="F345" s="40"/>
      <c r="G345" s="40"/>
      <c r="H345" s="422"/>
      <c r="I345" s="433"/>
      <c r="J345" s="423"/>
      <c r="M345" s="28" t="s">
        <v>546</v>
      </c>
      <c r="N345" s="274" t="s">
        <v>605</v>
      </c>
      <c r="O345" s="421"/>
      <c r="P345" s="40"/>
      <c r="Q345" s="40"/>
      <c r="R345" s="40"/>
      <c r="S345" s="40"/>
      <c r="T345" s="422"/>
      <c r="U345" s="433"/>
      <c r="V345" s="423"/>
      <c r="W345" s="92"/>
      <c r="Y345" s="28" t="s">
        <v>546</v>
      </c>
      <c r="Z345" s="274" t="s">
        <v>605</v>
      </c>
      <c r="AA345" s="421"/>
      <c r="AB345" s="40"/>
      <c r="AC345" s="40"/>
      <c r="AD345" s="40"/>
      <c r="AE345" s="40"/>
      <c r="AF345" s="422"/>
      <c r="AG345" s="433"/>
      <c r="AH345" s="423"/>
    </row>
    <row r="346" spans="1:34" ht="21" hidden="1" customHeight="1">
      <c r="A346" s="28" t="s">
        <v>547</v>
      </c>
      <c r="B346" s="274" t="s">
        <v>606</v>
      </c>
      <c r="C346" s="421"/>
      <c r="D346" s="40"/>
      <c r="E346" s="40"/>
      <c r="F346" s="40"/>
      <c r="G346" s="40"/>
      <c r="H346" s="422"/>
      <c r="I346" s="433"/>
      <c r="J346" s="423"/>
      <c r="M346" s="28" t="s">
        <v>547</v>
      </c>
      <c r="N346" s="274" t="s">
        <v>606</v>
      </c>
      <c r="O346" s="421"/>
      <c r="P346" s="40"/>
      <c r="Q346" s="40"/>
      <c r="R346" s="40"/>
      <c r="S346" s="40"/>
      <c r="T346" s="422"/>
      <c r="U346" s="433"/>
      <c r="V346" s="423"/>
      <c r="W346" s="92"/>
      <c r="Y346" s="28" t="s">
        <v>547</v>
      </c>
      <c r="Z346" s="274" t="s">
        <v>606</v>
      </c>
      <c r="AA346" s="421"/>
      <c r="AB346" s="40"/>
      <c r="AC346" s="40"/>
      <c r="AD346" s="40"/>
      <c r="AE346" s="40"/>
      <c r="AF346" s="422"/>
      <c r="AG346" s="433"/>
      <c r="AH346" s="423"/>
    </row>
    <row r="347" spans="1:34" ht="21" hidden="1" customHeight="1">
      <c r="A347" s="28" t="s">
        <v>548</v>
      </c>
      <c r="B347" s="274" t="s">
        <v>607</v>
      </c>
      <c r="C347" s="421"/>
      <c r="D347" s="40"/>
      <c r="E347" s="40"/>
      <c r="F347" s="40"/>
      <c r="G347" s="40"/>
      <c r="H347" s="422"/>
      <c r="I347" s="433"/>
      <c r="J347" s="423"/>
      <c r="M347" s="28" t="s">
        <v>548</v>
      </c>
      <c r="N347" s="274" t="s">
        <v>607</v>
      </c>
      <c r="O347" s="421"/>
      <c r="P347" s="40"/>
      <c r="Q347" s="40"/>
      <c r="R347" s="40"/>
      <c r="S347" s="40"/>
      <c r="T347" s="422"/>
      <c r="U347" s="433"/>
      <c r="V347" s="423"/>
      <c r="W347" s="92"/>
      <c r="Y347" s="28" t="s">
        <v>548</v>
      </c>
      <c r="Z347" s="274" t="s">
        <v>607</v>
      </c>
      <c r="AA347" s="421"/>
      <c r="AB347" s="40"/>
      <c r="AC347" s="40"/>
      <c r="AD347" s="40"/>
      <c r="AE347" s="40"/>
      <c r="AF347" s="422"/>
      <c r="AG347" s="433"/>
      <c r="AH347" s="423"/>
    </row>
    <row r="348" spans="1:34" ht="21" hidden="1" customHeight="1">
      <c r="A348" s="28" t="s">
        <v>549</v>
      </c>
      <c r="B348" s="274" t="s">
        <v>608</v>
      </c>
      <c r="C348" s="421"/>
      <c r="D348" s="40"/>
      <c r="E348" s="40"/>
      <c r="F348" s="40"/>
      <c r="G348" s="40"/>
      <c r="H348" s="422"/>
      <c r="I348" s="433"/>
      <c r="J348" s="423"/>
      <c r="M348" s="28" t="s">
        <v>549</v>
      </c>
      <c r="N348" s="274" t="s">
        <v>608</v>
      </c>
      <c r="O348" s="421"/>
      <c r="P348" s="40"/>
      <c r="Q348" s="40"/>
      <c r="R348" s="40"/>
      <c r="S348" s="40"/>
      <c r="T348" s="422"/>
      <c r="U348" s="433"/>
      <c r="V348" s="423"/>
      <c r="W348" s="92"/>
      <c r="Y348" s="28" t="s">
        <v>549</v>
      </c>
      <c r="Z348" s="274" t="s">
        <v>608</v>
      </c>
      <c r="AA348" s="421"/>
      <c r="AB348" s="40"/>
      <c r="AC348" s="40"/>
      <c r="AD348" s="40"/>
      <c r="AE348" s="40"/>
      <c r="AF348" s="422"/>
      <c r="AG348" s="433"/>
      <c r="AH348" s="423"/>
    </row>
    <row r="349" spans="1:34" ht="21" hidden="1" customHeight="1">
      <c r="A349" s="28" t="s">
        <v>550</v>
      </c>
      <c r="B349" s="274" t="s">
        <v>609</v>
      </c>
      <c r="C349" s="421"/>
      <c r="D349" s="40"/>
      <c r="E349" s="40"/>
      <c r="F349" s="40"/>
      <c r="G349" s="40"/>
      <c r="H349" s="422"/>
      <c r="I349" s="433"/>
      <c r="J349" s="423"/>
      <c r="M349" s="28" t="s">
        <v>550</v>
      </c>
      <c r="N349" s="274" t="s">
        <v>609</v>
      </c>
      <c r="O349" s="421"/>
      <c r="P349" s="40"/>
      <c r="Q349" s="40"/>
      <c r="R349" s="40"/>
      <c r="S349" s="40"/>
      <c r="T349" s="422"/>
      <c r="U349" s="433"/>
      <c r="V349" s="423"/>
      <c r="W349" s="92"/>
      <c r="Y349" s="28" t="s">
        <v>550</v>
      </c>
      <c r="Z349" s="274" t="s">
        <v>609</v>
      </c>
      <c r="AA349" s="421"/>
      <c r="AB349" s="40"/>
      <c r="AC349" s="40"/>
      <c r="AD349" s="40"/>
      <c r="AE349" s="40"/>
      <c r="AF349" s="422"/>
      <c r="AG349" s="433"/>
      <c r="AH349" s="423"/>
    </row>
    <row r="350" spans="1:34" ht="21" hidden="1" customHeight="1">
      <c r="A350" s="28" t="s">
        <v>551</v>
      </c>
      <c r="B350" s="274" t="s">
        <v>610</v>
      </c>
      <c r="C350" s="421"/>
      <c r="D350" s="40"/>
      <c r="E350" s="40"/>
      <c r="F350" s="40"/>
      <c r="G350" s="40"/>
      <c r="H350" s="422"/>
      <c r="I350" s="433"/>
      <c r="J350" s="423"/>
      <c r="M350" s="28" t="s">
        <v>551</v>
      </c>
      <c r="N350" s="274" t="s">
        <v>610</v>
      </c>
      <c r="O350" s="421"/>
      <c r="P350" s="40"/>
      <c r="Q350" s="40"/>
      <c r="R350" s="40"/>
      <c r="S350" s="40"/>
      <c r="T350" s="422"/>
      <c r="U350" s="433"/>
      <c r="V350" s="423"/>
      <c r="W350" s="92"/>
      <c r="Y350" s="28" t="s">
        <v>551</v>
      </c>
      <c r="Z350" s="274" t="s">
        <v>610</v>
      </c>
      <c r="AA350" s="421"/>
      <c r="AB350" s="40"/>
      <c r="AC350" s="40"/>
      <c r="AD350" s="40"/>
      <c r="AE350" s="40"/>
      <c r="AF350" s="422"/>
      <c r="AG350" s="433"/>
      <c r="AH350" s="423"/>
    </row>
    <row r="351" spans="1:34" ht="21" hidden="1" customHeight="1">
      <c r="A351" s="28" t="s">
        <v>552</v>
      </c>
      <c r="B351" s="274" t="s">
        <v>611</v>
      </c>
      <c r="C351" s="421"/>
      <c r="D351" s="40"/>
      <c r="E351" s="40"/>
      <c r="F351" s="40"/>
      <c r="G351" s="40"/>
      <c r="H351" s="422"/>
      <c r="I351" s="433"/>
      <c r="J351" s="423"/>
      <c r="M351" s="28" t="s">
        <v>552</v>
      </c>
      <c r="N351" s="274" t="s">
        <v>611</v>
      </c>
      <c r="O351" s="421"/>
      <c r="P351" s="40"/>
      <c r="Q351" s="40"/>
      <c r="R351" s="40"/>
      <c r="S351" s="40"/>
      <c r="T351" s="422"/>
      <c r="U351" s="433"/>
      <c r="V351" s="423"/>
      <c r="W351" s="92"/>
      <c r="Y351" s="28" t="s">
        <v>552</v>
      </c>
      <c r="Z351" s="274" t="s">
        <v>611</v>
      </c>
      <c r="AA351" s="421"/>
      <c r="AB351" s="40"/>
      <c r="AC351" s="40"/>
      <c r="AD351" s="40"/>
      <c r="AE351" s="40"/>
      <c r="AF351" s="422"/>
      <c r="AG351" s="433"/>
      <c r="AH351" s="423"/>
    </row>
    <row r="352" spans="1:34" ht="21" hidden="1" customHeight="1">
      <c r="A352" s="28" t="s">
        <v>553</v>
      </c>
      <c r="B352" s="274" t="s">
        <v>612</v>
      </c>
      <c r="C352" s="421"/>
      <c r="D352" s="40"/>
      <c r="E352" s="40"/>
      <c r="F352" s="40"/>
      <c r="G352" s="40"/>
      <c r="H352" s="422"/>
      <c r="I352" s="433"/>
      <c r="J352" s="423"/>
      <c r="M352" s="28" t="s">
        <v>553</v>
      </c>
      <c r="N352" s="274" t="s">
        <v>612</v>
      </c>
      <c r="O352" s="421"/>
      <c r="P352" s="40"/>
      <c r="Q352" s="40"/>
      <c r="R352" s="40"/>
      <c r="S352" s="40"/>
      <c r="T352" s="422"/>
      <c r="U352" s="433"/>
      <c r="V352" s="423"/>
      <c r="W352" s="92"/>
      <c r="Y352" s="28" t="s">
        <v>553</v>
      </c>
      <c r="Z352" s="274" t="s">
        <v>612</v>
      </c>
      <c r="AA352" s="421"/>
      <c r="AB352" s="40"/>
      <c r="AC352" s="40"/>
      <c r="AD352" s="40"/>
      <c r="AE352" s="40"/>
      <c r="AF352" s="422"/>
      <c r="AG352" s="433"/>
      <c r="AH352" s="423"/>
    </row>
    <row r="353" spans="1:34" ht="21" hidden="1" customHeight="1">
      <c r="A353" s="28" t="s">
        <v>554</v>
      </c>
      <c r="B353" s="274" t="s">
        <v>613</v>
      </c>
      <c r="C353" s="421"/>
      <c r="D353" s="40"/>
      <c r="E353" s="40"/>
      <c r="F353" s="40"/>
      <c r="G353" s="40"/>
      <c r="H353" s="422"/>
      <c r="I353" s="433"/>
      <c r="J353" s="423"/>
      <c r="M353" s="28" t="s">
        <v>554</v>
      </c>
      <c r="N353" s="274" t="s">
        <v>613</v>
      </c>
      <c r="O353" s="421"/>
      <c r="P353" s="40"/>
      <c r="Q353" s="40"/>
      <c r="R353" s="40"/>
      <c r="S353" s="40"/>
      <c r="T353" s="422"/>
      <c r="U353" s="433"/>
      <c r="V353" s="423"/>
      <c r="W353" s="92"/>
      <c r="Y353" s="28" t="s">
        <v>554</v>
      </c>
      <c r="Z353" s="274" t="s">
        <v>613</v>
      </c>
      <c r="AA353" s="421"/>
      <c r="AB353" s="40"/>
      <c r="AC353" s="40"/>
      <c r="AD353" s="40"/>
      <c r="AE353" s="40"/>
      <c r="AF353" s="422"/>
      <c r="AG353" s="433"/>
      <c r="AH353" s="423"/>
    </row>
    <row r="354" spans="1:34" ht="21" hidden="1" customHeight="1">
      <c r="A354" s="28" t="s">
        <v>555</v>
      </c>
      <c r="B354" s="274" t="s">
        <v>614</v>
      </c>
      <c r="C354" s="421"/>
      <c r="D354" s="40"/>
      <c r="E354" s="40"/>
      <c r="F354" s="40"/>
      <c r="G354" s="40"/>
      <c r="H354" s="422"/>
      <c r="I354" s="433"/>
      <c r="J354" s="423"/>
      <c r="M354" s="28" t="s">
        <v>555</v>
      </c>
      <c r="N354" s="274" t="s">
        <v>614</v>
      </c>
      <c r="O354" s="421"/>
      <c r="P354" s="40"/>
      <c r="Q354" s="40"/>
      <c r="R354" s="40"/>
      <c r="S354" s="40"/>
      <c r="T354" s="422"/>
      <c r="U354" s="433"/>
      <c r="V354" s="423"/>
      <c r="W354" s="92"/>
      <c r="Y354" s="28" t="s">
        <v>555</v>
      </c>
      <c r="Z354" s="274" t="s">
        <v>614</v>
      </c>
      <c r="AA354" s="421"/>
      <c r="AB354" s="40"/>
      <c r="AC354" s="40"/>
      <c r="AD354" s="40"/>
      <c r="AE354" s="40"/>
      <c r="AF354" s="422"/>
      <c r="AG354" s="433"/>
      <c r="AH354" s="423"/>
    </row>
    <row r="355" spans="1:34" ht="21" hidden="1" customHeight="1">
      <c r="A355" s="28" t="s">
        <v>556</v>
      </c>
      <c r="B355" s="274" t="s">
        <v>615</v>
      </c>
      <c r="C355" s="421"/>
      <c r="D355" s="40"/>
      <c r="E355" s="40"/>
      <c r="F355" s="40"/>
      <c r="G355" s="40"/>
      <c r="H355" s="422"/>
      <c r="I355" s="433"/>
      <c r="J355" s="423"/>
      <c r="M355" s="28" t="s">
        <v>556</v>
      </c>
      <c r="N355" s="274" t="s">
        <v>615</v>
      </c>
      <c r="O355" s="421"/>
      <c r="P355" s="40"/>
      <c r="Q355" s="40"/>
      <c r="R355" s="40"/>
      <c r="S355" s="40"/>
      <c r="T355" s="422"/>
      <c r="U355" s="433"/>
      <c r="V355" s="423"/>
      <c r="W355" s="92"/>
      <c r="Y355" s="28" t="s">
        <v>556</v>
      </c>
      <c r="Z355" s="274" t="s">
        <v>615</v>
      </c>
      <c r="AA355" s="421"/>
      <c r="AB355" s="40"/>
      <c r="AC355" s="40"/>
      <c r="AD355" s="40"/>
      <c r="AE355" s="40"/>
      <c r="AF355" s="422"/>
      <c r="AG355" s="433"/>
      <c r="AH355" s="423"/>
    </row>
    <row r="356" spans="1:34" ht="21" hidden="1" customHeight="1">
      <c r="A356" s="28" t="s">
        <v>557</v>
      </c>
      <c r="B356" s="274" t="s">
        <v>616</v>
      </c>
      <c r="C356" s="421"/>
      <c r="D356" s="40"/>
      <c r="E356" s="40"/>
      <c r="F356" s="40"/>
      <c r="G356" s="40"/>
      <c r="H356" s="422"/>
      <c r="I356" s="433"/>
      <c r="J356" s="423"/>
      <c r="M356" s="28" t="s">
        <v>557</v>
      </c>
      <c r="N356" s="274" t="s">
        <v>616</v>
      </c>
      <c r="O356" s="421"/>
      <c r="P356" s="40"/>
      <c r="Q356" s="40"/>
      <c r="R356" s="40"/>
      <c r="S356" s="40"/>
      <c r="T356" s="422"/>
      <c r="U356" s="433"/>
      <c r="V356" s="423"/>
      <c r="W356" s="92"/>
      <c r="Y356" s="28" t="s">
        <v>557</v>
      </c>
      <c r="Z356" s="274" t="s">
        <v>616</v>
      </c>
      <c r="AA356" s="421"/>
      <c r="AB356" s="40"/>
      <c r="AC356" s="40"/>
      <c r="AD356" s="40"/>
      <c r="AE356" s="40"/>
      <c r="AF356" s="422"/>
      <c r="AG356" s="433"/>
      <c r="AH356" s="423"/>
    </row>
    <row r="357" spans="1:34" ht="21" hidden="1" customHeight="1">
      <c r="A357" s="28" t="s">
        <v>558</v>
      </c>
      <c r="B357" s="274" t="s">
        <v>617</v>
      </c>
      <c r="C357" s="421"/>
      <c r="D357" s="40"/>
      <c r="E357" s="40"/>
      <c r="F357" s="40"/>
      <c r="G357" s="40"/>
      <c r="H357" s="422"/>
      <c r="I357" s="433"/>
      <c r="J357" s="423"/>
      <c r="M357" s="28" t="s">
        <v>558</v>
      </c>
      <c r="N357" s="274" t="s">
        <v>617</v>
      </c>
      <c r="O357" s="421"/>
      <c r="P357" s="40"/>
      <c r="Q357" s="40"/>
      <c r="R357" s="40"/>
      <c r="S357" s="40"/>
      <c r="T357" s="422"/>
      <c r="U357" s="433"/>
      <c r="V357" s="423"/>
      <c r="W357" s="92"/>
      <c r="Y357" s="28" t="s">
        <v>558</v>
      </c>
      <c r="Z357" s="274" t="s">
        <v>617</v>
      </c>
      <c r="AA357" s="421"/>
      <c r="AB357" s="40"/>
      <c r="AC357" s="40"/>
      <c r="AD357" s="40"/>
      <c r="AE357" s="40"/>
      <c r="AF357" s="422"/>
      <c r="AG357" s="433"/>
      <c r="AH357" s="423"/>
    </row>
    <row r="358" spans="1:34" ht="21" hidden="1" customHeight="1">
      <c r="A358" s="28" t="s">
        <v>559</v>
      </c>
      <c r="B358" s="274" t="s">
        <v>618</v>
      </c>
      <c r="C358" s="421"/>
      <c r="D358" s="40"/>
      <c r="E358" s="40"/>
      <c r="F358" s="40"/>
      <c r="G358" s="40"/>
      <c r="H358" s="422"/>
      <c r="I358" s="433"/>
      <c r="J358" s="423"/>
      <c r="M358" s="28" t="s">
        <v>559</v>
      </c>
      <c r="N358" s="274" t="s">
        <v>618</v>
      </c>
      <c r="O358" s="421"/>
      <c r="P358" s="40"/>
      <c r="Q358" s="40"/>
      <c r="R358" s="40"/>
      <c r="S358" s="40"/>
      <c r="T358" s="422"/>
      <c r="U358" s="433"/>
      <c r="V358" s="423"/>
      <c r="W358" s="92"/>
      <c r="Y358" s="28" t="s">
        <v>559</v>
      </c>
      <c r="Z358" s="274" t="s">
        <v>618</v>
      </c>
      <c r="AA358" s="421"/>
      <c r="AB358" s="40"/>
      <c r="AC358" s="40"/>
      <c r="AD358" s="40"/>
      <c r="AE358" s="40"/>
      <c r="AF358" s="422"/>
      <c r="AG358" s="433"/>
      <c r="AH358" s="423"/>
    </row>
    <row r="359" spans="1:34" ht="21" hidden="1" customHeight="1">
      <c r="M359" s="31"/>
      <c r="T359" s="92"/>
      <c r="U359" s="92"/>
      <c r="V359" s="92"/>
      <c r="W359" s="92"/>
      <c r="Y359" s="31"/>
    </row>
    <row r="360" spans="1:34" ht="21" hidden="1" customHeight="1">
      <c r="M360" s="13"/>
      <c r="T360" s="92"/>
      <c r="U360" s="92"/>
      <c r="V360" s="92"/>
      <c r="W360" s="92"/>
      <c r="Y360" s="13"/>
    </row>
    <row r="361" spans="1:34" ht="21" hidden="1" customHeight="1">
      <c r="M361" s="13"/>
      <c r="Y361" s="13"/>
    </row>
    <row r="362" spans="1:34" ht="21" hidden="1" customHeight="1">
      <c r="H362" s="33"/>
      <c r="I362" s="33"/>
      <c r="J362" s="33"/>
      <c r="K362" s="33"/>
      <c r="M362" s="13"/>
      <c r="Y362" s="13"/>
    </row>
    <row r="363" spans="1:34" ht="21" hidden="1" customHeight="1">
      <c r="M363" s="13"/>
      <c r="Y363" s="13"/>
    </row>
    <row r="364" spans="1:34" ht="21" customHeight="1">
      <c r="M364" s="13"/>
      <c r="Y364" s="13"/>
    </row>
    <row r="365" spans="1:34" ht="21" customHeight="1">
      <c r="A365" s="351" t="s">
        <v>438</v>
      </c>
      <c r="B365" s="349" t="s">
        <v>428</v>
      </c>
    </row>
    <row r="366" spans="1:34" ht="21" customHeight="1">
      <c r="B366" s="349" t="s">
        <v>429</v>
      </c>
    </row>
    <row r="367" spans="1:34" ht="21" customHeight="1">
      <c r="A367" s="350">
        <v>1</v>
      </c>
      <c r="B367" s="31" t="s">
        <v>288</v>
      </c>
      <c r="K367" s="167"/>
    </row>
    <row r="368" spans="1:34" ht="21" customHeight="1">
      <c r="A368" s="350">
        <v>2</v>
      </c>
      <c r="B368" s="31" t="s">
        <v>289</v>
      </c>
    </row>
    <row r="369" spans="1:7" ht="21" customHeight="1">
      <c r="A369" s="350"/>
      <c r="B369" s="13" t="s">
        <v>619</v>
      </c>
    </row>
    <row r="370" spans="1:7" ht="21" customHeight="1">
      <c r="A370" s="350">
        <v>4</v>
      </c>
      <c r="B370" s="31" t="s">
        <v>189</v>
      </c>
    </row>
    <row r="371" spans="1:7" ht="21" customHeight="1">
      <c r="A371" s="350">
        <v>6</v>
      </c>
      <c r="B371" s="13" t="s">
        <v>620</v>
      </c>
    </row>
    <row r="372" spans="1:7" ht="21" customHeight="1">
      <c r="A372" s="350">
        <v>7</v>
      </c>
      <c r="B372" s="13" t="s">
        <v>292</v>
      </c>
      <c r="C372" s="33"/>
      <c r="D372" s="33"/>
      <c r="E372" s="33"/>
      <c r="F372" s="33"/>
      <c r="G372" s="33"/>
    </row>
    <row r="373" spans="1:7" ht="21" customHeight="1">
      <c r="A373" s="350">
        <v>8</v>
      </c>
      <c r="B373" s="13" t="s">
        <v>632</v>
      </c>
      <c r="C373" s="33"/>
      <c r="D373" s="33"/>
      <c r="E373" s="33"/>
      <c r="F373" s="33"/>
      <c r="G373" s="33"/>
    </row>
    <row r="374" spans="1:7" ht="21" customHeight="1">
      <c r="A374" s="350">
        <v>9</v>
      </c>
      <c r="B374" s="13"/>
    </row>
    <row r="375" spans="1:7" ht="21" customHeight="1"/>
    <row r="376" spans="1:7" ht="21" customHeight="1"/>
    <row r="377" spans="1:7" ht="21" customHeight="1"/>
    <row r="378" spans="1:7" ht="21" customHeight="1"/>
    <row r="379" spans="1:7" ht="21" customHeight="1"/>
    <row r="380" spans="1:7" ht="21" customHeight="1"/>
    <row r="381" spans="1:7" ht="21" customHeight="1"/>
    <row r="382" spans="1:7" ht="21" customHeight="1"/>
    <row r="383" spans="1:7" ht="21" customHeight="1"/>
    <row r="384" spans="1:7" ht="21" customHeight="1"/>
    <row r="385" ht="21" customHeight="1"/>
    <row r="386" ht="21" customHeight="1"/>
    <row r="387" ht="21" customHeight="1"/>
    <row r="388" ht="21" customHeight="1"/>
    <row r="389" ht="21" customHeight="1"/>
    <row r="390" ht="21" customHeight="1"/>
    <row r="391" ht="21" customHeight="1"/>
    <row r="392" ht="21" customHeight="1"/>
    <row r="393" ht="21" customHeight="1"/>
    <row r="394" ht="21" customHeight="1"/>
    <row r="395" ht="21" customHeight="1"/>
    <row r="396" ht="21" customHeight="1"/>
    <row r="397" ht="21" customHeight="1"/>
    <row r="398" ht="21" customHeight="1"/>
    <row r="399" ht="21" customHeight="1"/>
    <row r="400" ht="21" customHeight="1"/>
    <row r="401" ht="21" customHeight="1"/>
    <row r="402" ht="21" customHeight="1"/>
    <row r="403" ht="21" customHeight="1"/>
    <row r="404" ht="21" customHeight="1"/>
    <row r="405" ht="21" customHeight="1"/>
    <row r="406" ht="21" customHeight="1"/>
    <row r="407" ht="21" customHeight="1"/>
    <row r="408" ht="21" customHeight="1"/>
    <row r="409" ht="21" customHeight="1"/>
    <row r="410" ht="21" customHeight="1"/>
    <row r="411" ht="21" customHeight="1"/>
    <row r="412" ht="21" customHeight="1"/>
    <row r="413" ht="21" customHeight="1"/>
    <row r="414" ht="21" customHeight="1"/>
    <row r="415" ht="21" customHeight="1"/>
    <row r="416" ht="21" customHeight="1"/>
    <row r="417" ht="21" customHeight="1"/>
    <row r="418" ht="21" customHeight="1"/>
    <row r="419" ht="21" customHeight="1"/>
    <row r="420" ht="21" customHeight="1"/>
    <row r="421" ht="21" customHeight="1"/>
    <row r="422" ht="21" customHeight="1"/>
    <row r="423" ht="21" customHeight="1"/>
    <row r="424" ht="21" customHeight="1"/>
    <row r="425" ht="21" customHeight="1"/>
    <row r="426" ht="21" customHeight="1"/>
    <row r="427" ht="21" customHeight="1"/>
    <row r="428" ht="21" customHeight="1"/>
    <row r="429" ht="21" customHeight="1"/>
    <row r="430" ht="21" customHeight="1"/>
    <row r="431" ht="21" customHeight="1"/>
    <row r="432" ht="21" customHeight="1"/>
    <row r="433" ht="21" customHeight="1"/>
    <row r="434" ht="21" customHeight="1"/>
    <row r="435" ht="21" customHeight="1"/>
    <row r="436" ht="21" customHeight="1"/>
    <row r="437" ht="21" customHeight="1"/>
    <row r="438" ht="21" customHeight="1"/>
    <row r="439" ht="21" customHeight="1"/>
    <row r="440" ht="21" customHeight="1"/>
    <row r="441" ht="21" customHeight="1"/>
    <row r="442" ht="21" customHeight="1"/>
    <row r="443" ht="21" customHeight="1"/>
    <row r="444" ht="21" customHeight="1"/>
    <row r="445" ht="21" customHeight="1"/>
    <row r="446" ht="21" customHeight="1"/>
    <row r="447" ht="21" customHeight="1"/>
    <row r="448" ht="21" customHeight="1"/>
    <row r="449" ht="21" customHeight="1"/>
    <row r="450" ht="21" customHeight="1"/>
    <row r="504" ht="12" customHeight="1"/>
    <row r="505" ht="12" customHeight="1"/>
    <row r="515" ht="12" customHeight="1"/>
    <row r="516" ht="12" customHeight="1"/>
    <row r="528" ht="13.5" customHeight="1"/>
    <row r="529" ht="13.5" customHeight="1"/>
  </sheetData>
  <phoneticPr fontId="5" type="noConversion"/>
  <pageMargins left="0.75" right="0.75" top="1" bottom="1" header="0.5" footer="0.5"/>
  <pageSetup paperSize="9" scale="4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AH484"/>
  <sheetViews>
    <sheetView showGridLines="0" topLeftCell="A293" zoomScale="60" zoomScaleNormal="60" workbookViewId="0"/>
  </sheetViews>
  <sheetFormatPr defaultColWidth="8.85546875" defaultRowHeight="18.75"/>
  <cols>
    <col min="1" max="1" width="21.28515625" style="19" customWidth="1"/>
    <col min="2" max="2" width="20.85546875" style="19" customWidth="1"/>
    <col min="3" max="7" width="17.28515625" style="19" customWidth="1"/>
    <col min="8" max="8" width="18.5703125" style="19" customWidth="1"/>
    <col min="9" max="9" width="17.28515625" style="19" customWidth="1"/>
    <col min="10" max="10" width="21.28515625" style="19" customWidth="1"/>
    <col min="11" max="11" width="15.28515625" style="19" customWidth="1"/>
    <col min="12" max="12" width="8.85546875" style="19"/>
    <col min="13" max="13" width="21.28515625" style="19" customWidth="1"/>
    <col min="14" max="14" width="23.28515625" style="19" customWidth="1"/>
    <col min="15" max="15" width="14.85546875" style="19" customWidth="1"/>
    <col min="16" max="16" width="18.28515625" style="19" customWidth="1"/>
    <col min="17" max="17" width="19.7109375" style="19" customWidth="1"/>
    <col min="18" max="18" width="19.140625" style="19" customWidth="1"/>
    <col min="19" max="19" width="17.28515625" style="19" customWidth="1"/>
    <col min="20" max="20" width="23.28515625" style="19" customWidth="1"/>
    <col min="21" max="21" width="11.28515625" style="19" customWidth="1"/>
    <col min="22" max="22" width="14.7109375" style="19" customWidth="1"/>
    <col min="23" max="24" width="8.85546875" style="19"/>
    <col min="25" max="25" width="21.28515625" style="19" customWidth="1"/>
    <col min="26" max="26" width="21.140625" style="19" customWidth="1"/>
    <col min="27" max="27" width="14.85546875" style="19" customWidth="1"/>
    <col min="28" max="28" width="17.28515625" style="19" customWidth="1"/>
    <col min="29" max="29" width="16.42578125" style="19" customWidth="1"/>
    <col min="30" max="30" width="20.5703125" style="19" customWidth="1"/>
    <col min="31" max="31" width="15.42578125" style="19" customWidth="1"/>
    <col min="32" max="32" width="23" style="19" customWidth="1"/>
    <col min="33" max="33" width="11.28515625" style="19" customWidth="1"/>
    <col min="34" max="34" width="16.28515625" style="19" customWidth="1"/>
    <col min="35" max="16384" width="8.85546875" style="19"/>
  </cols>
  <sheetData>
    <row r="1" spans="1:34" ht="15.6" customHeight="1">
      <c r="H1" s="92"/>
      <c r="I1" s="92"/>
      <c r="J1" s="92"/>
      <c r="K1" s="92"/>
    </row>
    <row r="2" spans="1:34" ht="15" customHeight="1">
      <c r="A2" s="20" t="s">
        <v>0</v>
      </c>
      <c r="M2" s="20" t="s">
        <v>0</v>
      </c>
      <c r="Y2" s="20" t="s">
        <v>0</v>
      </c>
    </row>
    <row r="3" spans="1:34" ht="15" customHeight="1" thickBot="1">
      <c r="A3" s="20" t="s">
        <v>293</v>
      </c>
      <c r="D3" s="124"/>
      <c r="E3" s="124"/>
      <c r="F3" s="124"/>
      <c r="G3" s="124"/>
      <c r="H3" s="124"/>
      <c r="I3" s="124"/>
      <c r="J3" s="124" t="s">
        <v>13</v>
      </c>
      <c r="M3" s="20" t="s">
        <v>294</v>
      </c>
      <c r="R3" s="124"/>
      <c r="S3" s="124"/>
      <c r="V3" s="124" t="s">
        <v>13</v>
      </c>
      <c r="Y3" s="20" t="s">
        <v>295</v>
      </c>
      <c r="AD3" s="124"/>
      <c r="AH3" s="124" t="s">
        <v>13</v>
      </c>
    </row>
    <row r="4" spans="1:34" ht="39" customHeight="1" thickTop="1">
      <c r="A4" s="341">
        <v>1</v>
      </c>
      <c r="B4" s="105" t="s">
        <v>26</v>
      </c>
      <c r="C4" s="106" t="s">
        <v>26</v>
      </c>
      <c r="D4" s="161" t="s">
        <v>373</v>
      </c>
      <c r="E4" s="162" t="s">
        <v>376</v>
      </c>
      <c r="F4" s="162" t="s">
        <v>230</v>
      </c>
      <c r="G4" s="162" t="s">
        <v>474</v>
      </c>
      <c r="H4" s="163" t="s">
        <v>231</v>
      </c>
      <c r="I4" s="164" t="s">
        <v>2</v>
      </c>
      <c r="J4" s="165" t="s">
        <v>266</v>
      </c>
      <c r="K4" s="113"/>
      <c r="M4" s="341">
        <v>1</v>
      </c>
      <c r="N4" s="105" t="s">
        <v>26</v>
      </c>
      <c r="O4" s="106" t="s">
        <v>26</v>
      </c>
      <c r="P4" s="161" t="s">
        <v>373</v>
      </c>
      <c r="Q4" s="162" t="s">
        <v>376</v>
      </c>
      <c r="R4" s="162" t="s">
        <v>230</v>
      </c>
      <c r="S4" s="162" t="s">
        <v>474</v>
      </c>
      <c r="T4" s="163" t="s">
        <v>231</v>
      </c>
      <c r="U4" s="164" t="s">
        <v>2</v>
      </c>
      <c r="V4" s="165" t="s">
        <v>266</v>
      </c>
      <c r="Y4" s="341">
        <v>1</v>
      </c>
      <c r="Z4" s="105" t="s">
        <v>26</v>
      </c>
      <c r="AA4" s="106" t="s">
        <v>26</v>
      </c>
      <c r="AB4" s="161" t="s">
        <v>373</v>
      </c>
      <c r="AC4" s="162" t="s">
        <v>376</v>
      </c>
      <c r="AD4" s="162" t="s">
        <v>230</v>
      </c>
      <c r="AE4" s="162" t="s">
        <v>474</v>
      </c>
      <c r="AF4" s="163" t="s">
        <v>231</v>
      </c>
      <c r="AG4" s="164" t="s">
        <v>2</v>
      </c>
      <c r="AH4" s="165" t="s">
        <v>266</v>
      </c>
    </row>
    <row r="5" spans="1:34" ht="40.15" customHeight="1">
      <c r="A5" s="342">
        <v>2</v>
      </c>
      <c r="B5" s="126" t="s">
        <v>372</v>
      </c>
      <c r="C5" s="114" t="s">
        <v>392</v>
      </c>
      <c r="D5" s="126" t="s">
        <v>372</v>
      </c>
      <c r="E5" s="109" t="s">
        <v>372</v>
      </c>
      <c r="F5" s="109" t="s">
        <v>372</v>
      </c>
      <c r="G5" s="109" t="s">
        <v>372</v>
      </c>
      <c r="H5" s="110" t="s">
        <v>393</v>
      </c>
      <c r="I5" s="111" t="s">
        <v>394</v>
      </c>
      <c r="J5" s="112" t="s">
        <v>394</v>
      </c>
      <c r="K5" s="115"/>
      <c r="M5" s="342">
        <v>2</v>
      </c>
      <c r="N5" s="126" t="s">
        <v>372</v>
      </c>
      <c r="O5" s="114" t="s">
        <v>392</v>
      </c>
      <c r="P5" s="126" t="s">
        <v>372</v>
      </c>
      <c r="Q5" s="109" t="s">
        <v>372</v>
      </c>
      <c r="R5" s="109" t="s">
        <v>372</v>
      </c>
      <c r="S5" s="109" t="s">
        <v>372</v>
      </c>
      <c r="T5" s="110" t="s">
        <v>393</v>
      </c>
      <c r="U5" s="111" t="s">
        <v>394</v>
      </c>
      <c r="V5" s="112" t="s">
        <v>394</v>
      </c>
      <c r="Y5" s="342">
        <v>2</v>
      </c>
      <c r="Z5" s="126" t="s">
        <v>372</v>
      </c>
      <c r="AA5" s="114" t="s">
        <v>392</v>
      </c>
      <c r="AB5" s="126" t="s">
        <v>372</v>
      </c>
      <c r="AC5" s="109" t="s">
        <v>372</v>
      </c>
      <c r="AD5" s="109" t="s">
        <v>372</v>
      </c>
      <c r="AE5" s="109" t="s">
        <v>372</v>
      </c>
      <c r="AF5" s="110" t="s">
        <v>393</v>
      </c>
      <c r="AG5" s="111" t="s">
        <v>394</v>
      </c>
      <c r="AH5" s="112" t="s">
        <v>394</v>
      </c>
    </row>
    <row r="6" spans="1:34" ht="18.600000000000001" customHeight="1">
      <c r="A6" s="343">
        <v>3</v>
      </c>
      <c r="B6" s="117" t="s">
        <v>3</v>
      </c>
      <c r="C6" s="118" t="s">
        <v>4</v>
      </c>
      <c r="D6" s="117" t="s">
        <v>5</v>
      </c>
      <c r="E6" s="118" t="s">
        <v>6</v>
      </c>
      <c r="F6" s="118" t="s">
        <v>7</v>
      </c>
      <c r="G6" s="118" t="s">
        <v>8</v>
      </c>
      <c r="H6" s="119" t="s">
        <v>9</v>
      </c>
      <c r="I6" s="120" t="s">
        <v>10</v>
      </c>
      <c r="J6" s="121" t="s">
        <v>11</v>
      </c>
      <c r="K6" s="115"/>
      <c r="M6" s="343">
        <v>3</v>
      </c>
      <c r="N6" s="117" t="s">
        <v>3</v>
      </c>
      <c r="O6" s="118" t="s">
        <v>4</v>
      </c>
      <c r="P6" s="117" t="s">
        <v>5</v>
      </c>
      <c r="Q6" s="118" t="s">
        <v>6</v>
      </c>
      <c r="R6" s="118" t="s">
        <v>7</v>
      </c>
      <c r="S6" s="118" t="s">
        <v>8</v>
      </c>
      <c r="T6" s="119" t="s">
        <v>9</v>
      </c>
      <c r="U6" s="120" t="s">
        <v>10</v>
      </c>
      <c r="V6" s="121" t="s">
        <v>11</v>
      </c>
      <c r="Y6" s="343">
        <v>3</v>
      </c>
      <c r="Z6" s="117" t="s">
        <v>3</v>
      </c>
      <c r="AA6" s="118" t="s">
        <v>4</v>
      </c>
      <c r="AB6" s="117" t="s">
        <v>5</v>
      </c>
      <c r="AC6" s="118" t="s">
        <v>6</v>
      </c>
      <c r="AD6" s="118" t="s">
        <v>7</v>
      </c>
      <c r="AE6" s="118" t="s">
        <v>8</v>
      </c>
      <c r="AF6" s="119" t="s">
        <v>9</v>
      </c>
      <c r="AG6" s="120" t="s">
        <v>10</v>
      </c>
      <c r="AH6" s="121" t="s">
        <v>11</v>
      </c>
    </row>
    <row r="7" spans="1:34" ht="21" customHeight="1">
      <c r="A7" s="438" t="s">
        <v>21</v>
      </c>
      <c r="B7" s="439"/>
      <c r="C7" s="440"/>
      <c r="D7" s="439"/>
      <c r="E7" s="440"/>
      <c r="F7" s="440"/>
      <c r="G7" s="440"/>
      <c r="H7" s="441"/>
      <c r="I7" s="440"/>
      <c r="J7" s="442"/>
      <c r="K7" s="443"/>
      <c r="L7" s="444"/>
      <c r="M7" s="96" t="s">
        <v>22</v>
      </c>
      <c r="N7" s="280"/>
      <c r="O7" s="281"/>
      <c r="P7" s="280"/>
      <c r="Q7" s="281"/>
      <c r="R7" s="281"/>
      <c r="S7" s="281"/>
      <c r="T7" s="282"/>
      <c r="U7" s="281"/>
      <c r="V7" s="283"/>
      <c r="Y7" s="96" t="s">
        <v>19</v>
      </c>
      <c r="Z7" s="73"/>
      <c r="AA7" s="32"/>
      <c r="AB7" s="73"/>
      <c r="AC7" s="32"/>
      <c r="AD7" s="32"/>
      <c r="AE7" s="32"/>
      <c r="AF7" s="74"/>
      <c r="AG7" s="32"/>
      <c r="AH7" s="82"/>
    </row>
    <row r="8" spans="1:34" ht="21" hidden="1" customHeight="1">
      <c r="A8" s="445" t="s">
        <v>47</v>
      </c>
      <c r="B8" s="446">
        <v>1176000</v>
      </c>
      <c r="C8" s="447">
        <v>979000</v>
      </c>
      <c r="D8" s="448">
        <v>702000</v>
      </c>
      <c r="E8" s="447">
        <v>617000</v>
      </c>
      <c r="F8" s="447">
        <v>85000</v>
      </c>
      <c r="G8" s="447">
        <v>475000</v>
      </c>
      <c r="H8" s="449">
        <v>0.121</v>
      </c>
      <c r="I8" s="450">
        <v>0.70499999999999996</v>
      </c>
      <c r="J8" s="451">
        <v>0.61799999999999999</v>
      </c>
      <c r="K8" s="452"/>
      <c r="L8" s="444"/>
      <c r="M8" s="28" t="s">
        <v>47</v>
      </c>
      <c r="N8" s="224">
        <v>563000</v>
      </c>
      <c r="O8" s="284">
        <v>482000</v>
      </c>
      <c r="P8" s="289">
        <v>403000</v>
      </c>
      <c r="Q8" s="284">
        <v>343000</v>
      </c>
      <c r="R8" s="284">
        <v>60000</v>
      </c>
      <c r="S8" s="284">
        <v>160000</v>
      </c>
      <c r="T8" s="286">
        <v>0.15</v>
      </c>
      <c r="U8" s="287">
        <v>0.81799999999999995</v>
      </c>
      <c r="V8" s="288">
        <v>0.69299999999999995</v>
      </c>
      <c r="Y8" s="28" t="s">
        <v>47</v>
      </c>
      <c r="Z8" s="224">
        <v>613000</v>
      </c>
      <c r="AA8" s="284">
        <v>496000</v>
      </c>
      <c r="AB8" s="289">
        <v>299000</v>
      </c>
      <c r="AC8" s="284">
        <v>274000</v>
      </c>
      <c r="AD8" s="284">
        <v>25000</v>
      </c>
      <c r="AE8" s="284">
        <v>315000</v>
      </c>
      <c r="AF8" s="286">
        <v>8.2000000000000003E-2</v>
      </c>
      <c r="AG8" s="287">
        <v>0.59499999999999997</v>
      </c>
      <c r="AH8" s="288">
        <v>0.54500000000000004</v>
      </c>
    </row>
    <row r="9" spans="1:34" ht="21" hidden="1" customHeight="1">
      <c r="A9" s="445" t="s">
        <v>48</v>
      </c>
      <c r="B9" s="446">
        <v>1189000</v>
      </c>
      <c r="C9" s="447">
        <v>990000</v>
      </c>
      <c r="D9" s="448">
        <v>692000</v>
      </c>
      <c r="E9" s="447">
        <v>604000</v>
      </c>
      <c r="F9" s="447">
        <v>88000</v>
      </c>
      <c r="G9" s="447">
        <v>497000</v>
      </c>
      <c r="H9" s="449">
        <v>0.127</v>
      </c>
      <c r="I9" s="450">
        <v>0.68799999999999994</v>
      </c>
      <c r="J9" s="451">
        <v>0.6</v>
      </c>
      <c r="K9" s="453"/>
      <c r="L9" s="444"/>
      <c r="M9" s="28" t="s">
        <v>48</v>
      </c>
      <c r="N9" s="224">
        <v>570000</v>
      </c>
      <c r="O9" s="284">
        <v>489000</v>
      </c>
      <c r="P9" s="289">
        <v>407000</v>
      </c>
      <c r="Q9" s="284">
        <v>343000</v>
      </c>
      <c r="R9" s="284">
        <v>64000</v>
      </c>
      <c r="S9" s="284">
        <v>162000</v>
      </c>
      <c r="T9" s="286">
        <v>0.157</v>
      </c>
      <c r="U9" s="287">
        <v>0.81799999999999995</v>
      </c>
      <c r="V9" s="288">
        <v>0.68700000000000006</v>
      </c>
      <c r="Y9" s="28" t="s">
        <v>48</v>
      </c>
      <c r="Z9" s="224">
        <v>619000</v>
      </c>
      <c r="AA9" s="284">
        <v>501000</v>
      </c>
      <c r="AB9" s="289">
        <v>285000</v>
      </c>
      <c r="AC9" s="284">
        <v>261000</v>
      </c>
      <c r="AD9" s="284">
        <v>24000</v>
      </c>
      <c r="AE9" s="284">
        <v>335000</v>
      </c>
      <c r="AF9" s="286">
        <v>8.3000000000000004E-2</v>
      </c>
      <c r="AG9" s="287">
        <v>0.56200000000000006</v>
      </c>
      <c r="AH9" s="288">
        <v>0.51500000000000001</v>
      </c>
    </row>
    <row r="10" spans="1:34" ht="21" hidden="1" customHeight="1">
      <c r="A10" s="445" t="s">
        <v>49</v>
      </c>
      <c r="B10" s="446">
        <v>1198000</v>
      </c>
      <c r="C10" s="447">
        <v>998000</v>
      </c>
      <c r="D10" s="448">
        <v>688000</v>
      </c>
      <c r="E10" s="447">
        <v>608000</v>
      </c>
      <c r="F10" s="447">
        <v>79000</v>
      </c>
      <c r="G10" s="447">
        <v>511000</v>
      </c>
      <c r="H10" s="449">
        <v>0.115</v>
      </c>
      <c r="I10" s="450">
        <v>0.67800000000000005</v>
      </c>
      <c r="J10" s="451">
        <v>0.59899999999999998</v>
      </c>
      <c r="K10" s="453"/>
      <c r="L10" s="444"/>
      <c r="M10" s="28" t="s">
        <v>49</v>
      </c>
      <c r="N10" s="224">
        <v>574000</v>
      </c>
      <c r="O10" s="284">
        <v>493000</v>
      </c>
      <c r="P10" s="289">
        <v>400000</v>
      </c>
      <c r="Q10" s="284">
        <v>339000</v>
      </c>
      <c r="R10" s="284">
        <v>61000</v>
      </c>
      <c r="S10" s="284">
        <v>174000</v>
      </c>
      <c r="T10" s="286">
        <v>0.152</v>
      </c>
      <c r="U10" s="287">
        <v>0.79500000000000004</v>
      </c>
      <c r="V10" s="288">
        <v>0.67200000000000004</v>
      </c>
      <c r="Y10" s="28" t="s">
        <v>49</v>
      </c>
      <c r="Z10" s="224">
        <v>624000</v>
      </c>
      <c r="AA10" s="284">
        <v>505000</v>
      </c>
      <c r="AB10" s="289">
        <v>288000</v>
      </c>
      <c r="AC10" s="284">
        <v>269000</v>
      </c>
      <c r="AD10" s="284">
        <v>19000</v>
      </c>
      <c r="AE10" s="284">
        <v>336000</v>
      </c>
      <c r="AF10" s="286">
        <v>6.5000000000000002E-2</v>
      </c>
      <c r="AG10" s="287">
        <v>0.56399999999999995</v>
      </c>
      <c r="AH10" s="288">
        <v>0.52700000000000002</v>
      </c>
    </row>
    <row r="11" spans="1:34" ht="21" hidden="1" customHeight="1">
      <c r="A11" s="445" t="s">
        <v>265</v>
      </c>
      <c r="B11" s="454" t="s">
        <v>46</v>
      </c>
      <c r="C11" s="455" t="s">
        <v>46</v>
      </c>
      <c r="D11" s="454" t="s">
        <v>46</v>
      </c>
      <c r="E11" s="455" t="s">
        <v>46</v>
      </c>
      <c r="F11" s="455" t="s">
        <v>46</v>
      </c>
      <c r="G11" s="456" t="s">
        <v>46</v>
      </c>
      <c r="H11" s="457" t="s">
        <v>46</v>
      </c>
      <c r="I11" s="458" t="s">
        <v>46</v>
      </c>
      <c r="J11" s="459" t="s">
        <v>46</v>
      </c>
      <c r="K11" s="460"/>
      <c r="L11" s="444"/>
      <c r="M11" s="28" t="s">
        <v>265</v>
      </c>
      <c r="N11" s="270" t="s">
        <v>46</v>
      </c>
      <c r="O11" s="274" t="s">
        <v>46</v>
      </c>
      <c r="P11" s="270" t="s">
        <v>46</v>
      </c>
      <c r="Q11" s="274" t="s">
        <v>46</v>
      </c>
      <c r="R11" s="274" t="s">
        <v>46</v>
      </c>
      <c r="S11" s="275" t="s">
        <v>46</v>
      </c>
      <c r="T11" s="276" t="s">
        <v>46</v>
      </c>
      <c r="U11" s="277" t="s">
        <v>46</v>
      </c>
      <c r="V11" s="278" t="s">
        <v>46</v>
      </c>
      <c r="W11" s="100"/>
      <c r="Y11" s="28" t="s">
        <v>265</v>
      </c>
      <c r="Z11" s="270" t="s">
        <v>46</v>
      </c>
      <c r="AA11" s="274" t="s">
        <v>46</v>
      </c>
      <c r="AB11" s="270" t="s">
        <v>46</v>
      </c>
      <c r="AC11" s="274" t="s">
        <v>46</v>
      </c>
      <c r="AD11" s="274" t="s">
        <v>46</v>
      </c>
      <c r="AE11" s="275" t="s">
        <v>46</v>
      </c>
      <c r="AF11" s="276" t="s">
        <v>46</v>
      </c>
      <c r="AG11" s="277" t="s">
        <v>46</v>
      </c>
      <c r="AH11" s="278" t="s">
        <v>46</v>
      </c>
    </row>
    <row r="12" spans="1:34" ht="21" hidden="1" customHeight="1">
      <c r="A12" s="445" t="s">
        <v>198</v>
      </c>
      <c r="B12" s="446">
        <v>1204000</v>
      </c>
      <c r="C12" s="447">
        <v>1003000</v>
      </c>
      <c r="D12" s="448">
        <v>692000</v>
      </c>
      <c r="E12" s="447">
        <v>615000</v>
      </c>
      <c r="F12" s="447">
        <v>78000</v>
      </c>
      <c r="G12" s="447">
        <v>512000</v>
      </c>
      <c r="H12" s="449">
        <v>0.112</v>
      </c>
      <c r="I12" s="450">
        <v>0.67700000000000005</v>
      </c>
      <c r="J12" s="451">
        <v>0.6</v>
      </c>
      <c r="K12" s="453"/>
      <c r="L12" s="444"/>
      <c r="M12" s="28" t="s">
        <v>198</v>
      </c>
      <c r="N12" s="224">
        <v>577000</v>
      </c>
      <c r="O12" s="284">
        <v>495000</v>
      </c>
      <c r="P12" s="289">
        <v>402000</v>
      </c>
      <c r="Q12" s="284">
        <v>345000</v>
      </c>
      <c r="R12" s="284">
        <v>57000</v>
      </c>
      <c r="S12" s="284">
        <v>175000</v>
      </c>
      <c r="T12" s="286">
        <v>0.14199999999999999</v>
      </c>
      <c r="U12" s="287">
        <v>0.79300000000000004</v>
      </c>
      <c r="V12" s="288">
        <v>0.67800000000000005</v>
      </c>
      <c r="Y12" s="28" t="s">
        <v>198</v>
      </c>
      <c r="Z12" s="224">
        <v>628000</v>
      </c>
      <c r="AA12" s="284">
        <v>508000</v>
      </c>
      <c r="AB12" s="289">
        <v>291000</v>
      </c>
      <c r="AC12" s="284">
        <v>270000</v>
      </c>
      <c r="AD12" s="284">
        <v>21000</v>
      </c>
      <c r="AE12" s="284">
        <v>337000</v>
      </c>
      <c r="AF12" s="286">
        <v>7.1999999999999995E-2</v>
      </c>
      <c r="AG12" s="287">
        <v>0.56499999999999995</v>
      </c>
      <c r="AH12" s="288">
        <v>0.52400000000000002</v>
      </c>
    </row>
    <row r="13" spans="1:34" ht="21" hidden="1" customHeight="1">
      <c r="A13" s="445" t="s">
        <v>50</v>
      </c>
      <c r="B13" s="446">
        <v>1205000</v>
      </c>
      <c r="C13" s="447">
        <v>1003000</v>
      </c>
      <c r="D13" s="448">
        <v>696000</v>
      </c>
      <c r="E13" s="447">
        <v>619000</v>
      </c>
      <c r="F13" s="447">
        <v>77000</v>
      </c>
      <c r="G13" s="447">
        <v>509000</v>
      </c>
      <c r="H13" s="449">
        <v>0.111</v>
      </c>
      <c r="I13" s="450">
        <v>0.68100000000000005</v>
      </c>
      <c r="J13" s="451">
        <v>0.60399999999999998</v>
      </c>
      <c r="K13" s="453"/>
      <c r="L13" s="444"/>
      <c r="M13" s="28" t="s">
        <v>50</v>
      </c>
      <c r="N13" s="224">
        <v>577000</v>
      </c>
      <c r="O13" s="284">
        <v>495000</v>
      </c>
      <c r="P13" s="289">
        <v>402000</v>
      </c>
      <c r="Q13" s="284">
        <v>346000</v>
      </c>
      <c r="R13" s="284">
        <v>55000</v>
      </c>
      <c r="S13" s="284">
        <v>175000</v>
      </c>
      <c r="T13" s="286">
        <v>0.13800000000000001</v>
      </c>
      <c r="U13" s="287">
        <v>0.79300000000000004</v>
      </c>
      <c r="V13" s="288">
        <v>0.68200000000000005</v>
      </c>
      <c r="Y13" s="28" t="s">
        <v>50</v>
      </c>
      <c r="Z13" s="224">
        <v>628000</v>
      </c>
      <c r="AA13" s="284">
        <v>508000</v>
      </c>
      <c r="AB13" s="289">
        <v>294000</v>
      </c>
      <c r="AC13" s="284">
        <v>272000</v>
      </c>
      <c r="AD13" s="284">
        <v>22000</v>
      </c>
      <c r="AE13" s="284">
        <v>334000</v>
      </c>
      <c r="AF13" s="286">
        <v>7.4999999999999997E-2</v>
      </c>
      <c r="AG13" s="287">
        <v>0.57099999999999995</v>
      </c>
      <c r="AH13" s="288">
        <v>0.52800000000000002</v>
      </c>
    </row>
    <row r="14" spans="1:34" ht="21" hidden="1" customHeight="1">
      <c r="A14" s="445" t="s">
        <v>51</v>
      </c>
      <c r="B14" s="446">
        <v>1206000</v>
      </c>
      <c r="C14" s="447">
        <v>1004000</v>
      </c>
      <c r="D14" s="448">
        <v>705000</v>
      </c>
      <c r="E14" s="447">
        <v>627000</v>
      </c>
      <c r="F14" s="447">
        <v>79000</v>
      </c>
      <c r="G14" s="447">
        <v>501000</v>
      </c>
      <c r="H14" s="449">
        <v>0.111</v>
      </c>
      <c r="I14" s="450">
        <v>0.68799999999999994</v>
      </c>
      <c r="J14" s="451">
        <v>0.61</v>
      </c>
      <c r="K14" s="453"/>
      <c r="L14" s="444"/>
      <c r="M14" s="28" t="s">
        <v>51</v>
      </c>
      <c r="N14" s="224">
        <v>578000</v>
      </c>
      <c r="O14" s="284">
        <v>495000</v>
      </c>
      <c r="P14" s="289">
        <v>406000</v>
      </c>
      <c r="Q14" s="284">
        <v>348000</v>
      </c>
      <c r="R14" s="284">
        <v>58000</v>
      </c>
      <c r="S14" s="284">
        <v>172000</v>
      </c>
      <c r="T14" s="286">
        <v>0.14399999999999999</v>
      </c>
      <c r="U14" s="287">
        <v>0.79900000000000004</v>
      </c>
      <c r="V14" s="288">
        <v>0.68200000000000005</v>
      </c>
      <c r="Y14" s="28" t="s">
        <v>51</v>
      </c>
      <c r="Z14" s="224">
        <v>628000</v>
      </c>
      <c r="AA14" s="284">
        <v>509000</v>
      </c>
      <c r="AB14" s="289">
        <v>299000</v>
      </c>
      <c r="AC14" s="284">
        <v>279000</v>
      </c>
      <c r="AD14" s="284">
        <v>20000</v>
      </c>
      <c r="AE14" s="284">
        <v>329000</v>
      </c>
      <c r="AF14" s="286">
        <v>6.8000000000000005E-2</v>
      </c>
      <c r="AG14" s="287">
        <v>0.57999999999999996</v>
      </c>
      <c r="AH14" s="288">
        <v>0.54</v>
      </c>
    </row>
    <row r="15" spans="1:34" ht="21" hidden="1" customHeight="1">
      <c r="A15" s="445" t="s">
        <v>52</v>
      </c>
      <c r="B15" s="446">
        <v>1206000</v>
      </c>
      <c r="C15" s="447">
        <v>1005000</v>
      </c>
      <c r="D15" s="448">
        <v>706000</v>
      </c>
      <c r="E15" s="447">
        <v>629000</v>
      </c>
      <c r="F15" s="447">
        <v>77000</v>
      </c>
      <c r="G15" s="447">
        <v>501000</v>
      </c>
      <c r="H15" s="449">
        <v>0.109</v>
      </c>
      <c r="I15" s="450">
        <v>0.68799999999999994</v>
      </c>
      <c r="J15" s="451">
        <v>0.61199999999999999</v>
      </c>
      <c r="K15" s="453"/>
      <c r="L15" s="444"/>
      <c r="M15" s="28" t="s">
        <v>52</v>
      </c>
      <c r="N15" s="224">
        <v>578000</v>
      </c>
      <c r="O15" s="284">
        <v>495000</v>
      </c>
      <c r="P15" s="289">
        <v>404000</v>
      </c>
      <c r="Q15" s="284">
        <v>347000</v>
      </c>
      <c r="R15" s="284">
        <v>57000</v>
      </c>
      <c r="S15" s="284">
        <v>173000</v>
      </c>
      <c r="T15" s="286">
        <v>0.14099999999999999</v>
      </c>
      <c r="U15" s="287">
        <v>0.79600000000000004</v>
      </c>
      <c r="V15" s="288">
        <v>0.68100000000000005</v>
      </c>
      <c r="Y15" s="28" t="s">
        <v>52</v>
      </c>
      <c r="Z15" s="224">
        <v>629000</v>
      </c>
      <c r="AA15" s="284">
        <v>509000</v>
      </c>
      <c r="AB15" s="289">
        <v>301000</v>
      </c>
      <c r="AC15" s="284">
        <v>281000</v>
      </c>
      <c r="AD15" s="284">
        <v>20000</v>
      </c>
      <c r="AE15" s="284">
        <v>327000</v>
      </c>
      <c r="AF15" s="286">
        <v>6.6000000000000003E-2</v>
      </c>
      <c r="AG15" s="287">
        <v>0.58299999999999996</v>
      </c>
      <c r="AH15" s="288">
        <v>0.54400000000000004</v>
      </c>
    </row>
    <row r="16" spans="1:34" ht="21" hidden="1" customHeight="1">
      <c r="A16" s="445" t="s">
        <v>53</v>
      </c>
      <c r="B16" s="446">
        <v>1207000</v>
      </c>
      <c r="C16" s="447">
        <v>1005000</v>
      </c>
      <c r="D16" s="448">
        <v>704000</v>
      </c>
      <c r="E16" s="447">
        <v>628000</v>
      </c>
      <c r="F16" s="447">
        <v>76000</v>
      </c>
      <c r="G16" s="447">
        <v>503000</v>
      </c>
      <c r="H16" s="449">
        <v>0.108</v>
      </c>
      <c r="I16" s="450">
        <v>0.68600000000000005</v>
      </c>
      <c r="J16" s="451">
        <v>0.61099999999999999</v>
      </c>
      <c r="K16" s="453"/>
      <c r="L16" s="444"/>
      <c r="M16" s="28" t="s">
        <v>53</v>
      </c>
      <c r="N16" s="224">
        <v>578000</v>
      </c>
      <c r="O16" s="284">
        <v>496000</v>
      </c>
      <c r="P16" s="289">
        <v>405000</v>
      </c>
      <c r="Q16" s="284">
        <v>348000</v>
      </c>
      <c r="R16" s="284">
        <v>57000</v>
      </c>
      <c r="S16" s="284">
        <v>173000</v>
      </c>
      <c r="T16" s="286">
        <v>0.14099999999999999</v>
      </c>
      <c r="U16" s="287">
        <v>0.79600000000000004</v>
      </c>
      <c r="V16" s="288">
        <v>0.68100000000000005</v>
      </c>
      <c r="Y16" s="28" t="s">
        <v>53</v>
      </c>
      <c r="Z16" s="224">
        <v>629000</v>
      </c>
      <c r="AA16" s="284">
        <v>509000</v>
      </c>
      <c r="AB16" s="289">
        <v>299000</v>
      </c>
      <c r="AC16" s="284">
        <v>280000</v>
      </c>
      <c r="AD16" s="284">
        <v>19000</v>
      </c>
      <c r="AE16" s="284">
        <v>330000</v>
      </c>
      <c r="AF16" s="286">
        <v>6.3E-2</v>
      </c>
      <c r="AG16" s="287">
        <v>0.57899999999999996</v>
      </c>
      <c r="AH16" s="288">
        <v>0.54200000000000004</v>
      </c>
    </row>
    <row r="17" spans="1:34" ht="21" hidden="1" customHeight="1">
      <c r="A17" s="445" t="s">
        <v>54</v>
      </c>
      <c r="B17" s="446">
        <v>1208000</v>
      </c>
      <c r="C17" s="447">
        <v>1005000</v>
      </c>
      <c r="D17" s="448">
        <v>708000</v>
      </c>
      <c r="E17" s="447">
        <v>635000</v>
      </c>
      <c r="F17" s="447">
        <v>73000</v>
      </c>
      <c r="G17" s="447">
        <v>500000</v>
      </c>
      <c r="H17" s="449">
        <v>0.104</v>
      </c>
      <c r="I17" s="450">
        <v>0.69199999999999995</v>
      </c>
      <c r="J17" s="451">
        <v>0.61899999999999999</v>
      </c>
      <c r="K17" s="453"/>
      <c r="L17" s="444"/>
      <c r="M17" s="28" t="s">
        <v>54</v>
      </c>
      <c r="N17" s="224">
        <v>578000</v>
      </c>
      <c r="O17" s="284">
        <v>496000</v>
      </c>
      <c r="P17" s="289">
        <v>404000</v>
      </c>
      <c r="Q17" s="284">
        <v>351000</v>
      </c>
      <c r="R17" s="284">
        <v>54000</v>
      </c>
      <c r="S17" s="284">
        <v>174000</v>
      </c>
      <c r="T17" s="286">
        <v>0.13300000000000001</v>
      </c>
      <c r="U17" s="287">
        <v>0.79800000000000004</v>
      </c>
      <c r="V17" s="288">
        <v>0.69</v>
      </c>
      <c r="Y17" s="28" t="s">
        <v>54</v>
      </c>
      <c r="Z17" s="224">
        <v>629000</v>
      </c>
      <c r="AA17" s="284">
        <v>510000</v>
      </c>
      <c r="AB17" s="289">
        <v>304000</v>
      </c>
      <c r="AC17" s="284">
        <v>284000</v>
      </c>
      <c r="AD17" s="284">
        <v>20000</v>
      </c>
      <c r="AE17" s="284">
        <v>326000</v>
      </c>
      <c r="AF17" s="286">
        <v>6.5000000000000002E-2</v>
      </c>
      <c r="AG17" s="287">
        <v>0.58799999999999997</v>
      </c>
      <c r="AH17" s="288">
        <v>0.54900000000000004</v>
      </c>
    </row>
    <row r="18" spans="1:34" ht="21" hidden="1" customHeight="1">
      <c r="A18" s="445" t="s">
        <v>55</v>
      </c>
      <c r="B18" s="446">
        <v>1208000</v>
      </c>
      <c r="C18" s="447">
        <v>1006000</v>
      </c>
      <c r="D18" s="448">
        <v>713000</v>
      </c>
      <c r="E18" s="447">
        <v>634000</v>
      </c>
      <c r="F18" s="447">
        <v>79000</v>
      </c>
      <c r="G18" s="447">
        <v>495000</v>
      </c>
      <c r="H18" s="449">
        <v>0.11</v>
      </c>
      <c r="I18" s="450">
        <v>0.69599999999999995</v>
      </c>
      <c r="J18" s="451">
        <v>0.61799999999999999</v>
      </c>
      <c r="K18" s="453"/>
      <c r="L18" s="444"/>
      <c r="M18" s="28" t="s">
        <v>55</v>
      </c>
      <c r="N18" s="224">
        <v>579000</v>
      </c>
      <c r="O18" s="284">
        <v>496000</v>
      </c>
      <c r="P18" s="289">
        <v>408000</v>
      </c>
      <c r="Q18" s="284">
        <v>352000</v>
      </c>
      <c r="R18" s="284">
        <v>56000</v>
      </c>
      <c r="S18" s="284">
        <v>171000</v>
      </c>
      <c r="T18" s="286">
        <v>0.13700000000000001</v>
      </c>
      <c r="U18" s="287">
        <v>0.80500000000000005</v>
      </c>
      <c r="V18" s="288">
        <v>0.69299999999999995</v>
      </c>
      <c r="Y18" s="28" t="s">
        <v>55</v>
      </c>
      <c r="Z18" s="224">
        <v>630000</v>
      </c>
      <c r="AA18" s="284">
        <v>510000</v>
      </c>
      <c r="AB18" s="289">
        <v>305000</v>
      </c>
      <c r="AC18" s="284">
        <v>283000</v>
      </c>
      <c r="AD18" s="284">
        <v>23000</v>
      </c>
      <c r="AE18" s="284">
        <v>324000</v>
      </c>
      <c r="AF18" s="286">
        <v>7.3999999999999996E-2</v>
      </c>
      <c r="AG18" s="287">
        <v>0.59</v>
      </c>
      <c r="AH18" s="288">
        <v>0.54600000000000004</v>
      </c>
    </row>
    <row r="19" spans="1:34" ht="21" hidden="1" customHeight="1">
      <c r="A19" s="445" t="s">
        <v>56</v>
      </c>
      <c r="B19" s="446">
        <v>1209000</v>
      </c>
      <c r="C19" s="447">
        <v>1007000</v>
      </c>
      <c r="D19" s="448">
        <v>713000</v>
      </c>
      <c r="E19" s="447">
        <v>638000</v>
      </c>
      <c r="F19" s="447">
        <v>75000</v>
      </c>
      <c r="G19" s="447">
        <v>497000</v>
      </c>
      <c r="H19" s="449">
        <v>0.105</v>
      </c>
      <c r="I19" s="450">
        <v>0.69599999999999995</v>
      </c>
      <c r="J19" s="451">
        <v>0.622</v>
      </c>
      <c r="K19" s="453"/>
      <c r="L19" s="444"/>
      <c r="M19" s="28" t="s">
        <v>56</v>
      </c>
      <c r="N19" s="224">
        <v>579000</v>
      </c>
      <c r="O19" s="284">
        <v>496000</v>
      </c>
      <c r="P19" s="289">
        <v>404000</v>
      </c>
      <c r="Q19" s="284">
        <v>350000</v>
      </c>
      <c r="R19" s="284">
        <v>55000</v>
      </c>
      <c r="S19" s="284">
        <v>175000</v>
      </c>
      <c r="T19" s="286">
        <v>0.13500000000000001</v>
      </c>
      <c r="U19" s="287">
        <v>0.79800000000000004</v>
      </c>
      <c r="V19" s="288">
        <v>0.68799999999999994</v>
      </c>
      <c r="Y19" s="28" t="s">
        <v>56</v>
      </c>
      <c r="Z19" s="224">
        <v>630000</v>
      </c>
      <c r="AA19" s="284">
        <v>510000</v>
      </c>
      <c r="AB19" s="289">
        <v>308000</v>
      </c>
      <c r="AC19" s="284">
        <v>288000</v>
      </c>
      <c r="AD19" s="284">
        <v>20000</v>
      </c>
      <c r="AE19" s="284">
        <v>322000</v>
      </c>
      <c r="AF19" s="286">
        <v>6.5000000000000002E-2</v>
      </c>
      <c r="AG19" s="287">
        <v>0.59599999999999997</v>
      </c>
      <c r="AH19" s="288">
        <v>0.55700000000000005</v>
      </c>
    </row>
    <row r="20" spans="1:34" ht="21" hidden="1" customHeight="1">
      <c r="A20" s="445" t="s">
        <v>57</v>
      </c>
      <c r="B20" s="446">
        <v>1211000</v>
      </c>
      <c r="C20" s="447">
        <v>1008000</v>
      </c>
      <c r="D20" s="448">
        <v>722000</v>
      </c>
      <c r="E20" s="447">
        <v>641000</v>
      </c>
      <c r="F20" s="447">
        <v>80000</v>
      </c>
      <c r="G20" s="447">
        <v>489000</v>
      </c>
      <c r="H20" s="449">
        <v>0.111</v>
      </c>
      <c r="I20" s="450">
        <v>0.70299999999999996</v>
      </c>
      <c r="J20" s="451">
        <v>0.624</v>
      </c>
      <c r="K20" s="453"/>
      <c r="L20" s="444"/>
      <c r="M20" s="28" t="s">
        <v>57</v>
      </c>
      <c r="N20" s="224">
        <v>580000</v>
      </c>
      <c r="O20" s="284">
        <v>497000</v>
      </c>
      <c r="P20" s="289">
        <v>409000</v>
      </c>
      <c r="Q20" s="284">
        <v>351000</v>
      </c>
      <c r="R20" s="284">
        <v>57000</v>
      </c>
      <c r="S20" s="284">
        <v>171000</v>
      </c>
      <c r="T20" s="286">
        <v>0.14099999999999999</v>
      </c>
      <c r="U20" s="287">
        <v>0.80500000000000005</v>
      </c>
      <c r="V20" s="288">
        <v>0.69</v>
      </c>
      <c r="Y20" s="28" t="s">
        <v>57</v>
      </c>
      <c r="Z20" s="224">
        <v>631000</v>
      </c>
      <c r="AA20" s="284">
        <v>511000</v>
      </c>
      <c r="AB20" s="289">
        <v>313000</v>
      </c>
      <c r="AC20" s="284">
        <v>290000</v>
      </c>
      <c r="AD20" s="284">
        <v>23000</v>
      </c>
      <c r="AE20" s="284">
        <v>318000</v>
      </c>
      <c r="AF20" s="286">
        <v>7.1999999999999995E-2</v>
      </c>
      <c r="AG20" s="287">
        <v>0.60399999999999998</v>
      </c>
      <c r="AH20" s="288">
        <v>0.56000000000000005</v>
      </c>
    </row>
    <row r="21" spans="1:34" ht="21" hidden="1" customHeight="1">
      <c r="A21" s="445" t="s">
        <v>58</v>
      </c>
      <c r="B21" s="446">
        <v>1212000</v>
      </c>
      <c r="C21" s="447">
        <v>1009000</v>
      </c>
      <c r="D21" s="448">
        <v>725000</v>
      </c>
      <c r="E21" s="447">
        <v>649000</v>
      </c>
      <c r="F21" s="447">
        <v>76000</v>
      </c>
      <c r="G21" s="447">
        <v>487000</v>
      </c>
      <c r="H21" s="449">
        <v>0.105</v>
      </c>
      <c r="I21" s="450">
        <v>0.70499999999999996</v>
      </c>
      <c r="J21" s="451">
        <v>0.63</v>
      </c>
      <c r="K21" s="453"/>
      <c r="L21" s="444"/>
      <c r="M21" s="28" t="s">
        <v>58</v>
      </c>
      <c r="N21" s="224">
        <v>580000</v>
      </c>
      <c r="O21" s="284">
        <v>498000</v>
      </c>
      <c r="P21" s="289">
        <v>410000</v>
      </c>
      <c r="Q21" s="284">
        <v>355000</v>
      </c>
      <c r="R21" s="284">
        <v>55000</v>
      </c>
      <c r="S21" s="284">
        <v>170000</v>
      </c>
      <c r="T21" s="286">
        <v>0.13500000000000001</v>
      </c>
      <c r="U21" s="287">
        <v>0.80600000000000005</v>
      </c>
      <c r="V21" s="288">
        <v>0.69499999999999995</v>
      </c>
      <c r="Y21" s="28" t="s">
        <v>58</v>
      </c>
      <c r="Z21" s="224">
        <v>631000</v>
      </c>
      <c r="AA21" s="284">
        <v>511000</v>
      </c>
      <c r="AB21" s="289">
        <v>315000</v>
      </c>
      <c r="AC21" s="284">
        <v>294000</v>
      </c>
      <c r="AD21" s="284">
        <v>21000</v>
      </c>
      <c r="AE21" s="284">
        <v>317000</v>
      </c>
      <c r="AF21" s="286">
        <v>6.5000000000000002E-2</v>
      </c>
      <c r="AG21" s="287">
        <v>0.60599999999999998</v>
      </c>
      <c r="AH21" s="288">
        <v>0.56599999999999995</v>
      </c>
    </row>
    <row r="22" spans="1:34" ht="21" hidden="1" customHeight="1">
      <c r="A22" s="445" t="s">
        <v>59</v>
      </c>
      <c r="B22" s="446">
        <v>1213000</v>
      </c>
      <c r="C22" s="447">
        <v>1010000</v>
      </c>
      <c r="D22" s="448">
        <v>729000</v>
      </c>
      <c r="E22" s="447">
        <v>656000</v>
      </c>
      <c r="F22" s="447">
        <v>73000</v>
      </c>
      <c r="G22" s="447">
        <v>484000</v>
      </c>
      <c r="H22" s="449">
        <v>0.1</v>
      </c>
      <c r="I22" s="450">
        <v>0.70799999999999996</v>
      </c>
      <c r="J22" s="451">
        <v>0.63600000000000001</v>
      </c>
      <c r="K22" s="453"/>
      <c r="L22" s="444"/>
      <c r="M22" s="28" t="s">
        <v>59</v>
      </c>
      <c r="N22" s="224">
        <v>581000</v>
      </c>
      <c r="O22" s="284">
        <v>498000</v>
      </c>
      <c r="P22" s="289">
        <v>412000</v>
      </c>
      <c r="Q22" s="284">
        <v>360000</v>
      </c>
      <c r="R22" s="284">
        <v>52000</v>
      </c>
      <c r="S22" s="284">
        <v>169000</v>
      </c>
      <c r="T22" s="286">
        <v>0.127</v>
      </c>
      <c r="U22" s="287">
        <v>0.80900000000000005</v>
      </c>
      <c r="V22" s="288">
        <v>0.70399999999999996</v>
      </c>
      <c r="Y22" s="28" t="s">
        <v>59</v>
      </c>
      <c r="Z22" s="224">
        <v>632000</v>
      </c>
      <c r="AA22" s="284">
        <v>512000</v>
      </c>
      <c r="AB22" s="289">
        <v>317000</v>
      </c>
      <c r="AC22" s="284">
        <v>296000</v>
      </c>
      <c r="AD22" s="284">
        <v>21000</v>
      </c>
      <c r="AE22" s="284">
        <v>315000</v>
      </c>
      <c r="AF22" s="286">
        <v>6.5000000000000002E-2</v>
      </c>
      <c r="AG22" s="287">
        <v>0.61</v>
      </c>
      <c r="AH22" s="288">
        <v>0.56899999999999995</v>
      </c>
    </row>
    <row r="23" spans="1:34" ht="21" hidden="1" customHeight="1">
      <c r="A23" s="445" t="s">
        <v>199</v>
      </c>
      <c r="B23" s="446">
        <v>1214000</v>
      </c>
      <c r="C23" s="447">
        <v>1011000</v>
      </c>
      <c r="D23" s="448">
        <v>733000</v>
      </c>
      <c r="E23" s="447">
        <v>664000</v>
      </c>
      <c r="F23" s="447">
        <v>69000</v>
      </c>
      <c r="G23" s="447">
        <v>481000</v>
      </c>
      <c r="H23" s="449">
        <v>9.4E-2</v>
      </c>
      <c r="I23" s="450">
        <v>0.71099999999999997</v>
      </c>
      <c r="J23" s="451">
        <v>0.64300000000000002</v>
      </c>
      <c r="K23" s="453"/>
      <c r="L23" s="444"/>
      <c r="M23" s="28" t="s">
        <v>199</v>
      </c>
      <c r="N23" s="224">
        <v>582000</v>
      </c>
      <c r="O23" s="284">
        <v>498000</v>
      </c>
      <c r="P23" s="289">
        <v>413000</v>
      </c>
      <c r="Q23" s="284">
        <v>363000</v>
      </c>
      <c r="R23" s="284">
        <v>50000</v>
      </c>
      <c r="S23" s="284">
        <v>169000</v>
      </c>
      <c r="T23" s="286">
        <v>0.122</v>
      </c>
      <c r="U23" s="287">
        <v>0.80900000000000005</v>
      </c>
      <c r="V23" s="288">
        <v>0.70899999999999996</v>
      </c>
      <c r="Y23" s="28" t="s">
        <v>199</v>
      </c>
      <c r="Z23" s="224">
        <v>632000</v>
      </c>
      <c r="AA23" s="284">
        <v>512000</v>
      </c>
      <c r="AB23" s="289">
        <v>320000</v>
      </c>
      <c r="AC23" s="284">
        <v>302000</v>
      </c>
      <c r="AD23" s="284">
        <v>18000</v>
      </c>
      <c r="AE23" s="284">
        <v>312000</v>
      </c>
      <c r="AF23" s="286">
        <v>5.8000000000000003E-2</v>
      </c>
      <c r="AG23" s="287">
        <v>0.61499999999999999</v>
      </c>
      <c r="AH23" s="288">
        <v>0.57899999999999996</v>
      </c>
    </row>
    <row r="24" spans="1:34" ht="21" hidden="1" customHeight="1">
      <c r="A24" s="445" t="s">
        <v>200</v>
      </c>
      <c r="B24" s="446">
        <v>1215000</v>
      </c>
      <c r="C24" s="447">
        <v>1012000</v>
      </c>
      <c r="D24" s="448">
        <v>729000</v>
      </c>
      <c r="E24" s="447">
        <v>661000</v>
      </c>
      <c r="F24" s="447">
        <v>68000</v>
      </c>
      <c r="G24" s="447">
        <v>486000</v>
      </c>
      <c r="H24" s="449">
        <v>9.2999999999999999E-2</v>
      </c>
      <c r="I24" s="450">
        <v>0.70499999999999996</v>
      </c>
      <c r="J24" s="451">
        <v>0.63800000000000001</v>
      </c>
      <c r="K24" s="453"/>
      <c r="L24" s="444"/>
      <c r="M24" s="28" t="s">
        <v>200</v>
      </c>
      <c r="N24" s="224">
        <v>582000</v>
      </c>
      <c r="O24" s="284">
        <v>499000</v>
      </c>
      <c r="P24" s="289">
        <v>412000</v>
      </c>
      <c r="Q24" s="284">
        <v>361000</v>
      </c>
      <c r="R24" s="284">
        <v>50000</v>
      </c>
      <c r="S24" s="284">
        <v>170000</v>
      </c>
      <c r="T24" s="286">
        <v>0.123</v>
      </c>
      <c r="U24" s="287">
        <v>0.80500000000000005</v>
      </c>
      <c r="V24" s="288">
        <v>0.70399999999999996</v>
      </c>
      <c r="Y24" s="28" t="s">
        <v>200</v>
      </c>
      <c r="Z24" s="224">
        <v>633000</v>
      </c>
      <c r="AA24" s="284">
        <v>513000</v>
      </c>
      <c r="AB24" s="289">
        <v>317000</v>
      </c>
      <c r="AC24" s="284">
        <v>300000</v>
      </c>
      <c r="AD24" s="284">
        <v>17000</v>
      </c>
      <c r="AE24" s="284">
        <v>316000</v>
      </c>
      <c r="AF24" s="286">
        <v>5.5E-2</v>
      </c>
      <c r="AG24" s="287">
        <v>0.60799999999999998</v>
      </c>
      <c r="AH24" s="288">
        <v>0.57399999999999995</v>
      </c>
    </row>
    <row r="25" spans="1:34" ht="21" hidden="1" customHeight="1">
      <c r="A25" s="445" t="s">
        <v>60</v>
      </c>
      <c r="B25" s="446">
        <v>1216000</v>
      </c>
      <c r="C25" s="447">
        <v>1013000</v>
      </c>
      <c r="D25" s="448">
        <v>728000</v>
      </c>
      <c r="E25" s="447">
        <v>662000</v>
      </c>
      <c r="F25" s="447">
        <v>66000</v>
      </c>
      <c r="G25" s="447">
        <v>488000</v>
      </c>
      <c r="H25" s="449">
        <v>9.0999999999999998E-2</v>
      </c>
      <c r="I25" s="450">
        <v>0.70299999999999996</v>
      </c>
      <c r="J25" s="451">
        <v>0.63800000000000001</v>
      </c>
      <c r="K25" s="453"/>
      <c r="L25" s="444"/>
      <c r="M25" s="28" t="s">
        <v>60</v>
      </c>
      <c r="N25" s="224">
        <v>583000</v>
      </c>
      <c r="O25" s="284">
        <v>500000</v>
      </c>
      <c r="P25" s="289">
        <v>416000</v>
      </c>
      <c r="Q25" s="284">
        <v>365000</v>
      </c>
      <c r="R25" s="284">
        <v>50000</v>
      </c>
      <c r="S25" s="284">
        <v>167000</v>
      </c>
      <c r="T25" s="286">
        <v>0.121</v>
      </c>
      <c r="U25" s="287">
        <v>0.81</v>
      </c>
      <c r="V25" s="288">
        <v>0.70899999999999996</v>
      </c>
      <c r="Y25" s="28" t="s">
        <v>60</v>
      </c>
      <c r="Z25" s="224">
        <v>634000</v>
      </c>
      <c r="AA25" s="284">
        <v>513000</v>
      </c>
      <c r="AB25" s="289">
        <v>312000</v>
      </c>
      <c r="AC25" s="284">
        <v>296000</v>
      </c>
      <c r="AD25" s="284">
        <v>16000</v>
      </c>
      <c r="AE25" s="284">
        <v>321000</v>
      </c>
      <c r="AF25" s="286">
        <v>5.0999999999999997E-2</v>
      </c>
      <c r="AG25" s="287">
        <v>0.6</v>
      </c>
      <c r="AH25" s="288">
        <v>0.56899999999999995</v>
      </c>
    </row>
    <row r="26" spans="1:34" ht="21" hidden="1" customHeight="1">
      <c r="A26" s="445" t="s">
        <v>61</v>
      </c>
      <c r="B26" s="446">
        <v>1218000</v>
      </c>
      <c r="C26" s="447">
        <v>1014000</v>
      </c>
      <c r="D26" s="448">
        <v>722000</v>
      </c>
      <c r="E26" s="447">
        <v>654000</v>
      </c>
      <c r="F26" s="447">
        <v>68000</v>
      </c>
      <c r="G26" s="447">
        <v>495000</v>
      </c>
      <c r="H26" s="449">
        <v>9.5000000000000001E-2</v>
      </c>
      <c r="I26" s="450">
        <v>0.69899999999999995</v>
      </c>
      <c r="J26" s="451">
        <v>0.63100000000000001</v>
      </c>
      <c r="K26" s="453"/>
      <c r="L26" s="444"/>
      <c r="M26" s="28" t="s">
        <v>61</v>
      </c>
      <c r="N26" s="224">
        <v>583000</v>
      </c>
      <c r="O26" s="284">
        <v>500000</v>
      </c>
      <c r="P26" s="289">
        <v>414000</v>
      </c>
      <c r="Q26" s="284">
        <v>362000</v>
      </c>
      <c r="R26" s="284">
        <v>52000</v>
      </c>
      <c r="S26" s="284">
        <v>170000</v>
      </c>
      <c r="T26" s="286">
        <v>0.125</v>
      </c>
      <c r="U26" s="287">
        <v>0.80700000000000005</v>
      </c>
      <c r="V26" s="288">
        <v>0.70399999999999996</v>
      </c>
      <c r="Y26" s="28" t="s">
        <v>61</v>
      </c>
      <c r="Z26" s="224">
        <v>634000</v>
      </c>
      <c r="AA26" s="284">
        <v>514000</v>
      </c>
      <c r="AB26" s="289">
        <v>309000</v>
      </c>
      <c r="AC26" s="284">
        <v>292000</v>
      </c>
      <c r="AD26" s="284">
        <v>17000</v>
      </c>
      <c r="AE26" s="284">
        <v>326000</v>
      </c>
      <c r="AF26" s="286">
        <v>5.3999999999999999E-2</v>
      </c>
      <c r="AG26" s="287">
        <v>0.59299999999999997</v>
      </c>
      <c r="AH26" s="288">
        <v>0.56000000000000005</v>
      </c>
    </row>
    <row r="27" spans="1:34" ht="21" hidden="1" customHeight="1">
      <c r="A27" s="445" t="s">
        <v>62</v>
      </c>
      <c r="B27" s="446">
        <v>1219000</v>
      </c>
      <c r="C27" s="447">
        <v>1015000</v>
      </c>
      <c r="D27" s="448">
        <v>719000</v>
      </c>
      <c r="E27" s="447">
        <v>651000</v>
      </c>
      <c r="F27" s="447">
        <v>68000</v>
      </c>
      <c r="G27" s="447">
        <v>500000</v>
      </c>
      <c r="H27" s="449">
        <v>9.4E-2</v>
      </c>
      <c r="I27" s="450">
        <v>0.69699999999999995</v>
      </c>
      <c r="J27" s="451">
        <v>0.63</v>
      </c>
      <c r="K27" s="453"/>
      <c r="L27" s="444"/>
      <c r="M27" s="28" t="s">
        <v>62</v>
      </c>
      <c r="N27" s="224">
        <v>584000</v>
      </c>
      <c r="O27" s="284">
        <v>501000</v>
      </c>
      <c r="P27" s="289">
        <v>411000</v>
      </c>
      <c r="Q27" s="284">
        <v>360000</v>
      </c>
      <c r="R27" s="284">
        <v>50000</v>
      </c>
      <c r="S27" s="284">
        <v>173000</v>
      </c>
      <c r="T27" s="286">
        <v>0.123</v>
      </c>
      <c r="U27" s="287">
        <v>0.80200000000000005</v>
      </c>
      <c r="V27" s="288">
        <v>0.70099999999999996</v>
      </c>
      <c r="Y27" s="28" t="s">
        <v>62</v>
      </c>
      <c r="Z27" s="224">
        <v>635000</v>
      </c>
      <c r="AA27" s="284">
        <v>514000</v>
      </c>
      <c r="AB27" s="289">
        <v>308000</v>
      </c>
      <c r="AC27" s="284">
        <v>291000</v>
      </c>
      <c r="AD27" s="284">
        <v>17000</v>
      </c>
      <c r="AE27" s="284">
        <v>326000</v>
      </c>
      <c r="AF27" s="286">
        <v>5.6000000000000001E-2</v>
      </c>
      <c r="AG27" s="287">
        <v>0.59399999999999997</v>
      </c>
      <c r="AH27" s="288">
        <v>0.56000000000000005</v>
      </c>
    </row>
    <row r="28" spans="1:34" ht="21" hidden="1" customHeight="1">
      <c r="A28" s="445" t="s">
        <v>63</v>
      </c>
      <c r="B28" s="446">
        <v>1220000</v>
      </c>
      <c r="C28" s="447">
        <v>1016000</v>
      </c>
      <c r="D28" s="448">
        <v>719000</v>
      </c>
      <c r="E28" s="447">
        <v>643000</v>
      </c>
      <c r="F28" s="447">
        <v>76000</v>
      </c>
      <c r="G28" s="447">
        <v>501000</v>
      </c>
      <c r="H28" s="449">
        <v>0.105</v>
      </c>
      <c r="I28" s="450">
        <v>0.69599999999999995</v>
      </c>
      <c r="J28" s="451">
        <v>0.621</v>
      </c>
      <c r="K28" s="453"/>
      <c r="L28" s="444"/>
      <c r="M28" s="28" t="s">
        <v>63</v>
      </c>
      <c r="N28" s="224">
        <v>585000</v>
      </c>
      <c r="O28" s="284">
        <v>501000</v>
      </c>
      <c r="P28" s="289">
        <v>410000</v>
      </c>
      <c r="Q28" s="284">
        <v>356000</v>
      </c>
      <c r="R28" s="284">
        <v>55000</v>
      </c>
      <c r="S28" s="284">
        <v>174000</v>
      </c>
      <c r="T28" s="286">
        <v>0.13300000000000001</v>
      </c>
      <c r="U28" s="287">
        <v>0.80100000000000005</v>
      </c>
      <c r="V28" s="288">
        <v>0.69199999999999995</v>
      </c>
      <c r="Y28" s="28" t="s">
        <v>63</v>
      </c>
      <c r="Z28" s="224">
        <v>635000</v>
      </c>
      <c r="AA28" s="284">
        <v>515000</v>
      </c>
      <c r="AB28" s="289">
        <v>309000</v>
      </c>
      <c r="AC28" s="284">
        <v>288000</v>
      </c>
      <c r="AD28" s="284">
        <v>21000</v>
      </c>
      <c r="AE28" s="284">
        <v>327000</v>
      </c>
      <c r="AF28" s="286">
        <v>6.8000000000000005E-2</v>
      </c>
      <c r="AG28" s="287">
        <v>0.59299999999999997</v>
      </c>
      <c r="AH28" s="288">
        <v>0.55300000000000005</v>
      </c>
    </row>
    <row r="29" spans="1:34" ht="21" hidden="1" customHeight="1">
      <c r="A29" s="445" t="s">
        <v>64</v>
      </c>
      <c r="B29" s="446">
        <v>1221000</v>
      </c>
      <c r="C29" s="447">
        <v>1017000</v>
      </c>
      <c r="D29" s="448">
        <v>724000</v>
      </c>
      <c r="E29" s="447">
        <v>651000</v>
      </c>
      <c r="F29" s="447">
        <v>73000</v>
      </c>
      <c r="G29" s="447">
        <v>497000</v>
      </c>
      <c r="H29" s="449">
        <v>0.1</v>
      </c>
      <c r="I29" s="450">
        <v>0.7</v>
      </c>
      <c r="J29" s="451">
        <v>0.628</v>
      </c>
      <c r="K29" s="453"/>
      <c r="L29" s="444"/>
      <c r="M29" s="28" t="s">
        <v>64</v>
      </c>
      <c r="N29" s="224">
        <v>585000</v>
      </c>
      <c r="O29" s="284">
        <v>502000</v>
      </c>
      <c r="P29" s="289">
        <v>412000</v>
      </c>
      <c r="Q29" s="284">
        <v>361000</v>
      </c>
      <c r="R29" s="284">
        <v>51000</v>
      </c>
      <c r="S29" s="284">
        <v>173000</v>
      </c>
      <c r="T29" s="286">
        <v>0.124</v>
      </c>
      <c r="U29" s="287">
        <v>0.80300000000000005</v>
      </c>
      <c r="V29" s="288">
        <v>0.70199999999999996</v>
      </c>
      <c r="Y29" s="28" t="s">
        <v>64</v>
      </c>
      <c r="Z29" s="224">
        <v>636000</v>
      </c>
      <c r="AA29" s="284">
        <v>516000</v>
      </c>
      <c r="AB29" s="289">
        <v>312000</v>
      </c>
      <c r="AC29" s="284">
        <v>291000</v>
      </c>
      <c r="AD29" s="284">
        <v>22000</v>
      </c>
      <c r="AE29" s="284">
        <v>324000</v>
      </c>
      <c r="AF29" s="286">
        <v>6.9000000000000006E-2</v>
      </c>
      <c r="AG29" s="287">
        <v>0.59899999999999998</v>
      </c>
      <c r="AH29" s="288">
        <v>0.55700000000000005</v>
      </c>
    </row>
    <row r="30" spans="1:34" ht="21" hidden="1" customHeight="1">
      <c r="A30" s="445" t="s">
        <v>65</v>
      </c>
      <c r="B30" s="446">
        <v>1222000</v>
      </c>
      <c r="C30" s="447">
        <v>1018000</v>
      </c>
      <c r="D30" s="448">
        <v>731000</v>
      </c>
      <c r="E30" s="447">
        <v>656000</v>
      </c>
      <c r="F30" s="447">
        <v>75000</v>
      </c>
      <c r="G30" s="447">
        <v>491000</v>
      </c>
      <c r="H30" s="449">
        <v>0.10199999999999999</v>
      </c>
      <c r="I30" s="450">
        <v>0.70599999999999996</v>
      </c>
      <c r="J30" s="451">
        <v>0.63300000000000001</v>
      </c>
      <c r="K30" s="453"/>
      <c r="L30" s="444"/>
      <c r="M30" s="28" t="s">
        <v>65</v>
      </c>
      <c r="N30" s="224">
        <v>586000</v>
      </c>
      <c r="O30" s="284">
        <v>502000</v>
      </c>
      <c r="P30" s="289">
        <v>415000</v>
      </c>
      <c r="Q30" s="284">
        <v>365000</v>
      </c>
      <c r="R30" s="284">
        <v>50000</v>
      </c>
      <c r="S30" s="284">
        <v>171000</v>
      </c>
      <c r="T30" s="286">
        <v>0.11899999999999999</v>
      </c>
      <c r="U30" s="287">
        <v>0.80900000000000005</v>
      </c>
      <c r="V30" s="288">
        <v>0.71</v>
      </c>
      <c r="Y30" s="28" t="s">
        <v>65</v>
      </c>
      <c r="Z30" s="224">
        <v>637000</v>
      </c>
      <c r="AA30" s="284">
        <v>516000</v>
      </c>
      <c r="AB30" s="289">
        <v>316000</v>
      </c>
      <c r="AC30" s="284">
        <v>291000</v>
      </c>
      <c r="AD30" s="284">
        <v>25000</v>
      </c>
      <c r="AE30" s="284">
        <v>321000</v>
      </c>
      <c r="AF30" s="286">
        <v>0.08</v>
      </c>
      <c r="AG30" s="287">
        <v>0.60599999999999998</v>
      </c>
      <c r="AH30" s="288">
        <v>0.55700000000000005</v>
      </c>
    </row>
    <row r="31" spans="1:34" ht="21" hidden="1" customHeight="1">
      <c r="A31" s="445" t="s">
        <v>66</v>
      </c>
      <c r="B31" s="446">
        <v>1223000</v>
      </c>
      <c r="C31" s="447">
        <v>1019000</v>
      </c>
      <c r="D31" s="448">
        <v>733000</v>
      </c>
      <c r="E31" s="447">
        <v>658000</v>
      </c>
      <c r="F31" s="447">
        <v>75000</v>
      </c>
      <c r="G31" s="447">
        <v>490000</v>
      </c>
      <c r="H31" s="449">
        <v>0.10199999999999999</v>
      </c>
      <c r="I31" s="450">
        <v>0.70699999999999996</v>
      </c>
      <c r="J31" s="451">
        <v>0.63300000000000001</v>
      </c>
      <c r="K31" s="453"/>
      <c r="L31" s="444"/>
      <c r="M31" s="28" t="s">
        <v>66</v>
      </c>
      <c r="N31" s="224">
        <v>586000</v>
      </c>
      <c r="O31" s="284">
        <v>502000</v>
      </c>
      <c r="P31" s="289">
        <v>414000</v>
      </c>
      <c r="Q31" s="284">
        <v>365000</v>
      </c>
      <c r="R31" s="284">
        <v>49000</v>
      </c>
      <c r="S31" s="284">
        <v>172000</v>
      </c>
      <c r="T31" s="286">
        <v>0.11799999999999999</v>
      </c>
      <c r="U31" s="287">
        <v>0.80500000000000005</v>
      </c>
      <c r="V31" s="288">
        <v>0.70799999999999996</v>
      </c>
      <c r="Y31" s="28" t="s">
        <v>66</v>
      </c>
      <c r="Z31" s="224">
        <v>637000</v>
      </c>
      <c r="AA31" s="284">
        <v>516000</v>
      </c>
      <c r="AB31" s="289">
        <v>319000</v>
      </c>
      <c r="AC31" s="284">
        <v>293000</v>
      </c>
      <c r="AD31" s="284">
        <v>26000</v>
      </c>
      <c r="AE31" s="284">
        <v>318000</v>
      </c>
      <c r="AF31" s="286">
        <v>8.2000000000000003E-2</v>
      </c>
      <c r="AG31" s="287">
        <v>0.61099999999999999</v>
      </c>
      <c r="AH31" s="288">
        <v>0.56000000000000005</v>
      </c>
    </row>
    <row r="32" spans="1:34" ht="21" hidden="1" customHeight="1">
      <c r="A32" s="445" t="s">
        <v>67</v>
      </c>
      <c r="B32" s="446">
        <v>1224000</v>
      </c>
      <c r="C32" s="447">
        <v>1020000</v>
      </c>
      <c r="D32" s="448">
        <v>732000</v>
      </c>
      <c r="E32" s="447">
        <v>659000</v>
      </c>
      <c r="F32" s="447">
        <v>73000</v>
      </c>
      <c r="G32" s="447">
        <v>492000</v>
      </c>
      <c r="H32" s="449">
        <v>0.1</v>
      </c>
      <c r="I32" s="450">
        <v>0.70399999999999996</v>
      </c>
      <c r="J32" s="451">
        <v>0.63300000000000001</v>
      </c>
      <c r="K32" s="453"/>
      <c r="L32" s="444"/>
      <c r="M32" s="28" t="s">
        <v>67</v>
      </c>
      <c r="N32" s="224">
        <v>587000</v>
      </c>
      <c r="O32" s="284">
        <v>503000</v>
      </c>
      <c r="P32" s="289">
        <v>414000</v>
      </c>
      <c r="Q32" s="284">
        <v>366000</v>
      </c>
      <c r="R32" s="284">
        <v>48000</v>
      </c>
      <c r="S32" s="284">
        <v>173000</v>
      </c>
      <c r="T32" s="286">
        <v>0.115</v>
      </c>
      <c r="U32" s="287">
        <v>0.80300000000000005</v>
      </c>
      <c r="V32" s="288">
        <v>0.70899999999999996</v>
      </c>
      <c r="Y32" s="28" t="s">
        <v>67</v>
      </c>
      <c r="Z32" s="224">
        <v>637000</v>
      </c>
      <c r="AA32" s="284">
        <v>517000</v>
      </c>
      <c r="AB32" s="289">
        <v>318000</v>
      </c>
      <c r="AC32" s="284">
        <v>293000</v>
      </c>
      <c r="AD32" s="284">
        <v>25000</v>
      </c>
      <c r="AE32" s="284">
        <v>320000</v>
      </c>
      <c r="AF32" s="286">
        <v>7.9000000000000001E-2</v>
      </c>
      <c r="AG32" s="287">
        <v>0.60799999999999998</v>
      </c>
      <c r="AH32" s="288">
        <v>0.55900000000000005</v>
      </c>
    </row>
    <row r="33" spans="1:34" ht="21" hidden="1" customHeight="1">
      <c r="A33" s="445" t="s">
        <v>68</v>
      </c>
      <c r="B33" s="446">
        <v>1225000</v>
      </c>
      <c r="C33" s="447">
        <v>1021000</v>
      </c>
      <c r="D33" s="448">
        <v>729000</v>
      </c>
      <c r="E33" s="447">
        <v>657000</v>
      </c>
      <c r="F33" s="447">
        <v>72000</v>
      </c>
      <c r="G33" s="447">
        <v>496000</v>
      </c>
      <c r="H33" s="449">
        <v>9.9000000000000005E-2</v>
      </c>
      <c r="I33" s="450">
        <v>0.7</v>
      </c>
      <c r="J33" s="451">
        <v>0.63</v>
      </c>
      <c r="K33" s="453"/>
      <c r="L33" s="444"/>
      <c r="M33" s="28" t="s">
        <v>68</v>
      </c>
      <c r="N33" s="224">
        <v>587000</v>
      </c>
      <c r="O33" s="284">
        <v>503000</v>
      </c>
      <c r="P33" s="289">
        <v>416000</v>
      </c>
      <c r="Q33" s="284">
        <v>367000</v>
      </c>
      <c r="R33" s="284">
        <v>49000</v>
      </c>
      <c r="S33" s="284">
        <v>171000</v>
      </c>
      <c r="T33" s="286">
        <v>0.11799999999999999</v>
      </c>
      <c r="U33" s="287">
        <v>0.80500000000000005</v>
      </c>
      <c r="V33" s="288">
        <v>0.70799999999999996</v>
      </c>
      <c r="Y33" s="28" t="s">
        <v>68</v>
      </c>
      <c r="Z33" s="224">
        <v>638000</v>
      </c>
      <c r="AA33" s="284">
        <v>517000</v>
      </c>
      <c r="AB33" s="289">
        <v>313000</v>
      </c>
      <c r="AC33" s="284">
        <v>290000</v>
      </c>
      <c r="AD33" s="284">
        <v>23000</v>
      </c>
      <c r="AE33" s="284">
        <v>325000</v>
      </c>
      <c r="AF33" s="286">
        <v>7.3999999999999996E-2</v>
      </c>
      <c r="AG33" s="287">
        <v>0.59799999999999998</v>
      </c>
      <c r="AH33" s="288">
        <v>0.55300000000000005</v>
      </c>
    </row>
    <row r="34" spans="1:34" ht="21" hidden="1" customHeight="1">
      <c r="A34" s="445" t="s">
        <v>69</v>
      </c>
      <c r="B34" s="446">
        <v>1226000</v>
      </c>
      <c r="C34" s="447">
        <v>1021000</v>
      </c>
      <c r="D34" s="448">
        <v>730000</v>
      </c>
      <c r="E34" s="447">
        <v>663000</v>
      </c>
      <c r="F34" s="447">
        <v>67000</v>
      </c>
      <c r="G34" s="447">
        <v>496000</v>
      </c>
      <c r="H34" s="449">
        <v>9.1999999999999998E-2</v>
      </c>
      <c r="I34" s="450">
        <v>0.7</v>
      </c>
      <c r="J34" s="451">
        <v>0.63400000000000001</v>
      </c>
      <c r="K34" s="453"/>
      <c r="L34" s="444"/>
      <c r="M34" s="28" t="s">
        <v>69</v>
      </c>
      <c r="N34" s="224">
        <v>588000</v>
      </c>
      <c r="O34" s="284">
        <v>504000</v>
      </c>
      <c r="P34" s="289">
        <v>418000</v>
      </c>
      <c r="Q34" s="284">
        <v>371000</v>
      </c>
      <c r="R34" s="284">
        <v>47000</v>
      </c>
      <c r="S34" s="284">
        <v>170000</v>
      </c>
      <c r="T34" s="286">
        <v>0.111</v>
      </c>
      <c r="U34" s="287">
        <v>0.80700000000000005</v>
      </c>
      <c r="V34" s="288">
        <v>0.71499999999999997</v>
      </c>
      <c r="Y34" s="28" t="s">
        <v>69</v>
      </c>
      <c r="Z34" s="224">
        <v>638000</v>
      </c>
      <c r="AA34" s="284">
        <v>518000</v>
      </c>
      <c r="AB34" s="289">
        <v>312000</v>
      </c>
      <c r="AC34" s="284">
        <v>292000</v>
      </c>
      <c r="AD34" s="284">
        <v>21000</v>
      </c>
      <c r="AE34" s="284">
        <v>326000</v>
      </c>
      <c r="AF34" s="286">
        <v>6.7000000000000004E-2</v>
      </c>
      <c r="AG34" s="287">
        <v>0.59599999999999997</v>
      </c>
      <c r="AH34" s="288">
        <v>0.55600000000000005</v>
      </c>
    </row>
    <row r="35" spans="1:34" ht="21" hidden="1" customHeight="1">
      <c r="A35" s="445" t="s">
        <v>201</v>
      </c>
      <c r="B35" s="446">
        <v>1227000</v>
      </c>
      <c r="C35" s="447">
        <v>1022000</v>
      </c>
      <c r="D35" s="448">
        <v>733000</v>
      </c>
      <c r="E35" s="447">
        <v>667000</v>
      </c>
      <c r="F35" s="447">
        <v>66000</v>
      </c>
      <c r="G35" s="447">
        <v>493000</v>
      </c>
      <c r="H35" s="449">
        <v>0.09</v>
      </c>
      <c r="I35" s="450">
        <v>0.70399999999999996</v>
      </c>
      <c r="J35" s="451">
        <v>0.63900000000000001</v>
      </c>
      <c r="K35" s="453"/>
      <c r="L35" s="444"/>
      <c r="M35" s="28" t="s">
        <v>201</v>
      </c>
      <c r="N35" s="224">
        <v>588000</v>
      </c>
      <c r="O35" s="284">
        <v>504000</v>
      </c>
      <c r="P35" s="289">
        <v>420000</v>
      </c>
      <c r="Q35" s="284">
        <v>373000</v>
      </c>
      <c r="R35" s="284">
        <v>47000</v>
      </c>
      <c r="S35" s="284">
        <v>168000</v>
      </c>
      <c r="T35" s="286">
        <v>0.112</v>
      </c>
      <c r="U35" s="287">
        <v>0.81100000000000005</v>
      </c>
      <c r="V35" s="288">
        <v>0.71799999999999997</v>
      </c>
      <c r="Y35" s="28" t="s">
        <v>201</v>
      </c>
      <c r="Z35" s="224">
        <v>639000</v>
      </c>
      <c r="AA35" s="284">
        <v>518000</v>
      </c>
      <c r="AB35" s="289">
        <v>314000</v>
      </c>
      <c r="AC35" s="284">
        <v>295000</v>
      </c>
      <c r="AD35" s="284">
        <v>19000</v>
      </c>
      <c r="AE35" s="284">
        <v>325000</v>
      </c>
      <c r="AF35" s="286">
        <v>0.06</v>
      </c>
      <c r="AG35" s="287">
        <v>0.59899999999999998</v>
      </c>
      <c r="AH35" s="288">
        <v>0.56200000000000006</v>
      </c>
    </row>
    <row r="36" spans="1:34" ht="21" hidden="1" customHeight="1">
      <c r="A36" s="445" t="s">
        <v>202</v>
      </c>
      <c r="B36" s="446">
        <v>1228000</v>
      </c>
      <c r="C36" s="447">
        <v>1023000</v>
      </c>
      <c r="D36" s="448">
        <v>734000</v>
      </c>
      <c r="E36" s="447">
        <v>666000</v>
      </c>
      <c r="F36" s="447">
        <v>68000</v>
      </c>
      <c r="G36" s="447">
        <v>494000</v>
      </c>
      <c r="H36" s="449">
        <v>9.2999999999999999E-2</v>
      </c>
      <c r="I36" s="450">
        <v>0.70499999999999996</v>
      </c>
      <c r="J36" s="451">
        <v>0.63800000000000001</v>
      </c>
      <c r="K36" s="453"/>
      <c r="L36" s="444"/>
      <c r="M36" s="28" t="s">
        <v>202</v>
      </c>
      <c r="N36" s="224">
        <v>589000</v>
      </c>
      <c r="O36" s="284">
        <v>505000</v>
      </c>
      <c r="P36" s="289">
        <v>415000</v>
      </c>
      <c r="Q36" s="284">
        <v>367000</v>
      </c>
      <c r="R36" s="284">
        <v>48000</v>
      </c>
      <c r="S36" s="284">
        <v>173000</v>
      </c>
      <c r="T36" s="286">
        <v>0.11700000000000001</v>
      </c>
      <c r="U36" s="287">
        <v>0.80400000000000005</v>
      </c>
      <c r="V36" s="288">
        <v>0.70799999999999996</v>
      </c>
      <c r="Y36" s="28" t="s">
        <v>202</v>
      </c>
      <c r="Z36" s="224">
        <v>639000</v>
      </c>
      <c r="AA36" s="284">
        <v>518000</v>
      </c>
      <c r="AB36" s="289">
        <v>319000</v>
      </c>
      <c r="AC36" s="284">
        <v>299000</v>
      </c>
      <c r="AD36" s="284">
        <v>20000</v>
      </c>
      <c r="AE36" s="284">
        <v>320000</v>
      </c>
      <c r="AF36" s="286">
        <v>6.2E-2</v>
      </c>
      <c r="AG36" s="287">
        <v>0.60799999999999998</v>
      </c>
      <c r="AH36" s="288">
        <v>0.56999999999999995</v>
      </c>
    </row>
    <row r="37" spans="1:34" ht="21" hidden="1" customHeight="1">
      <c r="A37" s="445" t="s">
        <v>70</v>
      </c>
      <c r="B37" s="446">
        <v>1229000</v>
      </c>
      <c r="C37" s="447">
        <v>1024000</v>
      </c>
      <c r="D37" s="448">
        <v>733000</v>
      </c>
      <c r="E37" s="447">
        <v>670000</v>
      </c>
      <c r="F37" s="447">
        <v>64000</v>
      </c>
      <c r="G37" s="447">
        <v>495000</v>
      </c>
      <c r="H37" s="449">
        <v>8.6999999999999994E-2</v>
      </c>
      <c r="I37" s="450">
        <v>0.70399999999999996</v>
      </c>
      <c r="J37" s="451">
        <v>0.64200000000000002</v>
      </c>
      <c r="K37" s="453"/>
      <c r="L37" s="444"/>
      <c r="M37" s="28" t="s">
        <v>70</v>
      </c>
      <c r="N37" s="224">
        <v>589000</v>
      </c>
      <c r="O37" s="284">
        <v>505000</v>
      </c>
      <c r="P37" s="289">
        <v>413000</v>
      </c>
      <c r="Q37" s="284">
        <v>369000</v>
      </c>
      <c r="R37" s="284">
        <v>44000</v>
      </c>
      <c r="S37" s="284">
        <v>176000</v>
      </c>
      <c r="T37" s="286">
        <v>0.107</v>
      </c>
      <c r="U37" s="287">
        <v>0.8</v>
      </c>
      <c r="V37" s="288">
        <v>0.71299999999999997</v>
      </c>
      <c r="Y37" s="28" t="s">
        <v>70</v>
      </c>
      <c r="Z37" s="224">
        <v>640000</v>
      </c>
      <c r="AA37" s="284">
        <v>519000</v>
      </c>
      <c r="AB37" s="289">
        <v>320000</v>
      </c>
      <c r="AC37" s="284">
        <v>301000</v>
      </c>
      <c r="AD37" s="284">
        <v>20000</v>
      </c>
      <c r="AE37" s="284">
        <v>319000</v>
      </c>
      <c r="AF37" s="286">
        <v>6.0999999999999999E-2</v>
      </c>
      <c r="AG37" s="287">
        <v>0.61099999999999999</v>
      </c>
      <c r="AH37" s="288">
        <v>0.57299999999999995</v>
      </c>
    </row>
    <row r="38" spans="1:34" ht="21" hidden="1" customHeight="1">
      <c r="A38" s="445" t="s">
        <v>71</v>
      </c>
      <c r="B38" s="446">
        <v>1230000</v>
      </c>
      <c r="C38" s="447">
        <v>1025000</v>
      </c>
      <c r="D38" s="448">
        <v>733000</v>
      </c>
      <c r="E38" s="447">
        <v>673000</v>
      </c>
      <c r="F38" s="447">
        <v>60000</v>
      </c>
      <c r="G38" s="447">
        <v>497000</v>
      </c>
      <c r="H38" s="449">
        <v>8.2000000000000003E-2</v>
      </c>
      <c r="I38" s="450">
        <v>0.70399999999999996</v>
      </c>
      <c r="J38" s="451">
        <v>0.64500000000000002</v>
      </c>
      <c r="K38" s="453"/>
      <c r="L38" s="444"/>
      <c r="M38" s="28" t="s">
        <v>71</v>
      </c>
      <c r="N38" s="224">
        <v>589000</v>
      </c>
      <c r="O38" s="284">
        <v>505000</v>
      </c>
      <c r="P38" s="289">
        <v>412000</v>
      </c>
      <c r="Q38" s="284">
        <v>370000</v>
      </c>
      <c r="R38" s="284">
        <v>41000</v>
      </c>
      <c r="S38" s="284">
        <v>178000</v>
      </c>
      <c r="T38" s="286">
        <v>0.1</v>
      </c>
      <c r="U38" s="287">
        <v>0.79800000000000004</v>
      </c>
      <c r="V38" s="288">
        <v>0.71599999999999997</v>
      </c>
      <c r="Y38" s="28" t="s">
        <v>71</v>
      </c>
      <c r="Z38" s="224">
        <v>640000</v>
      </c>
      <c r="AA38" s="284">
        <v>519000</v>
      </c>
      <c r="AB38" s="289">
        <v>321000</v>
      </c>
      <c r="AC38" s="284">
        <v>302000</v>
      </c>
      <c r="AD38" s="284">
        <v>19000</v>
      </c>
      <c r="AE38" s="284">
        <v>319000</v>
      </c>
      <c r="AF38" s="286">
        <v>5.8999999999999997E-2</v>
      </c>
      <c r="AG38" s="287">
        <v>0.61099999999999999</v>
      </c>
      <c r="AH38" s="288">
        <v>0.57499999999999996</v>
      </c>
    </row>
    <row r="39" spans="1:34" ht="21" hidden="1" customHeight="1">
      <c r="A39" s="445" t="s">
        <v>72</v>
      </c>
      <c r="B39" s="446">
        <v>1231000</v>
      </c>
      <c r="C39" s="447">
        <v>1025000</v>
      </c>
      <c r="D39" s="448">
        <v>731000</v>
      </c>
      <c r="E39" s="447">
        <v>676000</v>
      </c>
      <c r="F39" s="447">
        <v>54000</v>
      </c>
      <c r="G39" s="447">
        <v>500000</v>
      </c>
      <c r="H39" s="449">
        <v>7.3999999999999996E-2</v>
      </c>
      <c r="I39" s="450">
        <v>0.70099999999999996</v>
      </c>
      <c r="J39" s="451">
        <v>0.64800000000000002</v>
      </c>
      <c r="K39" s="453"/>
      <c r="L39" s="444"/>
      <c r="M39" s="28" t="s">
        <v>72</v>
      </c>
      <c r="N39" s="224">
        <v>590000</v>
      </c>
      <c r="O39" s="284">
        <v>506000</v>
      </c>
      <c r="P39" s="289">
        <v>412000</v>
      </c>
      <c r="Q39" s="284">
        <v>373000</v>
      </c>
      <c r="R39" s="284">
        <v>39000</v>
      </c>
      <c r="S39" s="284">
        <v>178000</v>
      </c>
      <c r="T39" s="286">
        <v>9.4E-2</v>
      </c>
      <c r="U39" s="287">
        <v>0.79600000000000004</v>
      </c>
      <c r="V39" s="288">
        <v>0.72099999999999997</v>
      </c>
      <c r="Y39" s="28" t="s">
        <v>72</v>
      </c>
      <c r="Z39" s="224">
        <v>641000</v>
      </c>
      <c r="AA39" s="284">
        <v>520000</v>
      </c>
      <c r="AB39" s="289">
        <v>319000</v>
      </c>
      <c r="AC39" s="284">
        <v>303000</v>
      </c>
      <c r="AD39" s="284">
        <v>16000</v>
      </c>
      <c r="AE39" s="284">
        <v>321000</v>
      </c>
      <c r="AF39" s="286">
        <v>0.05</v>
      </c>
      <c r="AG39" s="287">
        <v>0.60799999999999998</v>
      </c>
      <c r="AH39" s="288">
        <v>0.57799999999999996</v>
      </c>
    </row>
    <row r="40" spans="1:34" ht="21" hidden="1" customHeight="1">
      <c r="A40" s="445" t="s">
        <v>73</v>
      </c>
      <c r="B40" s="446">
        <v>1232000</v>
      </c>
      <c r="C40" s="447">
        <v>1026000</v>
      </c>
      <c r="D40" s="448">
        <v>740000</v>
      </c>
      <c r="E40" s="447">
        <v>681000</v>
      </c>
      <c r="F40" s="447">
        <v>59000</v>
      </c>
      <c r="G40" s="447">
        <v>491000</v>
      </c>
      <c r="H40" s="449">
        <v>0.08</v>
      </c>
      <c r="I40" s="450">
        <v>0.71</v>
      </c>
      <c r="J40" s="451">
        <v>0.65200000000000002</v>
      </c>
      <c r="K40" s="453"/>
      <c r="L40" s="444"/>
      <c r="M40" s="28" t="s">
        <v>73</v>
      </c>
      <c r="N40" s="224">
        <v>590000</v>
      </c>
      <c r="O40" s="284">
        <v>506000</v>
      </c>
      <c r="P40" s="289">
        <v>419000</v>
      </c>
      <c r="Q40" s="284">
        <v>376000</v>
      </c>
      <c r="R40" s="284">
        <v>43000</v>
      </c>
      <c r="S40" s="284">
        <v>171000</v>
      </c>
      <c r="T40" s="286">
        <v>0.10299999999999999</v>
      </c>
      <c r="U40" s="287">
        <v>0.80900000000000005</v>
      </c>
      <c r="V40" s="288">
        <v>0.72499999999999998</v>
      </c>
      <c r="Y40" s="28" t="s">
        <v>73</v>
      </c>
      <c r="Z40" s="224">
        <v>641000</v>
      </c>
      <c r="AA40" s="284">
        <v>520000</v>
      </c>
      <c r="AB40" s="289">
        <v>321000</v>
      </c>
      <c r="AC40" s="284">
        <v>305000</v>
      </c>
      <c r="AD40" s="284">
        <v>16000</v>
      </c>
      <c r="AE40" s="284">
        <v>320000</v>
      </c>
      <c r="AF40" s="286">
        <v>5.0999999999999997E-2</v>
      </c>
      <c r="AG40" s="287">
        <v>0.61199999999999999</v>
      </c>
      <c r="AH40" s="288">
        <v>0.58099999999999996</v>
      </c>
    </row>
    <row r="41" spans="1:34" ht="21" hidden="1" customHeight="1">
      <c r="A41" s="445" t="s">
        <v>74</v>
      </c>
      <c r="B41" s="446">
        <v>1232000</v>
      </c>
      <c r="C41" s="447">
        <v>1027000</v>
      </c>
      <c r="D41" s="448">
        <v>744000</v>
      </c>
      <c r="E41" s="447">
        <v>683000</v>
      </c>
      <c r="F41" s="447">
        <v>61000</v>
      </c>
      <c r="G41" s="447">
        <v>489000</v>
      </c>
      <c r="H41" s="449">
        <v>8.2000000000000003E-2</v>
      </c>
      <c r="I41" s="450">
        <v>0.71199999999999997</v>
      </c>
      <c r="J41" s="451">
        <v>0.65300000000000002</v>
      </c>
      <c r="K41" s="453"/>
      <c r="L41" s="444"/>
      <c r="M41" s="28" t="s">
        <v>74</v>
      </c>
      <c r="N41" s="224">
        <v>591000</v>
      </c>
      <c r="O41" s="284">
        <v>507000</v>
      </c>
      <c r="P41" s="289">
        <v>422000</v>
      </c>
      <c r="Q41" s="284">
        <v>377000</v>
      </c>
      <c r="R41" s="284">
        <v>45000</v>
      </c>
      <c r="S41" s="284">
        <v>169000</v>
      </c>
      <c r="T41" s="286">
        <v>0.106</v>
      </c>
      <c r="U41" s="287">
        <v>0.81299999999999994</v>
      </c>
      <c r="V41" s="288">
        <v>0.72599999999999998</v>
      </c>
      <c r="Y41" s="28" t="s">
        <v>74</v>
      </c>
      <c r="Z41" s="224">
        <v>641000</v>
      </c>
      <c r="AA41" s="284">
        <v>520000</v>
      </c>
      <c r="AB41" s="289">
        <v>322000</v>
      </c>
      <c r="AC41" s="284">
        <v>306000</v>
      </c>
      <c r="AD41" s="284">
        <v>17000</v>
      </c>
      <c r="AE41" s="284">
        <v>319000</v>
      </c>
      <c r="AF41" s="286">
        <v>5.0999999999999997E-2</v>
      </c>
      <c r="AG41" s="287">
        <v>0.61399999999999999</v>
      </c>
      <c r="AH41" s="288">
        <v>0.58199999999999996</v>
      </c>
    </row>
    <row r="42" spans="1:34" ht="21" hidden="1" customHeight="1">
      <c r="A42" s="445" t="s">
        <v>75</v>
      </c>
      <c r="B42" s="446">
        <v>1233000</v>
      </c>
      <c r="C42" s="447">
        <v>1028000</v>
      </c>
      <c r="D42" s="448">
        <v>753000</v>
      </c>
      <c r="E42" s="447">
        <v>690000</v>
      </c>
      <c r="F42" s="447">
        <v>63000</v>
      </c>
      <c r="G42" s="447">
        <v>480000</v>
      </c>
      <c r="H42" s="449">
        <v>8.4000000000000005E-2</v>
      </c>
      <c r="I42" s="450">
        <v>0.71899999999999997</v>
      </c>
      <c r="J42" s="451">
        <v>0.65800000000000003</v>
      </c>
      <c r="K42" s="453"/>
      <c r="L42" s="444"/>
      <c r="M42" s="28" t="s">
        <v>75</v>
      </c>
      <c r="N42" s="224">
        <v>591000</v>
      </c>
      <c r="O42" s="284">
        <v>507000</v>
      </c>
      <c r="P42" s="289">
        <v>427000</v>
      </c>
      <c r="Q42" s="284">
        <v>382000</v>
      </c>
      <c r="R42" s="284">
        <v>45000</v>
      </c>
      <c r="S42" s="284">
        <v>164000</v>
      </c>
      <c r="T42" s="286">
        <v>0.105</v>
      </c>
      <c r="U42" s="287">
        <v>0.82199999999999995</v>
      </c>
      <c r="V42" s="288">
        <v>0.73399999999999999</v>
      </c>
      <c r="Y42" s="28" t="s">
        <v>75</v>
      </c>
      <c r="Z42" s="224">
        <v>642000</v>
      </c>
      <c r="AA42" s="284">
        <v>521000</v>
      </c>
      <c r="AB42" s="289">
        <v>326000</v>
      </c>
      <c r="AC42" s="284">
        <v>307000</v>
      </c>
      <c r="AD42" s="284">
        <v>19000</v>
      </c>
      <c r="AE42" s="284">
        <v>316000</v>
      </c>
      <c r="AF42" s="286">
        <v>5.7000000000000002E-2</v>
      </c>
      <c r="AG42" s="287">
        <v>0.62</v>
      </c>
      <c r="AH42" s="288">
        <v>0.58399999999999996</v>
      </c>
    </row>
    <row r="43" spans="1:34" ht="21" hidden="1" customHeight="1">
      <c r="A43" s="445" t="s">
        <v>76</v>
      </c>
      <c r="B43" s="446">
        <v>1234000</v>
      </c>
      <c r="C43" s="447">
        <v>1029000</v>
      </c>
      <c r="D43" s="448">
        <v>756000</v>
      </c>
      <c r="E43" s="447">
        <v>689000</v>
      </c>
      <c r="F43" s="447">
        <v>67000</v>
      </c>
      <c r="G43" s="447">
        <v>478000</v>
      </c>
      <c r="H43" s="449">
        <v>8.7999999999999995E-2</v>
      </c>
      <c r="I43" s="450">
        <v>0.72299999999999998</v>
      </c>
      <c r="J43" s="451">
        <v>0.65800000000000003</v>
      </c>
      <c r="K43" s="453"/>
      <c r="L43" s="444"/>
      <c r="M43" s="28" t="s">
        <v>76</v>
      </c>
      <c r="N43" s="224">
        <v>592000</v>
      </c>
      <c r="O43" s="284">
        <v>507000</v>
      </c>
      <c r="P43" s="289">
        <v>428000</v>
      </c>
      <c r="Q43" s="284">
        <v>382000</v>
      </c>
      <c r="R43" s="284">
        <v>46000</v>
      </c>
      <c r="S43" s="284">
        <v>163000</v>
      </c>
      <c r="T43" s="286">
        <v>0.107</v>
      </c>
      <c r="U43" s="287">
        <v>0.82599999999999996</v>
      </c>
      <c r="V43" s="288">
        <v>0.73599999999999999</v>
      </c>
      <c r="Y43" s="28" t="s">
        <v>76</v>
      </c>
      <c r="Z43" s="224">
        <v>642000</v>
      </c>
      <c r="AA43" s="284">
        <v>521000</v>
      </c>
      <c r="AB43" s="289">
        <v>327000</v>
      </c>
      <c r="AC43" s="284">
        <v>307000</v>
      </c>
      <c r="AD43" s="284">
        <v>21000</v>
      </c>
      <c r="AE43" s="284">
        <v>315000</v>
      </c>
      <c r="AF43" s="286">
        <v>6.3E-2</v>
      </c>
      <c r="AG43" s="287">
        <v>0.622</v>
      </c>
      <c r="AH43" s="288">
        <v>0.58299999999999996</v>
      </c>
    </row>
    <row r="44" spans="1:34" ht="21" hidden="1" customHeight="1">
      <c r="A44" s="445" t="s">
        <v>77</v>
      </c>
      <c r="B44" s="446">
        <v>1235000</v>
      </c>
      <c r="C44" s="447">
        <v>1029000</v>
      </c>
      <c r="D44" s="448">
        <v>758000</v>
      </c>
      <c r="E44" s="447">
        <v>689000</v>
      </c>
      <c r="F44" s="447">
        <v>69000</v>
      </c>
      <c r="G44" s="447">
        <v>476000</v>
      </c>
      <c r="H44" s="449">
        <v>9.0999999999999998E-2</v>
      </c>
      <c r="I44" s="450">
        <v>0.72399999999999998</v>
      </c>
      <c r="J44" s="451">
        <v>0.65700000000000003</v>
      </c>
      <c r="K44" s="453"/>
      <c r="L44" s="444"/>
      <c r="M44" s="28" t="s">
        <v>77</v>
      </c>
      <c r="N44" s="224">
        <v>592000</v>
      </c>
      <c r="O44" s="284">
        <v>508000</v>
      </c>
      <c r="P44" s="289">
        <v>433000</v>
      </c>
      <c r="Q44" s="284">
        <v>387000</v>
      </c>
      <c r="R44" s="284">
        <v>46000</v>
      </c>
      <c r="S44" s="284">
        <v>159000</v>
      </c>
      <c r="T44" s="286">
        <v>0.107</v>
      </c>
      <c r="U44" s="287">
        <v>0.83399999999999996</v>
      </c>
      <c r="V44" s="288">
        <v>0.74299999999999999</v>
      </c>
      <c r="Y44" s="28" t="s">
        <v>77</v>
      </c>
      <c r="Z44" s="224">
        <v>643000</v>
      </c>
      <c r="AA44" s="284">
        <v>522000</v>
      </c>
      <c r="AB44" s="289">
        <v>325000</v>
      </c>
      <c r="AC44" s="284">
        <v>303000</v>
      </c>
      <c r="AD44" s="284">
        <v>22000</v>
      </c>
      <c r="AE44" s="284">
        <v>317000</v>
      </c>
      <c r="AF44" s="286">
        <v>6.9000000000000006E-2</v>
      </c>
      <c r="AG44" s="287">
        <v>0.61699999999999999</v>
      </c>
      <c r="AH44" s="288">
        <v>0.57399999999999995</v>
      </c>
    </row>
    <row r="45" spans="1:34" ht="21" hidden="1" customHeight="1">
      <c r="A45" s="445" t="s">
        <v>78</v>
      </c>
      <c r="B45" s="446">
        <v>1235000</v>
      </c>
      <c r="C45" s="447">
        <v>1030000</v>
      </c>
      <c r="D45" s="448">
        <v>760000</v>
      </c>
      <c r="E45" s="447">
        <v>693000</v>
      </c>
      <c r="F45" s="447">
        <v>67000</v>
      </c>
      <c r="G45" s="447">
        <v>476000</v>
      </c>
      <c r="H45" s="449">
        <v>8.7999999999999995E-2</v>
      </c>
      <c r="I45" s="450">
        <v>0.72599999999999998</v>
      </c>
      <c r="J45" s="451">
        <v>0.66100000000000003</v>
      </c>
      <c r="K45" s="453"/>
      <c r="L45" s="444"/>
      <c r="M45" s="28" t="s">
        <v>78</v>
      </c>
      <c r="N45" s="224">
        <v>592000</v>
      </c>
      <c r="O45" s="284">
        <v>508000</v>
      </c>
      <c r="P45" s="289">
        <v>434000</v>
      </c>
      <c r="Q45" s="284">
        <v>389000</v>
      </c>
      <c r="R45" s="284">
        <v>45000</v>
      </c>
      <c r="S45" s="284">
        <v>159000</v>
      </c>
      <c r="T45" s="286">
        <v>0.10299999999999999</v>
      </c>
      <c r="U45" s="287">
        <v>0.83599999999999997</v>
      </c>
      <c r="V45" s="288">
        <v>0.748</v>
      </c>
      <c r="Y45" s="28" t="s">
        <v>78</v>
      </c>
      <c r="Z45" s="224">
        <v>643000</v>
      </c>
      <c r="AA45" s="284">
        <v>522000</v>
      </c>
      <c r="AB45" s="289">
        <v>326000</v>
      </c>
      <c r="AC45" s="284">
        <v>304000</v>
      </c>
      <c r="AD45" s="284">
        <v>22000</v>
      </c>
      <c r="AE45" s="284">
        <v>317000</v>
      </c>
      <c r="AF45" s="286">
        <v>6.7000000000000004E-2</v>
      </c>
      <c r="AG45" s="287">
        <v>0.61899999999999999</v>
      </c>
      <c r="AH45" s="288">
        <v>0.57699999999999996</v>
      </c>
    </row>
    <row r="46" spans="1:34" ht="21" hidden="1" customHeight="1">
      <c r="A46" s="445" t="s">
        <v>79</v>
      </c>
      <c r="B46" s="446">
        <v>1236000</v>
      </c>
      <c r="C46" s="447">
        <v>1030000</v>
      </c>
      <c r="D46" s="448">
        <v>758000</v>
      </c>
      <c r="E46" s="447">
        <v>692000</v>
      </c>
      <c r="F46" s="447">
        <v>66000</v>
      </c>
      <c r="G46" s="447">
        <v>478000</v>
      </c>
      <c r="H46" s="449">
        <v>8.6999999999999994E-2</v>
      </c>
      <c r="I46" s="450">
        <v>0.72299999999999998</v>
      </c>
      <c r="J46" s="451">
        <v>0.65900000000000003</v>
      </c>
      <c r="K46" s="453"/>
      <c r="L46" s="444"/>
      <c r="M46" s="28" t="s">
        <v>79</v>
      </c>
      <c r="N46" s="224">
        <v>593000</v>
      </c>
      <c r="O46" s="284">
        <v>508000</v>
      </c>
      <c r="P46" s="289">
        <v>432000</v>
      </c>
      <c r="Q46" s="284">
        <v>387000</v>
      </c>
      <c r="R46" s="284">
        <v>45000</v>
      </c>
      <c r="S46" s="284">
        <v>161000</v>
      </c>
      <c r="T46" s="286">
        <v>0.10299999999999999</v>
      </c>
      <c r="U46" s="287">
        <v>0.83</v>
      </c>
      <c r="V46" s="288">
        <v>0.74299999999999999</v>
      </c>
      <c r="Y46" s="28" t="s">
        <v>79</v>
      </c>
      <c r="Z46" s="224">
        <v>643000</v>
      </c>
      <c r="AA46" s="284">
        <v>522000</v>
      </c>
      <c r="AB46" s="289">
        <v>326000</v>
      </c>
      <c r="AC46" s="284">
        <v>304000</v>
      </c>
      <c r="AD46" s="284">
        <v>21000</v>
      </c>
      <c r="AE46" s="284">
        <v>318000</v>
      </c>
      <c r="AF46" s="286">
        <v>6.6000000000000003E-2</v>
      </c>
      <c r="AG46" s="287">
        <v>0.61899999999999999</v>
      </c>
      <c r="AH46" s="288">
        <v>0.57799999999999996</v>
      </c>
    </row>
    <row r="47" spans="1:34" ht="21" hidden="1" customHeight="1">
      <c r="A47" s="445" t="s">
        <v>203</v>
      </c>
      <c r="B47" s="446">
        <v>1237000</v>
      </c>
      <c r="C47" s="447">
        <v>1031000</v>
      </c>
      <c r="D47" s="448">
        <v>754000</v>
      </c>
      <c r="E47" s="447">
        <v>691000</v>
      </c>
      <c r="F47" s="447">
        <v>64000</v>
      </c>
      <c r="G47" s="447">
        <v>483000</v>
      </c>
      <c r="H47" s="449">
        <v>8.4000000000000005E-2</v>
      </c>
      <c r="I47" s="450">
        <v>0.71799999999999997</v>
      </c>
      <c r="J47" s="451">
        <v>0.65700000000000003</v>
      </c>
      <c r="K47" s="453"/>
      <c r="L47" s="444"/>
      <c r="M47" s="28" t="s">
        <v>203</v>
      </c>
      <c r="N47" s="224">
        <v>593000</v>
      </c>
      <c r="O47" s="284">
        <v>508000</v>
      </c>
      <c r="P47" s="289">
        <v>431000</v>
      </c>
      <c r="Q47" s="284">
        <v>388000</v>
      </c>
      <c r="R47" s="284">
        <v>43000</v>
      </c>
      <c r="S47" s="284">
        <v>162000</v>
      </c>
      <c r="T47" s="286">
        <v>9.9000000000000005E-2</v>
      </c>
      <c r="U47" s="287">
        <v>0.82499999999999996</v>
      </c>
      <c r="V47" s="288">
        <v>0.74099999999999999</v>
      </c>
      <c r="Y47" s="28" t="s">
        <v>203</v>
      </c>
      <c r="Z47" s="224">
        <v>644000</v>
      </c>
      <c r="AA47" s="284">
        <v>523000</v>
      </c>
      <c r="AB47" s="289">
        <v>324000</v>
      </c>
      <c r="AC47" s="284">
        <v>303000</v>
      </c>
      <c r="AD47" s="284">
        <v>21000</v>
      </c>
      <c r="AE47" s="284">
        <v>320000</v>
      </c>
      <c r="AF47" s="286">
        <v>6.4000000000000001E-2</v>
      </c>
      <c r="AG47" s="287">
        <v>0.61399999999999999</v>
      </c>
      <c r="AH47" s="288">
        <v>0.57499999999999996</v>
      </c>
    </row>
    <row r="48" spans="1:34" ht="21" hidden="1" customHeight="1">
      <c r="A48" s="445" t="s">
        <v>204</v>
      </c>
      <c r="B48" s="446">
        <v>1238000</v>
      </c>
      <c r="C48" s="447">
        <v>1032000</v>
      </c>
      <c r="D48" s="448">
        <v>748000</v>
      </c>
      <c r="E48" s="447">
        <v>686000</v>
      </c>
      <c r="F48" s="447">
        <v>61000</v>
      </c>
      <c r="G48" s="447">
        <v>490000</v>
      </c>
      <c r="H48" s="449">
        <v>8.2000000000000003E-2</v>
      </c>
      <c r="I48" s="450">
        <v>0.71199999999999997</v>
      </c>
      <c r="J48" s="451">
        <v>0.65300000000000002</v>
      </c>
      <c r="K48" s="453"/>
      <c r="L48" s="444"/>
      <c r="M48" s="28" t="s">
        <v>204</v>
      </c>
      <c r="N48" s="224">
        <v>593000</v>
      </c>
      <c r="O48" s="284">
        <v>509000</v>
      </c>
      <c r="P48" s="289">
        <v>427000</v>
      </c>
      <c r="Q48" s="284">
        <v>385000</v>
      </c>
      <c r="R48" s="284">
        <v>42000</v>
      </c>
      <c r="S48" s="284">
        <v>166000</v>
      </c>
      <c r="T48" s="286">
        <v>9.9000000000000005E-2</v>
      </c>
      <c r="U48" s="287">
        <v>0.81899999999999995</v>
      </c>
      <c r="V48" s="288">
        <v>0.73599999999999999</v>
      </c>
      <c r="Y48" s="28" t="s">
        <v>204</v>
      </c>
      <c r="Z48" s="224">
        <v>644000</v>
      </c>
      <c r="AA48" s="284">
        <v>523000</v>
      </c>
      <c r="AB48" s="289">
        <v>321000</v>
      </c>
      <c r="AC48" s="284">
        <v>302000</v>
      </c>
      <c r="AD48" s="284">
        <v>19000</v>
      </c>
      <c r="AE48" s="284">
        <v>324000</v>
      </c>
      <c r="AF48" s="286">
        <v>0.06</v>
      </c>
      <c r="AG48" s="287">
        <v>0.60799999999999998</v>
      </c>
      <c r="AH48" s="288">
        <v>0.57199999999999995</v>
      </c>
    </row>
    <row r="49" spans="1:34" ht="21" hidden="1" customHeight="1">
      <c r="A49" s="445" t="s">
        <v>80</v>
      </c>
      <c r="B49" s="446">
        <v>1239000</v>
      </c>
      <c r="C49" s="447">
        <v>1032000</v>
      </c>
      <c r="D49" s="448">
        <v>743000</v>
      </c>
      <c r="E49" s="447">
        <v>680000</v>
      </c>
      <c r="F49" s="447">
        <v>63000</v>
      </c>
      <c r="G49" s="447">
        <v>495000</v>
      </c>
      <c r="H49" s="449">
        <v>8.5000000000000006E-2</v>
      </c>
      <c r="I49" s="450">
        <v>0.70899999999999996</v>
      </c>
      <c r="J49" s="451">
        <v>0.64800000000000002</v>
      </c>
      <c r="K49" s="453"/>
      <c r="L49" s="444"/>
      <c r="M49" s="28" t="s">
        <v>80</v>
      </c>
      <c r="N49" s="224">
        <v>594000</v>
      </c>
      <c r="O49" s="284">
        <v>509000</v>
      </c>
      <c r="P49" s="289">
        <v>426000</v>
      </c>
      <c r="Q49" s="284">
        <v>381000</v>
      </c>
      <c r="R49" s="284">
        <v>44000</v>
      </c>
      <c r="S49" s="284">
        <v>168000</v>
      </c>
      <c r="T49" s="286">
        <v>0.104</v>
      </c>
      <c r="U49" s="287">
        <v>0.81599999999999995</v>
      </c>
      <c r="V49" s="288">
        <v>0.73</v>
      </c>
      <c r="Y49" s="28" t="s">
        <v>80</v>
      </c>
      <c r="Z49" s="224">
        <v>645000</v>
      </c>
      <c r="AA49" s="284">
        <v>523000</v>
      </c>
      <c r="AB49" s="289">
        <v>318000</v>
      </c>
      <c r="AC49" s="284">
        <v>299000</v>
      </c>
      <c r="AD49" s="284">
        <v>19000</v>
      </c>
      <c r="AE49" s="284">
        <v>327000</v>
      </c>
      <c r="AF49" s="286">
        <v>5.8999999999999997E-2</v>
      </c>
      <c r="AG49" s="287">
        <v>0.60399999999999998</v>
      </c>
      <c r="AH49" s="288">
        <v>0.56799999999999995</v>
      </c>
    </row>
    <row r="50" spans="1:34" ht="21" hidden="1" customHeight="1">
      <c r="A50" s="445" t="s">
        <v>81</v>
      </c>
      <c r="B50" s="446">
        <v>1239000</v>
      </c>
      <c r="C50" s="447">
        <v>1033000</v>
      </c>
      <c r="D50" s="448">
        <v>737000</v>
      </c>
      <c r="E50" s="447">
        <v>676000</v>
      </c>
      <c r="F50" s="447">
        <v>61000</v>
      </c>
      <c r="G50" s="447">
        <v>502000</v>
      </c>
      <c r="H50" s="449">
        <v>8.2000000000000003E-2</v>
      </c>
      <c r="I50" s="450">
        <v>0.70299999999999996</v>
      </c>
      <c r="J50" s="451">
        <v>0.64500000000000002</v>
      </c>
      <c r="K50" s="453"/>
      <c r="L50" s="444"/>
      <c r="M50" s="28" t="s">
        <v>81</v>
      </c>
      <c r="N50" s="224">
        <v>594000</v>
      </c>
      <c r="O50" s="284">
        <v>509000</v>
      </c>
      <c r="P50" s="289">
        <v>421000</v>
      </c>
      <c r="Q50" s="284">
        <v>378000</v>
      </c>
      <c r="R50" s="284">
        <v>43000</v>
      </c>
      <c r="S50" s="284">
        <v>173000</v>
      </c>
      <c r="T50" s="286">
        <v>0.10199999999999999</v>
      </c>
      <c r="U50" s="287">
        <v>0.80800000000000005</v>
      </c>
      <c r="V50" s="288">
        <v>0.72399999999999998</v>
      </c>
      <c r="Y50" s="28" t="s">
        <v>81</v>
      </c>
      <c r="Z50" s="224">
        <v>645000</v>
      </c>
      <c r="AA50" s="284">
        <v>523000</v>
      </c>
      <c r="AB50" s="289">
        <v>316000</v>
      </c>
      <c r="AC50" s="284">
        <v>298000</v>
      </c>
      <c r="AD50" s="284">
        <v>18000</v>
      </c>
      <c r="AE50" s="284">
        <v>329000</v>
      </c>
      <c r="AF50" s="286">
        <v>5.5E-2</v>
      </c>
      <c r="AG50" s="287">
        <v>0.60099999999999998</v>
      </c>
      <c r="AH50" s="288">
        <v>0.56799999999999995</v>
      </c>
    </row>
    <row r="51" spans="1:34" ht="21" hidden="1" customHeight="1">
      <c r="A51" s="445" t="s">
        <v>82</v>
      </c>
      <c r="B51" s="446">
        <v>1240000</v>
      </c>
      <c r="C51" s="447">
        <v>1034000</v>
      </c>
      <c r="D51" s="448">
        <v>734000</v>
      </c>
      <c r="E51" s="447">
        <v>681000</v>
      </c>
      <c r="F51" s="447">
        <v>53000</v>
      </c>
      <c r="G51" s="447">
        <v>506000</v>
      </c>
      <c r="H51" s="449">
        <v>7.1999999999999995E-2</v>
      </c>
      <c r="I51" s="450">
        <v>0.70199999999999996</v>
      </c>
      <c r="J51" s="451">
        <v>0.65100000000000002</v>
      </c>
      <c r="K51" s="453"/>
      <c r="L51" s="444"/>
      <c r="M51" s="28" t="s">
        <v>82</v>
      </c>
      <c r="N51" s="224">
        <v>595000</v>
      </c>
      <c r="O51" s="284">
        <v>510000</v>
      </c>
      <c r="P51" s="289">
        <v>418000</v>
      </c>
      <c r="Q51" s="284">
        <v>381000</v>
      </c>
      <c r="R51" s="284">
        <v>38000</v>
      </c>
      <c r="S51" s="284">
        <v>176000</v>
      </c>
      <c r="T51" s="286">
        <v>0.09</v>
      </c>
      <c r="U51" s="287">
        <v>0.80600000000000005</v>
      </c>
      <c r="V51" s="288">
        <v>0.73299999999999998</v>
      </c>
      <c r="Y51" s="28" t="s">
        <v>82</v>
      </c>
      <c r="Z51" s="224">
        <v>645000</v>
      </c>
      <c r="AA51" s="284">
        <v>524000</v>
      </c>
      <c r="AB51" s="289">
        <v>315000</v>
      </c>
      <c r="AC51" s="284">
        <v>300000</v>
      </c>
      <c r="AD51" s="284">
        <v>15000</v>
      </c>
      <c r="AE51" s="284">
        <v>330000</v>
      </c>
      <c r="AF51" s="286">
        <v>4.8000000000000001E-2</v>
      </c>
      <c r="AG51" s="287">
        <v>0.6</v>
      </c>
      <c r="AH51" s="288">
        <v>0.57099999999999995</v>
      </c>
    </row>
    <row r="52" spans="1:34" ht="21" hidden="1" customHeight="1">
      <c r="A52" s="445" t="s">
        <v>83</v>
      </c>
      <c r="B52" s="446">
        <v>1241000</v>
      </c>
      <c r="C52" s="447">
        <v>1034000</v>
      </c>
      <c r="D52" s="448">
        <v>735000</v>
      </c>
      <c r="E52" s="447">
        <v>684000</v>
      </c>
      <c r="F52" s="447">
        <v>50000</v>
      </c>
      <c r="G52" s="447">
        <v>506000</v>
      </c>
      <c r="H52" s="449">
        <v>6.9000000000000006E-2</v>
      </c>
      <c r="I52" s="450">
        <v>0.70199999999999996</v>
      </c>
      <c r="J52" s="451">
        <v>0.65300000000000002</v>
      </c>
      <c r="K52" s="453"/>
      <c r="L52" s="444"/>
      <c r="M52" s="28" t="s">
        <v>83</v>
      </c>
      <c r="N52" s="224">
        <v>595000</v>
      </c>
      <c r="O52" s="284">
        <v>510000</v>
      </c>
      <c r="P52" s="289">
        <v>420000</v>
      </c>
      <c r="Q52" s="284">
        <v>384000</v>
      </c>
      <c r="R52" s="284">
        <v>35000</v>
      </c>
      <c r="S52" s="284">
        <v>175000</v>
      </c>
      <c r="T52" s="286">
        <v>8.4000000000000005E-2</v>
      </c>
      <c r="U52" s="287">
        <v>0.80700000000000005</v>
      </c>
      <c r="V52" s="288">
        <v>0.73799999999999999</v>
      </c>
      <c r="Y52" s="28" t="s">
        <v>83</v>
      </c>
      <c r="Z52" s="224">
        <v>646000</v>
      </c>
      <c r="AA52" s="284">
        <v>524000</v>
      </c>
      <c r="AB52" s="289">
        <v>315000</v>
      </c>
      <c r="AC52" s="284">
        <v>300000</v>
      </c>
      <c r="AD52" s="284">
        <v>15000</v>
      </c>
      <c r="AE52" s="284">
        <v>331000</v>
      </c>
      <c r="AF52" s="286">
        <v>4.8000000000000001E-2</v>
      </c>
      <c r="AG52" s="287">
        <v>0.59899999999999998</v>
      </c>
      <c r="AH52" s="288">
        <v>0.56999999999999995</v>
      </c>
    </row>
    <row r="53" spans="1:34" ht="21" hidden="1" customHeight="1">
      <c r="A53" s="445" t="s">
        <v>84</v>
      </c>
      <c r="B53" s="446">
        <v>1241000</v>
      </c>
      <c r="C53" s="447">
        <v>1035000</v>
      </c>
      <c r="D53" s="448">
        <v>740000</v>
      </c>
      <c r="E53" s="447">
        <v>686000</v>
      </c>
      <c r="F53" s="447">
        <v>54000</v>
      </c>
      <c r="G53" s="447">
        <v>501000</v>
      </c>
      <c r="H53" s="449">
        <v>7.2999999999999995E-2</v>
      </c>
      <c r="I53" s="450">
        <v>0.70699999999999996</v>
      </c>
      <c r="J53" s="451">
        <v>0.65500000000000003</v>
      </c>
      <c r="K53" s="453"/>
      <c r="L53" s="444"/>
      <c r="M53" s="28" t="s">
        <v>84</v>
      </c>
      <c r="N53" s="224">
        <v>595000</v>
      </c>
      <c r="O53" s="284">
        <v>510000</v>
      </c>
      <c r="P53" s="289">
        <v>419000</v>
      </c>
      <c r="Q53" s="284">
        <v>385000</v>
      </c>
      <c r="R53" s="284">
        <v>34000</v>
      </c>
      <c r="S53" s="284">
        <v>176000</v>
      </c>
      <c r="T53" s="286">
        <v>8.1000000000000003E-2</v>
      </c>
      <c r="U53" s="287">
        <v>0.80600000000000005</v>
      </c>
      <c r="V53" s="288">
        <v>0.73899999999999999</v>
      </c>
      <c r="Y53" s="28" t="s">
        <v>84</v>
      </c>
      <c r="Z53" s="224">
        <v>646000</v>
      </c>
      <c r="AA53" s="284">
        <v>525000</v>
      </c>
      <c r="AB53" s="289">
        <v>322000</v>
      </c>
      <c r="AC53" s="284">
        <v>301000</v>
      </c>
      <c r="AD53" s="284">
        <v>20000</v>
      </c>
      <c r="AE53" s="284">
        <v>324000</v>
      </c>
      <c r="AF53" s="286">
        <v>6.3E-2</v>
      </c>
      <c r="AG53" s="287">
        <v>0.61199999999999999</v>
      </c>
      <c r="AH53" s="288">
        <v>0.57299999999999995</v>
      </c>
    </row>
    <row r="54" spans="1:34" ht="21" hidden="1" customHeight="1">
      <c r="A54" s="445" t="s">
        <v>85</v>
      </c>
      <c r="B54" s="446">
        <v>1242000</v>
      </c>
      <c r="C54" s="447">
        <v>1035000</v>
      </c>
      <c r="D54" s="448">
        <v>742000</v>
      </c>
      <c r="E54" s="447">
        <v>681000</v>
      </c>
      <c r="F54" s="447">
        <v>60000</v>
      </c>
      <c r="G54" s="447">
        <v>500000</v>
      </c>
      <c r="H54" s="449">
        <v>8.2000000000000003E-2</v>
      </c>
      <c r="I54" s="450">
        <v>0.70799999999999996</v>
      </c>
      <c r="J54" s="451">
        <v>0.65</v>
      </c>
      <c r="K54" s="453"/>
      <c r="L54" s="444"/>
      <c r="M54" s="28" t="s">
        <v>85</v>
      </c>
      <c r="N54" s="224">
        <v>595000</v>
      </c>
      <c r="O54" s="284">
        <v>510000</v>
      </c>
      <c r="P54" s="289">
        <v>417000</v>
      </c>
      <c r="Q54" s="284">
        <v>379000</v>
      </c>
      <c r="R54" s="284">
        <v>38000</v>
      </c>
      <c r="S54" s="284">
        <v>178000</v>
      </c>
      <c r="T54" s="286">
        <v>9.1999999999999998E-2</v>
      </c>
      <c r="U54" s="287">
        <v>0.80300000000000005</v>
      </c>
      <c r="V54" s="288">
        <v>0.72799999999999998</v>
      </c>
      <c r="Y54" s="28" t="s">
        <v>85</v>
      </c>
      <c r="Z54" s="224">
        <v>647000</v>
      </c>
      <c r="AA54" s="284">
        <v>525000</v>
      </c>
      <c r="AB54" s="289">
        <v>325000</v>
      </c>
      <c r="AC54" s="284">
        <v>302000</v>
      </c>
      <c r="AD54" s="284">
        <v>22000</v>
      </c>
      <c r="AE54" s="284">
        <v>322000</v>
      </c>
      <c r="AF54" s="286">
        <v>6.8000000000000005E-2</v>
      </c>
      <c r="AG54" s="287">
        <v>0.61599999999999999</v>
      </c>
      <c r="AH54" s="288">
        <v>0.57399999999999995</v>
      </c>
    </row>
    <row r="55" spans="1:34" ht="21" hidden="1" customHeight="1">
      <c r="A55" s="445" t="s">
        <v>86</v>
      </c>
      <c r="B55" s="446">
        <v>1243000</v>
      </c>
      <c r="C55" s="447">
        <v>1036000</v>
      </c>
      <c r="D55" s="448">
        <v>739000</v>
      </c>
      <c r="E55" s="447">
        <v>679000</v>
      </c>
      <c r="F55" s="447">
        <v>60000</v>
      </c>
      <c r="G55" s="447">
        <v>504000</v>
      </c>
      <c r="H55" s="449">
        <v>8.1000000000000003E-2</v>
      </c>
      <c r="I55" s="450">
        <v>0.70399999999999996</v>
      </c>
      <c r="J55" s="451">
        <v>0.64600000000000002</v>
      </c>
      <c r="K55" s="453"/>
      <c r="L55" s="444"/>
      <c r="M55" s="28" t="s">
        <v>86</v>
      </c>
      <c r="N55" s="224">
        <v>596000</v>
      </c>
      <c r="O55" s="284">
        <v>511000</v>
      </c>
      <c r="P55" s="289">
        <v>415000</v>
      </c>
      <c r="Q55" s="284">
        <v>379000</v>
      </c>
      <c r="R55" s="284">
        <v>36000</v>
      </c>
      <c r="S55" s="284">
        <v>181000</v>
      </c>
      <c r="T55" s="286">
        <v>8.5999999999999993E-2</v>
      </c>
      <c r="U55" s="287">
        <v>0.79900000000000004</v>
      </c>
      <c r="V55" s="288">
        <v>0.72799999999999998</v>
      </c>
      <c r="Y55" s="28" t="s">
        <v>86</v>
      </c>
      <c r="Z55" s="224">
        <v>647000</v>
      </c>
      <c r="AA55" s="284">
        <v>525000</v>
      </c>
      <c r="AB55" s="289">
        <v>324000</v>
      </c>
      <c r="AC55" s="284">
        <v>300000</v>
      </c>
      <c r="AD55" s="284">
        <v>24000</v>
      </c>
      <c r="AE55" s="284">
        <v>323000</v>
      </c>
      <c r="AF55" s="286">
        <v>7.3999999999999996E-2</v>
      </c>
      <c r="AG55" s="287">
        <v>0.61199999999999999</v>
      </c>
      <c r="AH55" s="288">
        <v>0.56599999999999995</v>
      </c>
    </row>
    <row r="56" spans="1:34" ht="21" hidden="1" customHeight="1">
      <c r="A56" s="445" t="s">
        <v>87</v>
      </c>
      <c r="B56" s="446">
        <v>1243000</v>
      </c>
      <c r="C56" s="447">
        <v>1036000</v>
      </c>
      <c r="D56" s="448">
        <v>737000</v>
      </c>
      <c r="E56" s="447">
        <v>681000</v>
      </c>
      <c r="F56" s="447">
        <v>57000</v>
      </c>
      <c r="G56" s="447">
        <v>506000</v>
      </c>
      <c r="H56" s="449">
        <v>7.6999999999999999E-2</v>
      </c>
      <c r="I56" s="450">
        <v>0.70199999999999996</v>
      </c>
      <c r="J56" s="451">
        <v>0.64700000000000002</v>
      </c>
      <c r="K56" s="453"/>
      <c r="L56" s="444"/>
      <c r="M56" s="28" t="s">
        <v>87</v>
      </c>
      <c r="N56" s="224">
        <v>596000</v>
      </c>
      <c r="O56" s="284">
        <v>511000</v>
      </c>
      <c r="P56" s="289">
        <v>415000</v>
      </c>
      <c r="Q56" s="284">
        <v>379000</v>
      </c>
      <c r="R56" s="284">
        <v>36000</v>
      </c>
      <c r="S56" s="284">
        <v>181000</v>
      </c>
      <c r="T56" s="286">
        <v>8.5999999999999993E-2</v>
      </c>
      <c r="U56" s="287">
        <v>0.79700000000000004</v>
      </c>
      <c r="V56" s="288">
        <v>0.72699999999999998</v>
      </c>
      <c r="Y56" s="28" t="s">
        <v>87</v>
      </c>
      <c r="Z56" s="224">
        <v>647000</v>
      </c>
      <c r="AA56" s="284">
        <v>526000</v>
      </c>
      <c r="AB56" s="289">
        <v>322000</v>
      </c>
      <c r="AC56" s="284">
        <v>301000</v>
      </c>
      <c r="AD56" s="284">
        <v>21000</v>
      </c>
      <c r="AE56" s="284">
        <v>325000</v>
      </c>
      <c r="AF56" s="286">
        <v>6.5000000000000002E-2</v>
      </c>
      <c r="AG56" s="287">
        <v>0.60899999999999999</v>
      </c>
      <c r="AH56" s="288">
        <v>0.56899999999999995</v>
      </c>
    </row>
    <row r="57" spans="1:34" ht="21" hidden="1" customHeight="1">
      <c r="A57" s="445" t="s">
        <v>88</v>
      </c>
      <c r="B57" s="446">
        <v>1244000</v>
      </c>
      <c r="C57" s="447">
        <v>1037000</v>
      </c>
      <c r="D57" s="448">
        <v>742000</v>
      </c>
      <c r="E57" s="447">
        <v>686000</v>
      </c>
      <c r="F57" s="447">
        <v>55000</v>
      </c>
      <c r="G57" s="447">
        <v>502000</v>
      </c>
      <c r="H57" s="449">
        <v>7.4999999999999997E-2</v>
      </c>
      <c r="I57" s="450">
        <v>0.70499999999999996</v>
      </c>
      <c r="J57" s="451">
        <v>0.65100000000000002</v>
      </c>
      <c r="K57" s="453"/>
      <c r="L57" s="444"/>
      <c r="M57" s="28" t="s">
        <v>88</v>
      </c>
      <c r="N57" s="224">
        <v>596000</v>
      </c>
      <c r="O57" s="284">
        <v>511000</v>
      </c>
      <c r="P57" s="289">
        <v>417000</v>
      </c>
      <c r="Q57" s="284">
        <v>384000</v>
      </c>
      <c r="R57" s="284">
        <v>33000</v>
      </c>
      <c r="S57" s="284">
        <v>180000</v>
      </c>
      <c r="T57" s="286">
        <v>7.9000000000000001E-2</v>
      </c>
      <c r="U57" s="287">
        <v>0.79900000000000004</v>
      </c>
      <c r="V57" s="288">
        <v>0.73399999999999999</v>
      </c>
      <c r="Y57" s="28" t="s">
        <v>88</v>
      </c>
      <c r="Z57" s="224">
        <v>647000</v>
      </c>
      <c r="AA57" s="284">
        <v>526000</v>
      </c>
      <c r="AB57" s="289">
        <v>325000</v>
      </c>
      <c r="AC57" s="284">
        <v>303000</v>
      </c>
      <c r="AD57" s="284">
        <v>22000</v>
      </c>
      <c r="AE57" s="284">
        <v>322000</v>
      </c>
      <c r="AF57" s="286">
        <v>6.9000000000000006E-2</v>
      </c>
      <c r="AG57" s="287">
        <v>0.61299999999999999</v>
      </c>
      <c r="AH57" s="288">
        <v>0.56999999999999995</v>
      </c>
    </row>
    <row r="58" spans="1:34" ht="21" hidden="1" customHeight="1">
      <c r="A58" s="445" t="s">
        <v>89</v>
      </c>
      <c r="B58" s="446">
        <v>1244000</v>
      </c>
      <c r="C58" s="447">
        <v>1037000</v>
      </c>
      <c r="D58" s="448">
        <v>744000</v>
      </c>
      <c r="E58" s="447">
        <v>694000</v>
      </c>
      <c r="F58" s="447">
        <v>50000</v>
      </c>
      <c r="G58" s="447">
        <v>501000</v>
      </c>
      <c r="H58" s="449">
        <v>6.7000000000000004E-2</v>
      </c>
      <c r="I58" s="450">
        <v>0.70599999999999996</v>
      </c>
      <c r="J58" s="451">
        <v>0.65700000000000003</v>
      </c>
      <c r="K58" s="453"/>
      <c r="L58" s="444"/>
      <c r="M58" s="28" t="s">
        <v>89</v>
      </c>
      <c r="N58" s="224">
        <v>597000</v>
      </c>
      <c r="O58" s="284">
        <v>511000</v>
      </c>
      <c r="P58" s="289">
        <v>416000</v>
      </c>
      <c r="Q58" s="284">
        <v>385000</v>
      </c>
      <c r="R58" s="284">
        <v>31000</v>
      </c>
      <c r="S58" s="284">
        <v>180000</v>
      </c>
      <c r="T58" s="286">
        <v>7.4999999999999997E-2</v>
      </c>
      <c r="U58" s="287">
        <v>0.79600000000000004</v>
      </c>
      <c r="V58" s="288">
        <v>0.73499999999999999</v>
      </c>
      <c r="Y58" s="28" t="s">
        <v>89</v>
      </c>
      <c r="Z58" s="224">
        <v>648000</v>
      </c>
      <c r="AA58" s="284">
        <v>526000</v>
      </c>
      <c r="AB58" s="289">
        <v>327000</v>
      </c>
      <c r="AC58" s="284">
        <v>309000</v>
      </c>
      <c r="AD58" s="284">
        <v>19000</v>
      </c>
      <c r="AE58" s="284">
        <v>320000</v>
      </c>
      <c r="AF58" s="286">
        <v>5.7000000000000002E-2</v>
      </c>
      <c r="AG58" s="287">
        <v>0.61799999999999999</v>
      </c>
      <c r="AH58" s="288">
        <v>0.58199999999999996</v>
      </c>
    </row>
    <row r="59" spans="1:34" ht="21" hidden="1" customHeight="1">
      <c r="A59" s="445" t="s">
        <v>205</v>
      </c>
      <c r="B59" s="446">
        <v>1245000</v>
      </c>
      <c r="C59" s="447">
        <v>1038000</v>
      </c>
      <c r="D59" s="448">
        <v>747000</v>
      </c>
      <c r="E59" s="447">
        <v>697000</v>
      </c>
      <c r="F59" s="447">
        <v>50000</v>
      </c>
      <c r="G59" s="447">
        <v>498000</v>
      </c>
      <c r="H59" s="449">
        <v>6.7000000000000004E-2</v>
      </c>
      <c r="I59" s="450">
        <v>0.70799999999999996</v>
      </c>
      <c r="J59" s="451">
        <v>0.66</v>
      </c>
      <c r="K59" s="453"/>
      <c r="L59" s="444"/>
      <c r="M59" s="28" t="s">
        <v>205</v>
      </c>
      <c r="N59" s="224">
        <v>597000</v>
      </c>
      <c r="O59" s="284">
        <v>511000</v>
      </c>
      <c r="P59" s="289">
        <v>415000</v>
      </c>
      <c r="Q59" s="284">
        <v>384000</v>
      </c>
      <c r="R59" s="284">
        <v>31000</v>
      </c>
      <c r="S59" s="284">
        <v>182000</v>
      </c>
      <c r="T59" s="286">
        <v>7.5999999999999998E-2</v>
      </c>
      <c r="U59" s="287">
        <v>0.79300000000000004</v>
      </c>
      <c r="V59" s="288">
        <v>0.73099999999999998</v>
      </c>
      <c r="Y59" s="28" t="s">
        <v>205</v>
      </c>
      <c r="Z59" s="224">
        <v>648000</v>
      </c>
      <c r="AA59" s="284">
        <v>526000</v>
      </c>
      <c r="AB59" s="289">
        <v>332000</v>
      </c>
      <c r="AC59" s="284">
        <v>314000</v>
      </c>
      <c r="AD59" s="284">
        <v>18000</v>
      </c>
      <c r="AE59" s="284">
        <v>316000</v>
      </c>
      <c r="AF59" s="286">
        <v>5.5E-2</v>
      </c>
      <c r="AG59" s="287">
        <v>0.625</v>
      </c>
      <c r="AH59" s="288">
        <v>0.59</v>
      </c>
    </row>
    <row r="60" spans="1:34" ht="21" hidden="1" customHeight="1">
      <c r="A60" s="445" t="s">
        <v>206</v>
      </c>
      <c r="B60" s="446">
        <v>1245000</v>
      </c>
      <c r="C60" s="447">
        <v>1038000</v>
      </c>
      <c r="D60" s="448">
        <v>747000</v>
      </c>
      <c r="E60" s="447">
        <v>697000</v>
      </c>
      <c r="F60" s="447">
        <v>50000</v>
      </c>
      <c r="G60" s="447">
        <v>498000</v>
      </c>
      <c r="H60" s="449">
        <v>6.8000000000000005E-2</v>
      </c>
      <c r="I60" s="450">
        <v>0.70699999999999996</v>
      </c>
      <c r="J60" s="451">
        <v>0.65800000000000003</v>
      </c>
      <c r="K60" s="453"/>
      <c r="L60" s="444"/>
      <c r="M60" s="28" t="s">
        <v>206</v>
      </c>
      <c r="N60" s="224">
        <v>597000</v>
      </c>
      <c r="O60" s="284">
        <v>511000</v>
      </c>
      <c r="P60" s="289">
        <v>414000</v>
      </c>
      <c r="Q60" s="284">
        <v>382000</v>
      </c>
      <c r="R60" s="284">
        <v>32000</v>
      </c>
      <c r="S60" s="284">
        <v>183000</v>
      </c>
      <c r="T60" s="286">
        <v>7.6999999999999999E-2</v>
      </c>
      <c r="U60" s="287">
        <v>0.78800000000000003</v>
      </c>
      <c r="V60" s="288">
        <v>0.72599999999999998</v>
      </c>
      <c r="Y60" s="28" t="s">
        <v>206</v>
      </c>
      <c r="Z60" s="224">
        <v>648000</v>
      </c>
      <c r="AA60" s="284">
        <v>527000</v>
      </c>
      <c r="AB60" s="289">
        <v>333000</v>
      </c>
      <c r="AC60" s="284">
        <v>315000</v>
      </c>
      <c r="AD60" s="284">
        <v>19000</v>
      </c>
      <c r="AE60" s="284">
        <v>315000</v>
      </c>
      <c r="AF60" s="286">
        <v>5.6000000000000001E-2</v>
      </c>
      <c r="AG60" s="287">
        <v>0.627</v>
      </c>
      <c r="AH60" s="288">
        <v>0.59199999999999997</v>
      </c>
    </row>
    <row r="61" spans="1:34" ht="21" hidden="1" customHeight="1">
      <c r="A61" s="445" t="s">
        <v>90</v>
      </c>
      <c r="B61" s="446">
        <v>1246000</v>
      </c>
      <c r="C61" s="447">
        <v>1039000</v>
      </c>
      <c r="D61" s="448">
        <v>741000</v>
      </c>
      <c r="E61" s="447">
        <v>688000</v>
      </c>
      <c r="F61" s="447">
        <v>53000</v>
      </c>
      <c r="G61" s="447">
        <v>504000</v>
      </c>
      <c r="H61" s="449">
        <v>7.1999999999999995E-2</v>
      </c>
      <c r="I61" s="450">
        <v>0.7</v>
      </c>
      <c r="J61" s="451">
        <v>0.64900000000000002</v>
      </c>
      <c r="K61" s="453"/>
      <c r="L61" s="444"/>
      <c r="M61" s="28" t="s">
        <v>90</v>
      </c>
      <c r="N61" s="224">
        <v>597000</v>
      </c>
      <c r="O61" s="284">
        <v>512000</v>
      </c>
      <c r="P61" s="289">
        <v>411000</v>
      </c>
      <c r="Q61" s="284">
        <v>377000</v>
      </c>
      <c r="R61" s="284">
        <v>34000</v>
      </c>
      <c r="S61" s="284">
        <v>186000</v>
      </c>
      <c r="T61" s="286">
        <v>8.2000000000000003E-2</v>
      </c>
      <c r="U61" s="287">
        <v>0.78200000000000003</v>
      </c>
      <c r="V61" s="288">
        <v>0.71599999999999997</v>
      </c>
      <c r="Y61" s="28" t="s">
        <v>90</v>
      </c>
      <c r="Z61" s="224">
        <v>649000</v>
      </c>
      <c r="AA61" s="284">
        <v>527000</v>
      </c>
      <c r="AB61" s="289">
        <v>330000</v>
      </c>
      <c r="AC61" s="284">
        <v>311000</v>
      </c>
      <c r="AD61" s="284">
        <v>19000</v>
      </c>
      <c r="AE61" s="284">
        <v>318000</v>
      </c>
      <c r="AF61" s="286">
        <v>5.8000000000000003E-2</v>
      </c>
      <c r="AG61" s="287">
        <v>0.62</v>
      </c>
      <c r="AH61" s="288">
        <v>0.58399999999999996</v>
      </c>
    </row>
    <row r="62" spans="1:34" ht="21" hidden="1" customHeight="1">
      <c r="A62" s="445" t="s">
        <v>91</v>
      </c>
      <c r="B62" s="446">
        <v>1246000</v>
      </c>
      <c r="C62" s="447">
        <v>1039000</v>
      </c>
      <c r="D62" s="448">
        <v>743000</v>
      </c>
      <c r="E62" s="447">
        <v>689000</v>
      </c>
      <c r="F62" s="447">
        <v>54000</v>
      </c>
      <c r="G62" s="447">
        <v>503000</v>
      </c>
      <c r="H62" s="449">
        <v>7.1999999999999995E-2</v>
      </c>
      <c r="I62" s="450">
        <v>0.70099999999999996</v>
      </c>
      <c r="J62" s="451">
        <v>0.64900000000000002</v>
      </c>
      <c r="K62" s="453"/>
      <c r="L62" s="444"/>
      <c r="M62" s="28" t="s">
        <v>91</v>
      </c>
      <c r="N62" s="224">
        <v>597000</v>
      </c>
      <c r="O62" s="284">
        <v>512000</v>
      </c>
      <c r="P62" s="289">
        <v>412000</v>
      </c>
      <c r="Q62" s="284">
        <v>377000</v>
      </c>
      <c r="R62" s="284">
        <v>35000</v>
      </c>
      <c r="S62" s="284">
        <v>185000</v>
      </c>
      <c r="T62" s="286">
        <v>8.5999999999999993E-2</v>
      </c>
      <c r="U62" s="287">
        <v>0.78400000000000003</v>
      </c>
      <c r="V62" s="288">
        <v>0.71399999999999997</v>
      </c>
      <c r="Y62" s="28" t="s">
        <v>91</v>
      </c>
      <c r="Z62" s="224">
        <v>649000</v>
      </c>
      <c r="AA62" s="284">
        <v>527000</v>
      </c>
      <c r="AB62" s="289">
        <v>331000</v>
      </c>
      <c r="AC62" s="284">
        <v>312000</v>
      </c>
      <c r="AD62" s="284">
        <v>18000</v>
      </c>
      <c r="AE62" s="284">
        <v>318000</v>
      </c>
      <c r="AF62" s="286">
        <v>5.5E-2</v>
      </c>
      <c r="AG62" s="287">
        <v>0.621</v>
      </c>
      <c r="AH62" s="288">
        <v>0.58599999999999997</v>
      </c>
    </row>
    <row r="63" spans="1:34" ht="21" hidden="1" customHeight="1">
      <c r="A63" s="445" t="s">
        <v>92</v>
      </c>
      <c r="B63" s="446">
        <v>1247000</v>
      </c>
      <c r="C63" s="447">
        <v>1039000</v>
      </c>
      <c r="D63" s="448">
        <v>740000</v>
      </c>
      <c r="E63" s="447">
        <v>687000</v>
      </c>
      <c r="F63" s="447">
        <v>53000</v>
      </c>
      <c r="G63" s="447">
        <v>507000</v>
      </c>
      <c r="H63" s="449">
        <v>7.0999999999999994E-2</v>
      </c>
      <c r="I63" s="450">
        <v>0.69899999999999995</v>
      </c>
      <c r="J63" s="451">
        <v>0.64800000000000002</v>
      </c>
      <c r="K63" s="453"/>
      <c r="L63" s="444"/>
      <c r="M63" s="28" t="s">
        <v>92</v>
      </c>
      <c r="N63" s="224">
        <v>598000</v>
      </c>
      <c r="O63" s="284">
        <v>512000</v>
      </c>
      <c r="P63" s="289">
        <v>411000</v>
      </c>
      <c r="Q63" s="284">
        <v>377000</v>
      </c>
      <c r="R63" s="284">
        <v>35000</v>
      </c>
      <c r="S63" s="284">
        <v>186000</v>
      </c>
      <c r="T63" s="286">
        <v>8.4000000000000005E-2</v>
      </c>
      <c r="U63" s="287">
        <v>0.78400000000000003</v>
      </c>
      <c r="V63" s="288">
        <v>0.71699999999999997</v>
      </c>
      <c r="Y63" s="28" t="s">
        <v>92</v>
      </c>
      <c r="Z63" s="224">
        <v>649000</v>
      </c>
      <c r="AA63" s="284">
        <v>527000</v>
      </c>
      <c r="AB63" s="289">
        <v>329000</v>
      </c>
      <c r="AC63" s="284">
        <v>310000</v>
      </c>
      <c r="AD63" s="284">
        <v>18000</v>
      </c>
      <c r="AE63" s="284">
        <v>320000</v>
      </c>
      <c r="AF63" s="286">
        <v>5.6000000000000001E-2</v>
      </c>
      <c r="AG63" s="287">
        <v>0.61699999999999999</v>
      </c>
      <c r="AH63" s="288">
        <v>0.58199999999999996</v>
      </c>
    </row>
    <row r="64" spans="1:34" ht="21" hidden="1" customHeight="1">
      <c r="A64" s="445" t="s">
        <v>93</v>
      </c>
      <c r="B64" s="446">
        <v>1247000</v>
      </c>
      <c r="C64" s="447">
        <v>1040000</v>
      </c>
      <c r="D64" s="448">
        <v>743000</v>
      </c>
      <c r="E64" s="447">
        <v>687000</v>
      </c>
      <c r="F64" s="447">
        <v>56000</v>
      </c>
      <c r="G64" s="447">
        <v>504000</v>
      </c>
      <c r="H64" s="449">
        <v>7.4999999999999997E-2</v>
      </c>
      <c r="I64" s="450">
        <v>0.7</v>
      </c>
      <c r="J64" s="451">
        <v>0.64600000000000002</v>
      </c>
      <c r="K64" s="453"/>
      <c r="L64" s="444"/>
      <c r="M64" s="28" t="s">
        <v>93</v>
      </c>
      <c r="N64" s="224">
        <v>598000</v>
      </c>
      <c r="O64" s="284">
        <v>512000</v>
      </c>
      <c r="P64" s="289">
        <v>415000</v>
      </c>
      <c r="Q64" s="284">
        <v>380000</v>
      </c>
      <c r="R64" s="284">
        <v>35000</v>
      </c>
      <c r="S64" s="284">
        <v>183000</v>
      </c>
      <c r="T64" s="286">
        <v>8.4000000000000005E-2</v>
      </c>
      <c r="U64" s="287">
        <v>0.78900000000000003</v>
      </c>
      <c r="V64" s="288">
        <v>0.72099999999999997</v>
      </c>
      <c r="Y64" s="28" t="s">
        <v>93</v>
      </c>
      <c r="Z64" s="224">
        <v>649000</v>
      </c>
      <c r="AA64" s="284">
        <v>528000</v>
      </c>
      <c r="AB64" s="289">
        <v>328000</v>
      </c>
      <c r="AC64" s="284">
        <v>307000</v>
      </c>
      <c r="AD64" s="284">
        <v>21000</v>
      </c>
      <c r="AE64" s="284">
        <v>322000</v>
      </c>
      <c r="AF64" s="286">
        <v>6.4000000000000001E-2</v>
      </c>
      <c r="AG64" s="287">
        <v>0.61399999999999999</v>
      </c>
      <c r="AH64" s="288">
        <v>0.57399999999999995</v>
      </c>
    </row>
    <row r="65" spans="1:34" ht="21" hidden="1" customHeight="1">
      <c r="A65" s="445" t="s">
        <v>94</v>
      </c>
      <c r="B65" s="446">
        <v>1248000</v>
      </c>
      <c r="C65" s="447">
        <v>1040000</v>
      </c>
      <c r="D65" s="448">
        <v>748000</v>
      </c>
      <c r="E65" s="447">
        <v>691000</v>
      </c>
      <c r="F65" s="447">
        <v>56000</v>
      </c>
      <c r="G65" s="447">
        <v>500000</v>
      </c>
      <c r="H65" s="449">
        <v>7.4999999999999997E-2</v>
      </c>
      <c r="I65" s="450">
        <v>0.70399999999999996</v>
      </c>
      <c r="J65" s="451">
        <v>0.65</v>
      </c>
      <c r="K65" s="453"/>
      <c r="L65" s="444"/>
      <c r="M65" s="28" t="s">
        <v>94</v>
      </c>
      <c r="N65" s="224">
        <v>598000</v>
      </c>
      <c r="O65" s="284">
        <v>512000</v>
      </c>
      <c r="P65" s="289">
        <v>416000</v>
      </c>
      <c r="Q65" s="284">
        <v>380000</v>
      </c>
      <c r="R65" s="284">
        <v>35000</v>
      </c>
      <c r="S65" s="284">
        <v>182000</v>
      </c>
      <c r="T65" s="286">
        <v>8.5000000000000006E-2</v>
      </c>
      <c r="U65" s="287">
        <v>0.79</v>
      </c>
      <c r="V65" s="288">
        <v>0.72099999999999997</v>
      </c>
      <c r="Y65" s="28" t="s">
        <v>94</v>
      </c>
      <c r="Z65" s="224">
        <v>650000</v>
      </c>
      <c r="AA65" s="284">
        <v>528000</v>
      </c>
      <c r="AB65" s="289">
        <v>332000</v>
      </c>
      <c r="AC65" s="284">
        <v>311000</v>
      </c>
      <c r="AD65" s="284">
        <v>21000</v>
      </c>
      <c r="AE65" s="284">
        <v>318000</v>
      </c>
      <c r="AF65" s="286">
        <v>6.3E-2</v>
      </c>
      <c r="AG65" s="287">
        <v>0.621</v>
      </c>
      <c r="AH65" s="288">
        <v>0.58199999999999996</v>
      </c>
    </row>
    <row r="66" spans="1:34" ht="21" hidden="1" customHeight="1">
      <c r="A66" s="445" t="s">
        <v>95</v>
      </c>
      <c r="B66" s="446">
        <v>1248000</v>
      </c>
      <c r="C66" s="447">
        <v>1041000</v>
      </c>
      <c r="D66" s="448">
        <v>751000</v>
      </c>
      <c r="E66" s="447">
        <v>693000</v>
      </c>
      <c r="F66" s="447">
        <v>58000</v>
      </c>
      <c r="G66" s="447">
        <v>497000</v>
      </c>
      <c r="H66" s="449">
        <v>7.6999999999999999E-2</v>
      </c>
      <c r="I66" s="450">
        <v>0.70799999999999996</v>
      </c>
      <c r="J66" s="451">
        <v>0.65200000000000002</v>
      </c>
      <c r="K66" s="453"/>
      <c r="L66" s="444"/>
      <c r="M66" s="28" t="s">
        <v>95</v>
      </c>
      <c r="N66" s="224">
        <v>598000</v>
      </c>
      <c r="O66" s="284">
        <v>513000</v>
      </c>
      <c r="P66" s="289">
        <v>422000</v>
      </c>
      <c r="Q66" s="284">
        <v>387000</v>
      </c>
      <c r="R66" s="284">
        <v>36000</v>
      </c>
      <c r="S66" s="284">
        <v>176000</v>
      </c>
      <c r="T66" s="286">
        <v>8.5000000000000006E-2</v>
      </c>
      <c r="U66" s="287">
        <v>0.80100000000000005</v>
      </c>
      <c r="V66" s="288">
        <v>0.73199999999999998</v>
      </c>
      <c r="Y66" s="28" t="s">
        <v>95</v>
      </c>
      <c r="Z66" s="224">
        <v>650000</v>
      </c>
      <c r="AA66" s="284">
        <v>528000</v>
      </c>
      <c r="AB66" s="289">
        <v>329000</v>
      </c>
      <c r="AC66" s="284">
        <v>307000</v>
      </c>
      <c r="AD66" s="284">
        <v>22000</v>
      </c>
      <c r="AE66" s="284">
        <v>321000</v>
      </c>
      <c r="AF66" s="286">
        <v>6.8000000000000005E-2</v>
      </c>
      <c r="AG66" s="287">
        <v>0.61599999999999999</v>
      </c>
      <c r="AH66" s="288">
        <v>0.57399999999999995</v>
      </c>
    </row>
    <row r="67" spans="1:34" ht="21" hidden="1" customHeight="1">
      <c r="A67" s="445" t="s">
        <v>96</v>
      </c>
      <c r="B67" s="446">
        <v>1249000</v>
      </c>
      <c r="C67" s="447">
        <v>1042000</v>
      </c>
      <c r="D67" s="448">
        <v>752000</v>
      </c>
      <c r="E67" s="447">
        <v>698000</v>
      </c>
      <c r="F67" s="447">
        <v>54000</v>
      </c>
      <c r="G67" s="447">
        <v>497000</v>
      </c>
      <c r="H67" s="449">
        <v>7.1999999999999995E-2</v>
      </c>
      <c r="I67" s="450">
        <v>0.70799999999999996</v>
      </c>
      <c r="J67" s="451">
        <v>0.65600000000000003</v>
      </c>
      <c r="K67" s="453"/>
      <c r="L67" s="444"/>
      <c r="M67" s="28" t="s">
        <v>96</v>
      </c>
      <c r="N67" s="224">
        <v>599000</v>
      </c>
      <c r="O67" s="284">
        <v>513000</v>
      </c>
      <c r="P67" s="289">
        <v>424000</v>
      </c>
      <c r="Q67" s="284">
        <v>391000</v>
      </c>
      <c r="R67" s="284">
        <v>33000</v>
      </c>
      <c r="S67" s="284">
        <v>175000</v>
      </c>
      <c r="T67" s="286">
        <v>7.9000000000000001E-2</v>
      </c>
      <c r="U67" s="287">
        <v>0.80400000000000005</v>
      </c>
      <c r="V67" s="288">
        <v>0.73799999999999999</v>
      </c>
      <c r="Y67" s="28" t="s">
        <v>96</v>
      </c>
      <c r="Z67" s="224">
        <v>650000</v>
      </c>
      <c r="AA67" s="284">
        <v>529000</v>
      </c>
      <c r="AB67" s="289">
        <v>328000</v>
      </c>
      <c r="AC67" s="284">
        <v>307000</v>
      </c>
      <c r="AD67" s="284">
        <v>21000</v>
      </c>
      <c r="AE67" s="284">
        <v>322000</v>
      </c>
      <c r="AF67" s="286">
        <v>6.4000000000000001E-2</v>
      </c>
      <c r="AG67" s="287">
        <v>0.61499999999999999</v>
      </c>
      <c r="AH67" s="288">
        <v>0.57599999999999996</v>
      </c>
    </row>
    <row r="68" spans="1:34" ht="21" hidden="1" customHeight="1">
      <c r="A68" s="445" t="s">
        <v>97</v>
      </c>
      <c r="B68" s="446">
        <v>1250000</v>
      </c>
      <c r="C68" s="447">
        <v>1042000</v>
      </c>
      <c r="D68" s="448">
        <v>748000</v>
      </c>
      <c r="E68" s="447">
        <v>694000</v>
      </c>
      <c r="F68" s="447">
        <v>54000</v>
      </c>
      <c r="G68" s="447">
        <v>501000</v>
      </c>
      <c r="H68" s="449">
        <v>7.2999999999999995E-2</v>
      </c>
      <c r="I68" s="450">
        <v>0.70499999999999996</v>
      </c>
      <c r="J68" s="451">
        <v>0.65200000000000002</v>
      </c>
      <c r="K68" s="453"/>
      <c r="L68" s="444"/>
      <c r="M68" s="28" t="s">
        <v>97</v>
      </c>
      <c r="N68" s="224">
        <v>599000</v>
      </c>
      <c r="O68" s="284">
        <v>513000</v>
      </c>
      <c r="P68" s="289">
        <v>421000</v>
      </c>
      <c r="Q68" s="284">
        <v>389000</v>
      </c>
      <c r="R68" s="284">
        <v>32000</v>
      </c>
      <c r="S68" s="284">
        <v>178000</v>
      </c>
      <c r="T68" s="286">
        <v>7.6999999999999999E-2</v>
      </c>
      <c r="U68" s="287">
        <v>0.79800000000000004</v>
      </c>
      <c r="V68" s="288">
        <v>0.73499999999999999</v>
      </c>
      <c r="Y68" s="28" t="s">
        <v>97</v>
      </c>
      <c r="Z68" s="224">
        <v>651000</v>
      </c>
      <c r="AA68" s="284">
        <v>529000</v>
      </c>
      <c r="AB68" s="289">
        <v>327000</v>
      </c>
      <c r="AC68" s="284">
        <v>305000</v>
      </c>
      <c r="AD68" s="284">
        <v>22000</v>
      </c>
      <c r="AE68" s="284">
        <v>323000</v>
      </c>
      <c r="AF68" s="286">
        <v>6.7000000000000004E-2</v>
      </c>
      <c r="AG68" s="287">
        <v>0.61399999999999999</v>
      </c>
      <c r="AH68" s="288">
        <v>0.57199999999999995</v>
      </c>
    </row>
    <row r="69" spans="1:34" ht="21" hidden="1" customHeight="1">
      <c r="A69" s="445" t="s">
        <v>98</v>
      </c>
      <c r="B69" s="446">
        <v>1251000</v>
      </c>
      <c r="C69" s="447">
        <v>1043000</v>
      </c>
      <c r="D69" s="448">
        <v>743000</v>
      </c>
      <c r="E69" s="447">
        <v>694000</v>
      </c>
      <c r="F69" s="447">
        <v>50000</v>
      </c>
      <c r="G69" s="447">
        <v>507000</v>
      </c>
      <c r="H69" s="449">
        <v>6.7000000000000004E-2</v>
      </c>
      <c r="I69" s="450">
        <v>0.7</v>
      </c>
      <c r="J69" s="451">
        <v>0.65300000000000002</v>
      </c>
      <c r="K69" s="453"/>
      <c r="L69" s="444"/>
      <c r="M69" s="28" t="s">
        <v>98</v>
      </c>
      <c r="N69" s="224">
        <v>599000</v>
      </c>
      <c r="O69" s="284">
        <v>513000</v>
      </c>
      <c r="P69" s="289">
        <v>415000</v>
      </c>
      <c r="Q69" s="284">
        <v>384000</v>
      </c>
      <c r="R69" s="284">
        <v>31000</v>
      </c>
      <c r="S69" s="284">
        <v>184000</v>
      </c>
      <c r="T69" s="286">
        <v>7.3999999999999996E-2</v>
      </c>
      <c r="U69" s="287">
        <v>0.78800000000000003</v>
      </c>
      <c r="V69" s="288">
        <v>0.72799999999999998</v>
      </c>
      <c r="Y69" s="28" t="s">
        <v>98</v>
      </c>
      <c r="Z69" s="224">
        <v>651000</v>
      </c>
      <c r="AA69" s="284">
        <v>529000</v>
      </c>
      <c r="AB69" s="289">
        <v>328000</v>
      </c>
      <c r="AC69" s="284">
        <v>310000</v>
      </c>
      <c r="AD69" s="284">
        <v>19000</v>
      </c>
      <c r="AE69" s="284">
        <v>323000</v>
      </c>
      <c r="AF69" s="286">
        <v>5.7000000000000002E-2</v>
      </c>
      <c r="AG69" s="287">
        <v>0.61499999999999999</v>
      </c>
      <c r="AH69" s="288">
        <v>0.57999999999999996</v>
      </c>
    </row>
    <row r="70" spans="1:34" ht="21" hidden="1" customHeight="1">
      <c r="A70" s="445" t="s">
        <v>99</v>
      </c>
      <c r="B70" s="446">
        <v>1251000</v>
      </c>
      <c r="C70" s="447">
        <v>1043000</v>
      </c>
      <c r="D70" s="448">
        <v>745000</v>
      </c>
      <c r="E70" s="447">
        <v>696000</v>
      </c>
      <c r="F70" s="447">
        <v>49000</v>
      </c>
      <c r="G70" s="447">
        <v>507000</v>
      </c>
      <c r="H70" s="449">
        <v>6.6000000000000003E-2</v>
      </c>
      <c r="I70" s="450">
        <v>0.70199999999999996</v>
      </c>
      <c r="J70" s="451">
        <v>0.65500000000000003</v>
      </c>
      <c r="K70" s="453"/>
      <c r="L70" s="444"/>
      <c r="M70" s="28" t="s">
        <v>99</v>
      </c>
      <c r="N70" s="224">
        <v>600000</v>
      </c>
      <c r="O70" s="284">
        <v>514000</v>
      </c>
      <c r="P70" s="289">
        <v>415000</v>
      </c>
      <c r="Q70" s="284">
        <v>385000</v>
      </c>
      <c r="R70" s="284">
        <v>30000</v>
      </c>
      <c r="S70" s="284">
        <v>185000</v>
      </c>
      <c r="T70" s="286">
        <v>7.2999999999999995E-2</v>
      </c>
      <c r="U70" s="287">
        <v>0.79</v>
      </c>
      <c r="V70" s="288">
        <v>0.73099999999999998</v>
      </c>
      <c r="Y70" s="28" t="s">
        <v>99</v>
      </c>
      <c r="Z70" s="224">
        <v>651000</v>
      </c>
      <c r="AA70" s="284">
        <v>530000</v>
      </c>
      <c r="AB70" s="289">
        <v>329000</v>
      </c>
      <c r="AC70" s="284">
        <v>311000</v>
      </c>
      <c r="AD70" s="284">
        <v>19000</v>
      </c>
      <c r="AE70" s="284">
        <v>322000</v>
      </c>
      <c r="AF70" s="286">
        <v>5.6000000000000001E-2</v>
      </c>
      <c r="AG70" s="287">
        <v>0.61699999999999999</v>
      </c>
      <c r="AH70" s="288">
        <v>0.58199999999999996</v>
      </c>
    </row>
    <row r="71" spans="1:34" ht="21" hidden="1" customHeight="1">
      <c r="A71" s="445" t="s">
        <v>207</v>
      </c>
      <c r="B71" s="446">
        <v>1252000</v>
      </c>
      <c r="C71" s="447">
        <v>1044000</v>
      </c>
      <c r="D71" s="448">
        <v>743000</v>
      </c>
      <c r="E71" s="447">
        <v>696000</v>
      </c>
      <c r="F71" s="447">
        <v>47000</v>
      </c>
      <c r="G71" s="447">
        <v>509000</v>
      </c>
      <c r="H71" s="449">
        <v>6.3E-2</v>
      </c>
      <c r="I71" s="450">
        <v>0.70099999999999996</v>
      </c>
      <c r="J71" s="451">
        <v>0.65600000000000003</v>
      </c>
      <c r="K71" s="453"/>
      <c r="L71" s="444"/>
      <c r="M71" s="28" t="s">
        <v>207</v>
      </c>
      <c r="N71" s="224">
        <v>600000</v>
      </c>
      <c r="O71" s="284">
        <v>514000</v>
      </c>
      <c r="P71" s="289">
        <v>415000</v>
      </c>
      <c r="Q71" s="284">
        <v>386000</v>
      </c>
      <c r="R71" s="284">
        <v>29000</v>
      </c>
      <c r="S71" s="284">
        <v>185000</v>
      </c>
      <c r="T71" s="286">
        <v>7.0999999999999994E-2</v>
      </c>
      <c r="U71" s="287">
        <v>0.79100000000000004</v>
      </c>
      <c r="V71" s="288">
        <v>0.73399999999999999</v>
      </c>
      <c r="Y71" s="28" t="s">
        <v>207</v>
      </c>
      <c r="Z71" s="224">
        <v>652000</v>
      </c>
      <c r="AA71" s="284">
        <v>530000</v>
      </c>
      <c r="AB71" s="289">
        <v>328000</v>
      </c>
      <c r="AC71" s="284">
        <v>311000</v>
      </c>
      <c r="AD71" s="284">
        <v>17000</v>
      </c>
      <c r="AE71" s="284">
        <v>324000</v>
      </c>
      <c r="AF71" s="286">
        <v>5.2999999999999999E-2</v>
      </c>
      <c r="AG71" s="287">
        <v>0.61399999999999999</v>
      </c>
      <c r="AH71" s="288">
        <v>0.58099999999999996</v>
      </c>
    </row>
    <row r="72" spans="1:34" ht="21" hidden="1" customHeight="1">
      <c r="A72" s="445" t="s">
        <v>208</v>
      </c>
      <c r="B72" s="446">
        <v>1253000</v>
      </c>
      <c r="C72" s="447">
        <v>1045000</v>
      </c>
      <c r="D72" s="448">
        <v>739000</v>
      </c>
      <c r="E72" s="447">
        <v>690000</v>
      </c>
      <c r="F72" s="447">
        <v>49000</v>
      </c>
      <c r="G72" s="447">
        <v>513000</v>
      </c>
      <c r="H72" s="449">
        <v>6.6000000000000003E-2</v>
      </c>
      <c r="I72" s="450">
        <v>0.69699999999999995</v>
      </c>
      <c r="J72" s="451">
        <v>0.65</v>
      </c>
      <c r="K72" s="453"/>
      <c r="L72" s="444"/>
      <c r="M72" s="28" t="s">
        <v>208</v>
      </c>
      <c r="N72" s="224">
        <v>601000</v>
      </c>
      <c r="O72" s="284">
        <v>514000</v>
      </c>
      <c r="P72" s="289">
        <v>414000</v>
      </c>
      <c r="Q72" s="284">
        <v>382000</v>
      </c>
      <c r="R72" s="284">
        <v>31000</v>
      </c>
      <c r="S72" s="284">
        <v>187000</v>
      </c>
      <c r="T72" s="286">
        <v>7.5999999999999998E-2</v>
      </c>
      <c r="U72" s="287">
        <v>0.78900000000000003</v>
      </c>
      <c r="V72" s="288">
        <v>0.72799999999999998</v>
      </c>
      <c r="Y72" s="28" t="s">
        <v>208</v>
      </c>
      <c r="Z72" s="224">
        <v>652000</v>
      </c>
      <c r="AA72" s="284">
        <v>530000</v>
      </c>
      <c r="AB72" s="289">
        <v>325000</v>
      </c>
      <c r="AC72" s="284">
        <v>308000</v>
      </c>
      <c r="AD72" s="284">
        <v>18000</v>
      </c>
      <c r="AE72" s="284">
        <v>327000</v>
      </c>
      <c r="AF72" s="286">
        <v>5.3999999999999999E-2</v>
      </c>
      <c r="AG72" s="287">
        <v>0.60799999999999998</v>
      </c>
      <c r="AH72" s="288">
        <v>0.57499999999999996</v>
      </c>
    </row>
    <row r="73" spans="1:34" ht="21" hidden="1" customHeight="1">
      <c r="A73" s="445" t="s">
        <v>100</v>
      </c>
      <c r="B73" s="446">
        <v>1253000</v>
      </c>
      <c r="C73" s="447">
        <v>1045000</v>
      </c>
      <c r="D73" s="448">
        <v>737000</v>
      </c>
      <c r="E73" s="447">
        <v>688000</v>
      </c>
      <c r="F73" s="447">
        <v>48000</v>
      </c>
      <c r="G73" s="447">
        <v>517000</v>
      </c>
      <c r="H73" s="449">
        <v>6.6000000000000003E-2</v>
      </c>
      <c r="I73" s="450">
        <v>0.69399999999999995</v>
      </c>
      <c r="J73" s="451">
        <v>0.64800000000000002</v>
      </c>
      <c r="K73" s="453"/>
      <c r="L73" s="444"/>
      <c r="M73" s="28" t="s">
        <v>100</v>
      </c>
      <c r="N73" s="224">
        <v>601000</v>
      </c>
      <c r="O73" s="284">
        <v>515000</v>
      </c>
      <c r="P73" s="289">
        <v>412000</v>
      </c>
      <c r="Q73" s="284">
        <v>382000</v>
      </c>
      <c r="R73" s="284">
        <v>30000</v>
      </c>
      <c r="S73" s="284">
        <v>189000</v>
      </c>
      <c r="T73" s="286">
        <v>7.3999999999999996E-2</v>
      </c>
      <c r="U73" s="287">
        <v>0.78500000000000003</v>
      </c>
      <c r="V73" s="288">
        <v>0.72599999999999998</v>
      </c>
      <c r="Y73" s="28" t="s">
        <v>100</v>
      </c>
      <c r="Z73" s="224">
        <v>653000</v>
      </c>
      <c r="AA73" s="284">
        <v>531000</v>
      </c>
      <c r="AB73" s="289">
        <v>324000</v>
      </c>
      <c r="AC73" s="284">
        <v>306000</v>
      </c>
      <c r="AD73" s="284">
        <v>18000</v>
      </c>
      <c r="AE73" s="284">
        <v>328000</v>
      </c>
      <c r="AF73" s="286">
        <v>5.5E-2</v>
      </c>
      <c r="AG73" s="287">
        <v>0.60599999999999998</v>
      </c>
      <c r="AH73" s="288">
        <v>0.57199999999999995</v>
      </c>
    </row>
    <row r="74" spans="1:34" ht="21" hidden="1" customHeight="1">
      <c r="A74" s="445" t="s">
        <v>101</v>
      </c>
      <c r="B74" s="446">
        <v>1254000</v>
      </c>
      <c r="C74" s="447">
        <v>1046000</v>
      </c>
      <c r="D74" s="448">
        <v>723000</v>
      </c>
      <c r="E74" s="447">
        <v>673000</v>
      </c>
      <c r="F74" s="447">
        <v>50000</v>
      </c>
      <c r="G74" s="447">
        <v>531000</v>
      </c>
      <c r="H74" s="449">
        <v>6.9000000000000006E-2</v>
      </c>
      <c r="I74" s="450">
        <v>0.68</v>
      </c>
      <c r="J74" s="451">
        <v>0.63200000000000001</v>
      </c>
      <c r="K74" s="453"/>
      <c r="L74" s="444"/>
      <c r="M74" s="28" t="s">
        <v>101</v>
      </c>
      <c r="N74" s="224">
        <v>601000</v>
      </c>
      <c r="O74" s="284">
        <v>515000</v>
      </c>
      <c r="P74" s="289">
        <v>411000</v>
      </c>
      <c r="Q74" s="284">
        <v>378000</v>
      </c>
      <c r="R74" s="284">
        <v>33000</v>
      </c>
      <c r="S74" s="284">
        <v>190000</v>
      </c>
      <c r="T74" s="286">
        <v>7.9000000000000001E-2</v>
      </c>
      <c r="U74" s="287">
        <v>0.77900000000000003</v>
      </c>
      <c r="V74" s="288">
        <v>0.71599999999999997</v>
      </c>
      <c r="Y74" s="28" t="s">
        <v>101</v>
      </c>
      <c r="Z74" s="224">
        <v>653000</v>
      </c>
      <c r="AA74" s="284">
        <v>531000</v>
      </c>
      <c r="AB74" s="289">
        <v>312000</v>
      </c>
      <c r="AC74" s="284">
        <v>295000</v>
      </c>
      <c r="AD74" s="284">
        <v>17000</v>
      </c>
      <c r="AE74" s="284">
        <v>341000</v>
      </c>
      <c r="AF74" s="286">
        <v>5.5E-2</v>
      </c>
      <c r="AG74" s="287">
        <v>0.58299999999999996</v>
      </c>
      <c r="AH74" s="288">
        <v>0.55100000000000005</v>
      </c>
    </row>
    <row r="75" spans="1:34" ht="21" hidden="1" customHeight="1">
      <c r="A75" s="445" t="s">
        <v>102</v>
      </c>
      <c r="B75" s="446">
        <v>1255000</v>
      </c>
      <c r="C75" s="447">
        <v>1046000</v>
      </c>
      <c r="D75" s="448">
        <v>723000</v>
      </c>
      <c r="E75" s="447">
        <v>673000</v>
      </c>
      <c r="F75" s="447">
        <v>50000</v>
      </c>
      <c r="G75" s="447">
        <v>532000</v>
      </c>
      <c r="H75" s="449">
        <v>6.9000000000000006E-2</v>
      </c>
      <c r="I75" s="450">
        <v>0.68</v>
      </c>
      <c r="J75" s="451">
        <v>0.63200000000000001</v>
      </c>
      <c r="K75" s="453"/>
      <c r="L75" s="444"/>
      <c r="M75" s="28" t="s">
        <v>102</v>
      </c>
      <c r="N75" s="224">
        <v>602000</v>
      </c>
      <c r="O75" s="284">
        <v>515000</v>
      </c>
      <c r="P75" s="289">
        <v>410000</v>
      </c>
      <c r="Q75" s="284">
        <v>377000</v>
      </c>
      <c r="R75" s="284">
        <v>33000</v>
      </c>
      <c r="S75" s="284">
        <v>191000</v>
      </c>
      <c r="T75" s="286">
        <v>8.1000000000000003E-2</v>
      </c>
      <c r="U75" s="287">
        <v>0.77700000000000002</v>
      </c>
      <c r="V75" s="288">
        <v>0.71299999999999997</v>
      </c>
      <c r="Y75" s="28" t="s">
        <v>102</v>
      </c>
      <c r="Z75" s="224">
        <v>653000</v>
      </c>
      <c r="AA75" s="284">
        <v>531000</v>
      </c>
      <c r="AB75" s="289">
        <v>313000</v>
      </c>
      <c r="AC75" s="284">
        <v>296000</v>
      </c>
      <c r="AD75" s="284">
        <v>17000</v>
      </c>
      <c r="AE75" s="284">
        <v>340000</v>
      </c>
      <c r="AF75" s="286">
        <v>5.5E-2</v>
      </c>
      <c r="AG75" s="287">
        <v>0.58599999999999997</v>
      </c>
      <c r="AH75" s="288">
        <v>0.55400000000000005</v>
      </c>
    </row>
    <row r="76" spans="1:34" ht="21" hidden="1" customHeight="1">
      <c r="A76" s="445" t="s">
        <v>103</v>
      </c>
      <c r="B76" s="446">
        <v>1256000</v>
      </c>
      <c r="C76" s="447">
        <v>1047000</v>
      </c>
      <c r="D76" s="448">
        <v>721000</v>
      </c>
      <c r="E76" s="447">
        <v>673000</v>
      </c>
      <c r="F76" s="447">
        <v>48000</v>
      </c>
      <c r="G76" s="447">
        <v>535000</v>
      </c>
      <c r="H76" s="449">
        <v>6.7000000000000004E-2</v>
      </c>
      <c r="I76" s="450">
        <v>0.67800000000000005</v>
      </c>
      <c r="J76" s="451">
        <v>0.63200000000000001</v>
      </c>
      <c r="K76" s="453"/>
      <c r="L76" s="444"/>
      <c r="M76" s="28" t="s">
        <v>103</v>
      </c>
      <c r="N76" s="224">
        <v>602000</v>
      </c>
      <c r="O76" s="284">
        <v>515000</v>
      </c>
      <c r="P76" s="289">
        <v>407000</v>
      </c>
      <c r="Q76" s="284">
        <v>375000</v>
      </c>
      <c r="R76" s="284">
        <v>32000</v>
      </c>
      <c r="S76" s="284">
        <v>195000</v>
      </c>
      <c r="T76" s="286">
        <v>7.8E-2</v>
      </c>
      <c r="U76" s="287">
        <v>0.76900000000000002</v>
      </c>
      <c r="V76" s="288">
        <v>0.70699999999999996</v>
      </c>
      <c r="Y76" s="28" t="s">
        <v>103</v>
      </c>
      <c r="Z76" s="224">
        <v>654000</v>
      </c>
      <c r="AA76" s="284">
        <v>532000</v>
      </c>
      <c r="AB76" s="289">
        <v>314000</v>
      </c>
      <c r="AC76" s="284">
        <v>298000</v>
      </c>
      <c r="AD76" s="284">
        <v>16000</v>
      </c>
      <c r="AE76" s="284">
        <v>339000</v>
      </c>
      <c r="AF76" s="286">
        <v>5.1999999999999998E-2</v>
      </c>
      <c r="AG76" s="287">
        <v>0.58899999999999997</v>
      </c>
      <c r="AH76" s="288">
        <v>0.55800000000000005</v>
      </c>
    </row>
    <row r="77" spans="1:34" ht="21" hidden="1" customHeight="1">
      <c r="A77" s="445" t="s">
        <v>104</v>
      </c>
      <c r="B77" s="446">
        <v>1256000</v>
      </c>
      <c r="C77" s="447">
        <v>1048000</v>
      </c>
      <c r="D77" s="448">
        <v>725000</v>
      </c>
      <c r="E77" s="447">
        <v>679000</v>
      </c>
      <c r="F77" s="447">
        <v>46000</v>
      </c>
      <c r="G77" s="447">
        <v>531000</v>
      </c>
      <c r="H77" s="449">
        <v>6.4000000000000001E-2</v>
      </c>
      <c r="I77" s="450">
        <v>0.68100000000000005</v>
      </c>
      <c r="J77" s="451">
        <v>0.63700000000000001</v>
      </c>
      <c r="K77" s="453"/>
      <c r="L77" s="444"/>
      <c r="M77" s="28" t="s">
        <v>104</v>
      </c>
      <c r="N77" s="224">
        <v>602000</v>
      </c>
      <c r="O77" s="284">
        <v>516000</v>
      </c>
      <c r="P77" s="289">
        <v>409000</v>
      </c>
      <c r="Q77" s="284">
        <v>379000</v>
      </c>
      <c r="R77" s="284">
        <v>30000</v>
      </c>
      <c r="S77" s="284">
        <v>194000</v>
      </c>
      <c r="T77" s="286">
        <v>7.3999999999999996E-2</v>
      </c>
      <c r="U77" s="287">
        <v>0.77300000000000002</v>
      </c>
      <c r="V77" s="288">
        <v>0.71399999999999997</v>
      </c>
      <c r="Y77" s="28" t="s">
        <v>104</v>
      </c>
      <c r="Z77" s="224">
        <v>654000</v>
      </c>
      <c r="AA77" s="284">
        <v>532000</v>
      </c>
      <c r="AB77" s="289">
        <v>317000</v>
      </c>
      <c r="AC77" s="284">
        <v>300000</v>
      </c>
      <c r="AD77" s="284">
        <v>16000</v>
      </c>
      <c r="AE77" s="284">
        <v>338000</v>
      </c>
      <c r="AF77" s="286">
        <v>5.0999999999999997E-2</v>
      </c>
      <c r="AG77" s="287">
        <v>0.59099999999999997</v>
      </c>
      <c r="AH77" s="288">
        <v>0.56100000000000005</v>
      </c>
    </row>
    <row r="78" spans="1:34" ht="21" hidden="1" customHeight="1">
      <c r="A78" s="445" t="s">
        <v>105</v>
      </c>
      <c r="B78" s="446">
        <v>1257000</v>
      </c>
      <c r="C78" s="447">
        <v>1048000</v>
      </c>
      <c r="D78" s="448">
        <v>732000</v>
      </c>
      <c r="E78" s="447">
        <v>688000</v>
      </c>
      <c r="F78" s="447">
        <v>44000</v>
      </c>
      <c r="G78" s="447">
        <v>525000</v>
      </c>
      <c r="H78" s="449">
        <v>0.06</v>
      </c>
      <c r="I78" s="450">
        <v>0.68700000000000006</v>
      </c>
      <c r="J78" s="451">
        <v>0.64500000000000002</v>
      </c>
      <c r="K78" s="453"/>
      <c r="L78" s="444"/>
      <c r="M78" s="28" t="s">
        <v>105</v>
      </c>
      <c r="N78" s="224">
        <v>603000</v>
      </c>
      <c r="O78" s="284">
        <v>516000</v>
      </c>
      <c r="P78" s="289">
        <v>412000</v>
      </c>
      <c r="Q78" s="284">
        <v>384000</v>
      </c>
      <c r="R78" s="284">
        <v>28000</v>
      </c>
      <c r="S78" s="284">
        <v>190000</v>
      </c>
      <c r="T78" s="286">
        <v>6.8000000000000005E-2</v>
      </c>
      <c r="U78" s="287">
        <v>0.77900000000000003</v>
      </c>
      <c r="V78" s="288">
        <v>0.72399999999999998</v>
      </c>
      <c r="Y78" s="28" t="s">
        <v>105</v>
      </c>
      <c r="Z78" s="224">
        <v>654000</v>
      </c>
      <c r="AA78" s="284">
        <v>533000</v>
      </c>
      <c r="AB78" s="289">
        <v>320000</v>
      </c>
      <c r="AC78" s="284">
        <v>304000</v>
      </c>
      <c r="AD78" s="284">
        <v>16000</v>
      </c>
      <c r="AE78" s="284">
        <v>334000</v>
      </c>
      <c r="AF78" s="286">
        <v>5.0999999999999997E-2</v>
      </c>
      <c r="AG78" s="287">
        <v>0.59799999999999998</v>
      </c>
      <c r="AH78" s="288">
        <v>0.56699999999999995</v>
      </c>
    </row>
    <row r="79" spans="1:34" ht="21" hidden="1" customHeight="1">
      <c r="A79" s="445" t="s">
        <v>106</v>
      </c>
      <c r="B79" s="446">
        <v>1258000</v>
      </c>
      <c r="C79" s="447">
        <v>1049000</v>
      </c>
      <c r="D79" s="448">
        <v>736000</v>
      </c>
      <c r="E79" s="447">
        <v>694000</v>
      </c>
      <c r="F79" s="447">
        <v>42000</v>
      </c>
      <c r="G79" s="447">
        <v>522000</v>
      </c>
      <c r="H79" s="449">
        <v>5.7000000000000002E-2</v>
      </c>
      <c r="I79" s="450">
        <v>0.69199999999999995</v>
      </c>
      <c r="J79" s="451">
        <v>0.65200000000000002</v>
      </c>
      <c r="K79" s="453"/>
      <c r="L79" s="444"/>
      <c r="M79" s="28" t="s">
        <v>106</v>
      </c>
      <c r="N79" s="224">
        <v>603000</v>
      </c>
      <c r="O79" s="284">
        <v>516000</v>
      </c>
      <c r="P79" s="289">
        <v>412000</v>
      </c>
      <c r="Q79" s="284">
        <v>386000</v>
      </c>
      <c r="R79" s="284">
        <v>25000</v>
      </c>
      <c r="S79" s="284">
        <v>192000</v>
      </c>
      <c r="T79" s="286">
        <v>6.2E-2</v>
      </c>
      <c r="U79" s="287">
        <v>0.78</v>
      </c>
      <c r="V79" s="288">
        <v>0.73099999999999998</v>
      </c>
      <c r="Y79" s="28" t="s">
        <v>106</v>
      </c>
      <c r="Z79" s="224">
        <v>655000</v>
      </c>
      <c r="AA79" s="284">
        <v>533000</v>
      </c>
      <c r="AB79" s="289">
        <v>325000</v>
      </c>
      <c r="AC79" s="284">
        <v>308000</v>
      </c>
      <c r="AD79" s="284">
        <v>17000</v>
      </c>
      <c r="AE79" s="284">
        <v>330000</v>
      </c>
      <c r="AF79" s="286">
        <v>5.0999999999999997E-2</v>
      </c>
      <c r="AG79" s="287">
        <v>0.60599999999999998</v>
      </c>
      <c r="AH79" s="288">
        <v>0.57499999999999996</v>
      </c>
    </row>
    <row r="80" spans="1:34" ht="21" hidden="1" customHeight="1">
      <c r="A80" s="445" t="s">
        <v>107</v>
      </c>
      <c r="B80" s="446">
        <v>1259000</v>
      </c>
      <c r="C80" s="447">
        <v>1050000</v>
      </c>
      <c r="D80" s="448">
        <v>739000</v>
      </c>
      <c r="E80" s="447">
        <v>695000</v>
      </c>
      <c r="F80" s="447">
        <v>44000</v>
      </c>
      <c r="G80" s="447">
        <v>520000</v>
      </c>
      <c r="H80" s="449">
        <v>5.8999999999999997E-2</v>
      </c>
      <c r="I80" s="450">
        <v>0.69299999999999995</v>
      </c>
      <c r="J80" s="451">
        <v>0.65100000000000002</v>
      </c>
      <c r="K80" s="453"/>
      <c r="L80" s="444"/>
      <c r="M80" s="28" t="s">
        <v>107</v>
      </c>
      <c r="N80" s="224">
        <v>604000</v>
      </c>
      <c r="O80" s="284">
        <v>517000</v>
      </c>
      <c r="P80" s="289">
        <v>412000</v>
      </c>
      <c r="Q80" s="284">
        <v>386000</v>
      </c>
      <c r="R80" s="284">
        <v>26000</v>
      </c>
      <c r="S80" s="284">
        <v>192000</v>
      </c>
      <c r="T80" s="286">
        <v>6.2E-2</v>
      </c>
      <c r="U80" s="287">
        <v>0.77900000000000003</v>
      </c>
      <c r="V80" s="288">
        <v>0.73</v>
      </c>
      <c r="Y80" s="28" t="s">
        <v>107</v>
      </c>
      <c r="Z80" s="224">
        <v>655000</v>
      </c>
      <c r="AA80" s="284">
        <v>533000</v>
      </c>
      <c r="AB80" s="289">
        <v>328000</v>
      </c>
      <c r="AC80" s="284">
        <v>309000</v>
      </c>
      <c r="AD80" s="284">
        <v>18000</v>
      </c>
      <c r="AE80" s="284">
        <v>328000</v>
      </c>
      <c r="AF80" s="286">
        <v>5.6000000000000001E-2</v>
      </c>
      <c r="AG80" s="287">
        <v>0.61</v>
      </c>
      <c r="AH80" s="288">
        <v>0.57499999999999996</v>
      </c>
    </row>
    <row r="81" spans="1:34" ht="21" hidden="1" customHeight="1">
      <c r="A81" s="445" t="s">
        <v>108</v>
      </c>
      <c r="B81" s="446">
        <v>1260000</v>
      </c>
      <c r="C81" s="447">
        <v>1051000</v>
      </c>
      <c r="D81" s="448">
        <v>744000</v>
      </c>
      <c r="E81" s="447">
        <v>701000</v>
      </c>
      <c r="F81" s="447">
        <v>43000</v>
      </c>
      <c r="G81" s="447">
        <v>517000</v>
      </c>
      <c r="H81" s="449">
        <v>5.7000000000000002E-2</v>
      </c>
      <c r="I81" s="450">
        <v>0.69699999999999995</v>
      </c>
      <c r="J81" s="451">
        <v>0.65700000000000003</v>
      </c>
      <c r="K81" s="453"/>
      <c r="L81" s="444"/>
      <c r="M81" s="28" t="s">
        <v>108</v>
      </c>
      <c r="N81" s="224">
        <v>605000</v>
      </c>
      <c r="O81" s="284">
        <v>517000</v>
      </c>
      <c r="P81" s="289">
        <v>415000</v>
      </c>
      <c r="Q81" s="284">
        <v>390000</v>
      </c>
      <c r="R81" s="284">
        <v>25000</v>
      </c>
      <c r="S81" s="284">
        <v>190000</v>
      </c>
      <c r="T81" s="286">
        <v>0.06</v>
      </c>
      <c r="U81" s="287">
        <v>0.78600000000000003</v>
      </c>
      <c r="V81" s="288">
        <v>0.73799999999999999</v>
      </c>
      <c r="Y81" s="28" t="s">
        <v>108</v>
      </c>
      <c r="Z81" s="224">
        <v>656000</v>
      </c>
      <c r="AA81" s="284">
        <v>534000</v>
      </c>
      <c r="AB81" s="289">
        <v>329000</v>
      </c>
      <c r="AC81" s="284">
        <v>311000</v>
      </c>
      <c r="AD81" s="284">
        <v>18000</v>
      </c>
      <c r="AE81" s="284">
        <v>327000</v>
      </c>
      <c r="AF81" s="286">
        <v>5.3999999999999999E-2</v>
      </c>
      <c r="AG81" s="287">
        <v>0.61199999999999999</v>
      </c>
      <c r="AH81" s="288">
        <v>0.57899999999999996</v>
      </c>
    </row>
    <row r="82" spans="1:34" ht="21" hidden="1" customHeight="1">
      <c r="A82" s="445" t="s">
        <v>109</v>
      </c>
      <c r="B82" s="446">
        <v>1262000</v>
      </c>
      <c r="C82" s="447">
        <v>1052000</v>
      </c>
      <c r="D82" s="448">
        <v>747000</v>
      </c>
      <c r="E82" s="447">
        <v>702000</v>
      </c>
      <c r="F82" s="447">
        <v>45000</v>
      </c>
      <c r="G82" s="447">
        <v>515000</v>
      </c>
      <c r="H82" s="449">
        <v>0.06</v>
      </c>
      <c r="I82" s="450">
        <v>0.7</v>
      </c>
      <c r="J82" s="451">
        <v>0.65700000000000003</v>
      </c>
      <c r="K82" s="453"/>
      <c r="L82" s="444"/>
      <c r="M82" s="28" t="s">
        <v>109</v>
      </c>
      <c r="N82" s="224">
        <v>605000</v>
      </c>
      <c r="O82" s="284">
        <v>518000</v>
      </c>
      <c r="P82" s="289">
        <v>417000</v>
      </c>
      <c r="Q82" s="284">
        <v>390000</v>
      </c>
      <c r="R82" s="284">
        <v>27000</v>
      </c>
      <c r="S82" s="284">
        <v>189000</v>
      </c>
      <c r="T82" s="286">
        <v>6.5000000000000002E-2</v>
      </c>
      <c r="U82" s="287">
        <v>0.78800000000000003</v>
      </c>
      <c r="V82" s="288">
        <v>0.73599999999999999</v>
      </c>
      <c r="Y82" s="28" t="s">
        <v>109</v>
      </c>
      <c r="Z82" s="224">
        <v>656000</v>
      </c>
      <c r="AA82" s="284">
        <v>534000</v>
      </c>
      <c r="AB82" s="289">
        <v>330000</v>
      </c>
      <c r="AC82" s="284">
        <v>313000</v>
      </c>
      <c r="AD82" s="284">
        <v>17000</v>
      </c>
      <c r="AE82" s="284">
        <v>326000</v>
      </c>
      <c r="AF82" s="286">
        <v>5.2999999999999999E-2</v>
      </c>
      <c r="AG82" s="287">
        <v>0.61399999999999999</v>
      </c>
      <c r="AH82" s="288">
        <v>0.58099999999999996</v>
      </c>
    </row>
    <row r="83" spans="1:34" ht="21" hidden="1" customHeight="1">
      <c r="A83" s="445" t="s">
        <v>209</v>
      </c>
      <c r="B83" s="446">
        <v>1263000</v>
      </c>
      <c r="C83" s="447">
        <v>1053000</v>
      </c>
      <c r="D83" s="448">
        <v>751000</v>
      </c>
      <c r="E83" s="447">
        <v>707000</v>
      </c>
      <c r="F83" s="447">
        <v>44000</v>
      </c>
      <c r="G83" s="447">
        <v>512000</v>
      </c>
      <c r="H83" s="449">
        <v>5.8999999999999997E-2</v>
      </c>
      <c r="I83" s="450">
        <v>0.70199999999999996</v>
      </c>
      <c r="J83" s="451">
        <v>0.66</v>
      </c>
      <c r="K83" s="453"/>
      <c r="L83" s="444"/>
      <c r="M83" s="28" t="s">
        <v>209</v>
      </c>
      <c r="N83" s="224">
        <v>606000</v>
      </c>
      <c r="O83" s="284">
        <v>518000</v>
      </c>
      <c r="P83" s="289">
        <v>421000</v>
      </c>
      <c r="Q83" s="284">
        <v>393000</v>
      </c>
      <c r="R83" s="284">
        <v>27000</v>
      </c>
      <c r="S83" s="284">
        <v>185000</v>
      </c>
      <c r="T83" s="286">
        <v>6.5000000000000002E-2</v>
      </c>
      <c r="U83" s="287">
        <v>0.79300000000000004</v>
      </c>
      <c r="V83" s="288">
        <v>0.74</v>
      </c>
      <c r="Y83" s="28" t="s">
        <v>209</v>
      </c>
      <c r="Z83" s="224">
        <v>657000</v>
      </c>
      <c r="AA83" s="284">
        <v>534000</v>
      </c>
      <c r="AB83" s="289">
        <v>330000</v>
      </c>
      <c r="AC83" s="284">
        <v>314000</v>
      </c>
      <c r="AD83" s="284">
        <v>17000</v>
      </c>
      <c r="AE83" s="284">
        <v>326000</v>
      </c>
      <c r="AF83" s="286">
        <v>0.05</v>
      </c>
      <c r="AG83" s="287">
        <v>0.61399999999999999</v>
      </c>
      <c r="AH83" s="288">
        <v>0.58299999999999996</v>
      </c>
    </row>
    <row r="84" spans="1:34" ht="21" hidden="1" customHeight="1">
      <c r="A84" s="445" t="s">
        <v>210</v>
      </c>
      <c r="B84" s="446">
        <v>1264000</v>
      </c>
      <c r="C84" s="447">
        <v>1054000</v>
      </c>
      <c r="D84" s="448">
        <v>742000</v>
      </c>
      <c r="E84" s="447">
        <v>699000</v>
      </c>
      <c r="F84" s="447">
        <v>44000</v>
      </c>
      <c r="G84" s="447">
        <v>521000</v>
      </c>
      <c r="H84" s="449">
        <v>5.8999999999999997E-2</v>
      </c>
      <c r="I84" s="450">
        <v>0.69299999999999995</v>
      </c>
      <c r="J84" s="451">
        <v>0.65200000000000002</v>
      </c>
      <c r="K84" s="453"/>
      <c r="L84" s="444"/>
      <c r="M84" s="28" t="s">
        <v>210</v>
      </c>
      <c r="N84" s="224">
        <v>606000</v>
      </c>
      <c r="O84" s="284">
        <v>519000</v>
      </c>
      <c r="P84" s="289">
        <v>421000</v>
      </c>
      <c r="Q84" s="284">
        <v>392000</v>
      </c>
      <c r="R84" s="284">
        <v>29000</v>
      </c>
      <c r="S84" s="284">
        <v>185000</v>
      </c>
      <c r="T84" s="286">
        <v>7.0000000000000007E-2</v>
      </c>
      <c r="U84" s="287">
        <v>0.79300000000000004</v>
      </c>
      <c r="V84" s="288">
        <v>0.73599999999999999</v>
      </c>
      <c r="Y84" s="28" t="s">
        <v>210</v>
      </c>
      <c r="Z84" s="224">
        <v>657000</v>
      </c>
      <c r="AA84" s="284">
        <v>535000</v>
      </c>
      <c r="AB84" s="289">
        <v>321000</v>
      </c>
      <c r="AC84" s="284">
        <v>307000</v>
      </c>
      <c r="AD84" s="284">
        <v>14000</v>
      </c>
      <c r="AE84" s="284">
        <v>336000</v>
      </c>
      <c r="AF84" s="286">
        <v>4.3999999999999997E-2</v>
      </c>
      <c r="AG84" s="287">
        <v>0.59599999999999997</v>
      </c>
      <c r="AH84" s="288">
        <v>0.56999999999999995</v>
      </c>
    </row>
    <row r="85" spans="1:34" ht="21" hidden="1" customHeight="1">
      <c r="A85" s="445" t="s">
        <v>110</v>
      </c>
      <c r="B85" s="446">
        <v>1265000</v>
      </c>
      <c r="C85" s="447">
        <v>1055000</v>
      </c>
      <c r="D85" s="448">
        <v>741000</v>
      </c>
      <c r="E85" s="447">
        <v>695000</v>
      </c>
      <c r="F85" s="447">
        <v>46000</v>
      </c>
      <c r="G85" s="447">
        <v>523000</v>
      </c>
      <c r="H85" s="449">
        <v>6.2E-2</v>
      </c>
      <c r="I85" s="450">
        <v>0.69199999999999995</v>
      </c>
      <c r="J85" s="451">
        <v>0.64800000000000002</v>
      </c>
      <c r="K85" s="453"/>
      <c r="L85" s="444"/>
      <c r="M85" s="28" t="s">
        <v>110</v>
      </c>
      <c r="N85" s="224">
        <v>607000</v>
      </c>
      <c r="O85" s="284">
        <v>519000</v>
      </c>
      <c r="P85" s="289">
        <v>422000</v>
      </c>
      <c r="Q85" s="284">
        <v>391000</v>
      </c>
      <c r="R85" s="284">
        <v>31000</v>
      </c>
      <c r="S85" s="284">
        <v>185000</v>
      </c>
      <c r="T85" s="286">
        <v>7.2999999999999995E-2</v>
      </c>
      <c r="U85" s="287">
        <v>0.79500000000000004</v>
      </c>
      <c r="V85" s="288">
        <v>0.73599999999999999</v>
      </c>
      <c r="Y85" s="28" t="s">
        <v>110</v>
      </c>
      <c r="Z85" s="224">
        <v>658000</v>
      </c>
      <c r="AA85" s="284">
        <v>535000</v>
      </c>
      <c r="AB85" s="289">
        <v>319000</v>
      </c>
      <c r="AC85" s="284">
        <v>304000</v>
      </c>
      <c r="AD85" s="284">
        <v>15000</v>
      </c>
      <c r="AE85" s="284">
        <v>338000</v>
      </c>
      <c r="AF85" s="286">
        <v>4.8000000000000001E-2</v>
      </c>
      <c r="AG85" s="287">
        <v>0.59199999999999997</v>
      </c>
      <c r="AH85" s="288">
        <v>0.56399999999999995</v>
      </c>
    </row>
    <row r="86" spans="1:34" ht="21" hidden="1" customHeight="1">
      <c r="A86" s="445" t="s">
        <v>111</v>
      </c>
      <c r="B86" s="446">
        <v>1266000</v>
      </c>
      <c r="C86" s="447">
        <v>1055000</v>
      </c>
      <c r="D86" s="448">
        <v>742000</v>
      </c>
      <c r="E86" s="447">
        <v>696000</v>
      </c>
      <c r="F86" s="447">
        <v>46000</v>
      </c>
      <c r="G86" s="447">
        <v>524000</v>
      </c>
      <c r="H86" s="449">
        <v>6.2E-2</v>
      </c>
      <c r="I86" s="450">
        <v>0.69299999999999995</v>
      </c>
      <c r="J86" s="451">
        <v>0.64900000000000002</v>
      </c>
      <c r="K86" s="453"/>
      <c r="L86" s="444"/>
      <c r="M86" s="28" t="s">
        <v>111</v>
      </c>
      <c r="N86" s="224">
        <v>608000</v>
      </c>
      <c r="O86" s="284">
        <v>520000</v>
      </c>
      <c r="P86" s="289">
        <v>423000</v>
      </c>
      <c r="Q86" s="284">
        <v>391000</v>
      </c>
      <c r="R86" s="284">
        <v>32000</v>
      </c>
      <c r="S86" s="284">
        <v>185000</v>
      </c>
      <c r="T86" s="286">
        <v>7.4999999999999997E-2</v>
      </c>
      <c r="U86" s="287">
        <v>0.79700000000000004</v>
      </c>
      <c r="V86" s="288">
        <v>0.73599999999999999</v>
      </c>
      <c r="Y86" s="28" t="s">
        <v>111</v>
      </c>
      <c r="Z86" s="224">
        <v>658000</v>
      </c>
      <c r="AA86" s="284">
        <v>536000</v>
      </c>
      <c r="AB86" s="289">
        <v>319000</v>
      </c>
      <c r="AC86" s="284">
        <v>305000</v>
      </c>
      <c r="AD86" s="284">
        <v>14000</v>
      </c>
      <c r="AE86" s="284">
        <v>339000</v>
      </c>
      <c r="AF86" s="286">
        <v>4.4999999999999998E-2</v>
      </c>
      <c r="AG86" s="287">
        <v>0.59199999999999997</v>
      </c>
      <c r="AH86" s="288">
        <v>0.56499999999999995</v>
      </c>
    </row>
    <row r="87" spans="1:34" ht="21" hidden="1" customHeight="1">
      <c r="A87" s="445" t="s">
        <v>112</v>
      </c>
      <c r="B87" s="446">
        <v>1267000</v>
      </c>
      <c r="C87" s="447">
        <v>1056000</v>
      </c>
      <c r="D87" s="448">
        <v>747000</v>
      </c>
      <c r="E87" s="447">
        <v>701000</v>
      </c>
      <c r="F87" s="447">
        <v>46000</v>
      </c>
      <c r="G87" s="447">
        <v>520000</v>
      </c>
      <c r="H87" s="449">
        <v>6.2E-2</v>
      </c>
      <c r="I87" s="450">
        <v>0.69699999999999995</v>
      </c>
      <c r="J87" s="451">
        <v>0.65400000000000003</v>
      </c>
      <c r="K87" s="453"/>
      <c r="L87" s="444"/>
      <c r="M87" s="28" t="s">
        <v>112</v>
      </c>
      <c r="N87" s="224">
        <v>608000</v>
      </c>
      <c r="O87" s="284">
        <v>520000</v>
      </c>
      <c r="P87" s="289">
        <v>422000</v>
      </c>
      <c r="Q87" s="284">
        <v>391000</v>
      </c>
      <c r="R87" s="284">
        <v>31000</v>
      </c>
      <c r="S87" s="284">
        <v>186000</v>
      </c>
      <c r="T87" s="286">
        <v>7.3999999999999996E-2</v>
      </c>
      <c r="U87" s="287">
        <v>0.79600000000000004</v>
      </c>
      <c r="V87" s="288">
        <v>0.73599999999999999</v>
      </c>
      <c r="Y87" s="28" t="s">
        <v>112</v>
      </c>
      <c r="Z87" s="224">
        <v>659000</v>
      </c>
      <c r="AA87" s="284">
        <v>536000</v>
      </c>
      <c r="AB87" s="289">
        <v>324000</v>
      </c>
      <c r="AC87" s="284">
        <v>309000</v>
      </c>
      <c r="AD87" s="284">
        <v>15000</v>
      </c>
      <c r="AE87" s="284">
        <v>334000</v>
      </c>
      <c r="AF87" s="286">
        <v>4.4999999999999998E-2</v>
      </c>
      <c r="AG87" s="287">
        <v>0.60099999999999998</v>
      </c>
      <c r="AH87" s="288">
        <v>0.57399999999999995</v>
      </c>
    </row>
    <row r="88" spans="1:34" ht="21" hidden="1" customHeight="1">
      <c r="A88" s="445" t="s">
        <v>113</v>
      </c>
      <c r="B88" s="446">
        <v>1268000</v>
      </c>
      <c r="C88" s="447">
        <v>1057000</v>
      </c>
      <c r="D88" s="448">
        <v>746000</v>
      </c>
      <c r="E88" s="447">
        <v>701000</v>
      </c>
      <c r="F88" s="447">
        <v>45000</v>
      </c>
      <c r="G88" s="447">
        <v>522000</v>
      </c>
      <c r="H88" s="449">
        <v>0.06</v>
      </c>
      <c r="I88" s="450">
        <v>0.69599999999999995</v>
      </c>
      <c r="J88" s="451">
        <v>0.65400000000000003</v>
      </c>
      <c r="K88" s="453"/>
      <c r="L88" s="444"/>
      <c r="M88" s="28" t="s">
        <v>113</v>
      </c>
      <c r="N88" s="224">
        <v>609000</v>
      </c>
      <c r="O88" s="284">
        <v>521000</v>
      </c>
      <c r="P88" s="289">
        <v>422000</v>
      </c>
      <c r="Q88" s="284">
        <v>391000</v>
      </c>
      <c r="R88" s="284">
        <v>31000</v>
      </c>
      <c r="S88" s="284">
        <v>187000</v>
      </c>
      <c r="T88" s="286">
        <v>7.1999999999999995E-2</v>
      </c>
      <c r="U88" s="287">
        <v>0.79600000000000004</v>
      </c>
      <c r="V88" s="288">
        <v>0.73699999999999999</v>
      </c>
      <c r="Y88" s="28" t="s">
        <v>113</v>
      </c>
      <c r="Z88" s="224">
        <v>659000</v>
      </c>
      <c r="AA88" s="284">
        <v>536000</v>
      </c>
      <c r="AB88" s="289">
        <v>324000</v>
      </c>
      <c r="AC88" s="284">
        <v>310000</v>
      </c>
      <c r="AD88" s="284">
        <v>14000</v>
      </c>
      <c r="AE88" s="284">
        <v>335000</v>
      </c>
      <c r="AF88" s="286">
        <v>4.2999999999999997E-2</v>
      </c>
      <c r="AG88" s="287">
        <v>0.59899999999999998</v>
      </c>
      <c r="AH88" s="288">
        <v>0.57299999999999995</v>
      </c>
    </row>
    <row r="89" spans="1:34" ht="21" hidden="1" customHeight="1">
      <c r="A89" s="445" t="s">
        <v>114</v>
      </c>
      <c r="B89" s="446">
        <v>1269000</v>
      </c>
      <c r="C89" s="447">
        <v>1058000</v>
      </c>
      <c r="D89" s="448">
        <v>759000</v>
      </c>
      <c r="E89" s="447">
        <v>714000</v>
      </c>
      <c r="F89" s="447">
        <v>45000</v>
      </c>
      <c r="G89" s="447">
        <v>510000</v>
      </c>
      <c r="H89" s="449">
        <v>0.06</v>
      </c>
      <c r="I89" s="450">
        <v>0.70799999999999996</v>
      </c>
      <c r="J89" s="451">
        <v>0.66600000000000004</v>
      </c>
      <c r="K89" s="453"/>
      <c r="L89" s="444"/>
      <c r="M89" s="28" t="s">
        <v>114</v>
      </c>
      <c r="N89" s="224">
        <v>610000</v>
      </c>
      <c r="O89" s="284">
        <v>521000</v>
      </c>
      <c r="P89" s="289">
        <v>426000</v>
      </c>
      <c r="Q89" s="284">
        <v>396000</v>
      </c>
      <c r="R89" s="284">
        <v>31000</v>
      </c>
      <c r="S89" s="284">
        <v>183000</v>
      </c>
      <c r="T89" s="286">
        <v>7.1999999999999995E-2</v>
      </c>
      <c r="U89" s="287">
        <v>0.80400000000000005</v>
      </c>
      <c r="V89" s="288">
        <v>0.745</v>
      </c>
      <c r="Y89" s="28" t="s">
        <v>114</v>
      </c>
      <c r="Z89" s="224">
        <v>660000</v>
      </c>
      <c r="AA89" s="284">
        <v>537000</v>
      </c>
      <c r="AB89" s="289">
        <v>332000</v>
      </c>
      <c r="AC89" s="284">
        <v>318000</v>
      </c>
      <c r="AD89" s="284">
        <v>14000</v>
      </c>
      <c r="AE89" s="284">
        <v>327000</v>
      </c>
      <c r="AF89" s="286">
        <v>4.2999999999999997E-2</v>
      </c>
      <c r="AG89" s="287">
        <v>0.61499999999999999</v>
      </c>
      <c r="AH89" s="288">
        <v>0.58899999999999997</v>
      </c>
    </row>
    <row r="90" spans="1:34" ht="21" hidden="1" customHeight="1">
      <c r="A90" s="445" t="s">
        <v>115</v>
      </c>
      <c r="B90" s="446">
        <v>1271000</v>
      </c>
      <c r="C90" s="447">
        <v>1059000</v>
      </c>
      <c r="D90" s="448">
        <v>765000</v>
      </c>
      <c r="E90" s="447">
        <v>718000</v>
      </c>
      <c r="F90" s="447">
        <v>47000</v>
      </c>
      <c r="G90" s="447">
        <v>506000</v>
      </c>
      <c r="H90" s="449">
        <v>6.0999999999999999E-2</v>
      </c>
      <c r="I90" s="450">
        <v>0.71299999999999997</v>
      </c>
      <c r="J90" s="451">
        <v>0.66900000000000004</v>
      </c>
      <c r="K90" s="453"/>
      <c r="L90" s="444"/>
      <c r="M90" s="28" t="s">
        <v>115</v>
      </c>
      <c r="N90" s="224">
        <v>610000</v>
      </c>
      <c r="O90" s="284">
        <v>522000</v>
      </c>
      <c r="P90" s="289">
        <v>428000</v>
      </c>
      <c r="Q90" s="284">
        <v>398000</v>
      </c>
      <c r="R90" s="284">
        <v>30000</v>
      </c>
      <c r="S90" s="284">
        <v>182000</v>
      </c>
      <c r="T90" s="286">
        <v>7.0000000000000007E-2</v>
      </c>
      <c r="U90" s="287">
        <v>0.80600000000000005</v>
      </c>
      <c r="V90" s="288">
        <v>0.749</v>
      </c>
      <c r="Y90" s="28" t="s">
        <v>115</v>
      </c>
      <c r="Z90" s="224">
        <v>660000</v>
      </c>
      <c r="AA90" s="284">
        <v>537000</v>
      </c>
      <c r="AB90" s="289">
        <v>337000</v>
      </c>
      <c r="AC90" s="284">
        <v>320000</v>
      </c>
      <c r="AD90" s="284">
        <v>17000</v>
      </c>
      <c r="AE90" s="284">
        <v>323000</v>
      </c>
      <c r="AF90" s="286">
        <v>0.05</v>
      </c>
      <c r="AG90" s="287">
        <v>0.623</v>
      </c>
      <c r="AH90" s="288">
        <v>0.59199999999999997</v>
      </c>
    </row>
    <row r="91" spans="1:34" ht="21" hidden="1" customHeight="1">
      <c r="A91" s="445" t="s">
        <v>116</v>
      </c>
      <c r="B91" s="446">
        <v>1272000</v>
      </c>
      <c r="C91" s="447">
        <v>1060000</v>
      </c>
      <c r="D91" s="448">
        <v>767000</v>
      </c>
      <c r="E91" s="447">
        <v>720000</v>
      </c>
      <c r="F91" s="447">
        <v>47000</v>
      </c>
      <c r="G91" s="447">
        <v>505000</v>
      </c>
      <c r="H91" s="449">
        <v>6.0999999999999999E-2</v>
      </c>
      <c r="I91" s="450">
        <v>0.71399999999999997</v>
      </c>
      <c r="J91" s="451">
        <v>0.67</v>
      </c>
      <c r="K91" s="453"/>
      <c r="L91" s="444"/>
      <c r="M91" s="28" t="s">
        <v>116</v>
      </c>
      <c r="N91" s="224">
        <v>611000</v>
      </c>
      <c r="O91" s="284">
        <v>522000</v>
      </c>
      <c r="P91" s="289">
        <v>428000</v>
      </c>
      <c r="Q91" s="284">
        <v>398000</v>
      </c>
      <c r="R91" s="284">
        <v>30000</v>
      </c>
      <c r="S91" s="284">
        <v>183000</v>
      </c>
      <c r="T91" s="286">
        <v>7.0999999999999994E-2</v>
      </c>
      <c r="U91" s="287">
        <v>0.80500000000000005</v>
      </c>
      <c r="V91" s="288">
        <v>0.747</v>
      </c>
      <c r="Y91" s="28" t="s">
        <v>116</v>
      </c>
      <c r="Z91" s="224">
        <v>661000</v>
      </c>
      <c r="AA91" s="284">
        <v>537000</v>
      </c>
      <c r="AB91" s="289">
        <v>339000</v>
      </c>
      <c r="AC91" s="284">
        <v>322000</v>
      </c>
      <c r="AD91" s="284">
        <v>16000</v>
      </c>
      <c r="AE91" s="284">
        <v>322000</v>
      </c>
      <c r="AF91" s="286">
        <v>4.9000000000000002E-2</v>
      </c>
      <c r="AG91" s="287">
        <v>0.626</v>
      </c>
      <c r="AH91" s="288">
        <v>0.59499999999999997</v>
      </c>
    </row>
    <row r="92" spans="1:34" ht="21" hidden="1" customHeight="1">
      <c r="A92" s="445" t="s">
        <v>117</v>
      </c>
      <c r="B92" s="446">
        <v>1273000</v>
      </c>
      <c r="C92" s="447">
        <v>1061000</v>
      </c>
      <c r="D92" s="448">
        <v>759000</v>
      </c>
      <c r="E92" s="447">
        <v>713000</v>
      </c>
      <c r="F92" s="447">
        <v>46000</v>
      </c>
      <c r="G92" s="447">
        <v>514000</v>
      </c>
      <c r="H92" s="449">
        <v>0.06</v>
      </c>
      <c r="I92" s="450">
        <v>0.70699999999999996</v>
      </c>
      <c r="J92" s="451">
        <v>0.66400000000000003</v>
      </c>
      <c r="K92" s="453"/>
      <c r="L92" s="444"/>
      <c r="M92" s="28" t="s">
        <v>117</v>
      </c>
      <c r="N92" s="224">
        <v>612000</v>
      </c>
      <c r="O92" s="284">
        <v>523000</v>
      </c>
      <c r="P92" s="289">
        <v>424000</v>
      </c>
      <c r="Q92" s="284">
        <v>395000</v>
      </c>
      <c r="R92" s="284">
        <v>29000</v>
      </c>
      <c r="S92" s="284">
        <v>188000</v>
      </c>
      <c r="T92" s="286">
        <v>6.8000000000000005E-2</v>
      </c>
      <c r="U92" s="287">
        <v>0.79700000000000004</v>
      </c>
      <c r="V92" s="288">
        <v>0.74299999999999999</v>
      </c>
      <c r="Y92" s="28" t="s">
        <v>117</v>
      </c>
      <c r="Z92" s="224">
        <v>661000</v>
      </c>
      <c r="AA92" s="284">
        <v>538000</v>
      </c>
      <c r="AB92" s="289">
        <v>335000</v>
      </c>
      <c r="AC92" s="284">
        <v>318000</v>
      </c>
      <c r="AD92" s="284">
        <v>17000</v>
      </c>
      <c r="AE92" s="284">
        <v>327000</v>
      </c>
      <c r="AF92" s="286">
        <v>5.0999999999999997E-2</v>
      </c>
      <c r="AG92" s="287">
        <v>0.61799999999999999</v>
      </c>
      <c r="AH92" s="288">
        <v>0.58699999999999997</v>
      </c>
    </row>
    <row r="93" spans="1:34" ht="21" hidden="1" customHeight="1">
      <c r="A93" s="445" t="s">
        <v>118</v>
      </c>
      <c r="B93" s="446">
        <v>1274000</v>
      </c>
      <c r="C93" s="447">
        <v>1062000</v>
      </c>
      <c r="D93" s="448">
        <v>753000</v>
      </c>
      <c r="E93" s="447">
        <v>708000</v>
      </c>
      <c r="F93" s="447">
        <v>46000</v>
      </c>
      <c r="G93" s="447">
        <v>521000</v>
      </c>
      <c r="H93" s="449">
        <v>6.0999999999999999E-2</v>
      </c>
      <c r="I93" s="450">
        <v>0.70099999999999996</v>
      </c>
      <c r="J93" s="451">
        <v>0.65800000000000003</v>
      </c>
      <c r="K93" s="453"/>
      <c r="L93" s="444"/>
      <c r="M93" s="28" t="s">
        <v>118</v>
      </c>
      <c r="N93" s="224">
        <v>613000</v>
      </c>
      <c r="O93" s="284">
        <v>524000</v>
      </c>
      <c r="P93" s="289">
        <v>421000</v>
      </c>
      <c r="Q93" s="284">
        <v>391000</v>
      </c>
      <c r="R93" s="284">
        <v>30000</v>
      </c>
      <c r="S93" s="284">
        <v>192000</v>
      </c>
      <c r="T93" s="286">
        <v>7.0000000000000007E-2</v>
      </c>
      <c r="U93" s="287">
        <v>0.79</v>
      </c>
      <c r="V93" s="288">
        <v>0.73399999999999999</v>
      </c>
      <c r="Y93" s="28" t="s">
        <v>118</v>
      </c>
      <c r="Z93" s="224">
        <v>662000</v>
      </c>
      <c r="AA93" s="284">
        <v>538000</v>
      </c>
      <c r="AB93" s="289">
        <v>332000</v>
      </c>
      <c r="AC93" s="284">
        <v>316000</v>
      </c>
      <c r="AD93" s="284">
        <v>16000</v>
      </c>
      <c r="AE93" s="284">
        <v>329000</v>
      </c>
      <c r="AF93" s="286">
        <v>4.8000000000000001E-2</v>
      </c>
      <c r="AG93" s="287">
        <v>0.61399999999999999</v>
      </c>
      <c r="AH93" s="288">
        <v>0.58499999999999996</v>
      </c>
    </row>
    <row r="94" spans="1:34" ht="21" hidden="1" customHeight="1">
      <c r="A94" s="445" t="s">
        <v>119</v>
      </c>
      <c r="B94" s="446">
        <v>1276000</v>
      </c>
      <c r="C94" s="447">
        <v>1063000</v>
      </c>
      <c r="D94" s="448">
        <v>750000</v>
      </c>
      <c r="E94" s="447">
        <v>707000</v>
      </c>
      <c r="F94" s="447">
        <v>43000</v>
      </c>
      <c r="G94" s="447">
        <v>525000</v>
      </c>
      <c r="H94" s="449">
        <v>5.8000000000000003E-2</v>
      </c>
      <c r="I94" s="450">
        <v>0.69699999999999995</v>
      </c>
      <c r="J94" s="451">
        <v>0.65600000000000003</v>
      </c>
      <c r="K94" s="453"/>
      <c r="L94" s="444"/>
      <c r="M94" s="28" t="s">
        <v>119</v>
      </c>
      <c r="N94" s="224">
        <v>613000</v>
      </c>
      <c r="O94" s="284">
        <v>524000</v>
      </c>
      <c r="P94" s="289">
        <v>419000</v>
      </c>
      <c r="Q94" s="284">
        <v>389000</v>
      </c>
      <c r="R94" s="284">
        <v>29000</v>
      </c>
      <c r="S94" s="284">
        <v>195000</v>
      </c>
      <c r="T94" s="286">
        <v>7.0000000000000007E-2</v>
      </c>
      <c r="U94" s="287">
        <v>0.78300000000000003</v>
      </c>
      <c r="V94" s="288">
        <v>0.72899999999999998</v>
      </c>
      <c r="Y94" s="28" t="s">
        <v>119</v>
      </c>
      <c r="Z94" s="224">
        <v>662000</v>
      </c>
      <c r="AA94" s="284">
        <v>539000</v>
      </c>
      <c r="AB94" s="289">
        <v>332000</v>
      </c>
      <c r="AC94" s="284">
        <v>318000</v>
      </c>
      <c r="AD94" s="284">
        <v>14000</v>
      </c>
      <c r="AE94" s="284">
        <v>330000</v>
      </c>
      <c r="AF94" s="286">
        <v>4.2999999999999997E-2</v>
      </c>
      <c r="AG94" s="287">
        <v>0.61299999999999999</v>
      </c>
      <c r="AH94" s="288">
        <v>0.58599999999999997</v>
      </c>
    </row>
    <row r="95" spans="1:34" ht="21" hidden="1" customHeight="1">
      <c r="A95" s="445" t="s">
        <v>211</v>
      </c>
      <c r="B95" s="446">
        <v>1277000</v>
      </c>
      <c r="C95" s="447">
        <v>1064000</v>
      </c>
      <c r="D95" s="448">
        <v>745000</v>
      </c>
      <c r="E95" s="447">
        <v>700000</v>
      </c>
      <c r="F95" s="447">
        <v>45000</v>
      </c>
      <c r="G95" s="447">
        <v>532000</v>
      </c>
      <c r="H95" s="449">
        <v>0.06</v>
      </c>
      <c r="I95" s="450">
        <v>0.69</v>
      </c>
      <c r="J95" s="451">
        <v>0.64800000000000002</v>
      </c>
      <c r="K95" s="453"/>
      <c r="L95" s="444"/>
      <c r="M95" s="28" t="s">
        <v>211</v>
      </c>
      <c r="N95" s="224">
        <v>614000</v>
      </c>
      <c r="O95" s="284">
        <v>525000</v>
      </c>
      <c r="P95" s="289">
        <v>418000</v>
      </c>
      <c r="Q95" s="284">
        <v>388000</v>
      </c>
      <c r="R95" s="284">
        <v>30000</v>
      </c>
      <c r="S95" s="284">
        <v>196000</v>
      </c>
      <c r="T95" s="286">
        <v>7.0999999999999994E-2</v>
      </c>
      <c r="U95" s="287">
        <v>0.78</v>
      </c>
      <c r="V95" s="288">
        <v>0.72399999999999998</v>
      </c>
      <c r="Y95" s="28" t="s">
        <v>211</v>
      </c>
      <c r="Z95" s="224">
        <v>663000</v>
      </c>
      <c r="AA95" s="284">
        <v>539000</v>
      </c>
      <c r="AB95" s="289">
        <v>327000</v>
      </c>
      <c r="AC95" s="284">
        <v>312000</v>
      </c>
      <c r="AD95" s="284">
        <v>15000</v>
      </c>
      <c r="AE95" s="284">
        <v>336000</v>
      </c>
      <c r="AF95" s="286">
        <v>4.5999999999999999E-2</v>
      </c>
      <c r="AG95" s="287">
        <v>0.60199999999999998</v>
      </c>
      <c r="AH95" s="288">
        <v>0.57399999999999995</v>
      </c>
    </row>
    <row r="96" spans="1:34" ht="21" hidden="1" customHeight="1">
      <c r="A96" s="445" t="s">
        <v>212</v>
      </c>
      <c r="B96" s="446">
        <v>1278000</v>
      </c>
      <c r="C96" s="447">
        <v>1065000</v>
      </c>
      <c r="D96" s="448">
        <v>747000</v>
      </c>
      <c r="E96" s="447">
        <v>702000</v>
      </c>
      <c r="F96" s="447">
        <v>44000</v>
      </c>
      <c r="G96" s="447">
        <v>531000</v>
      </c>
      <c r="H96" s="449">
        <v>5.8999999999999997E-2</v>
      </c>
      <c r="I96" s="450">
        <v>0.69099999999999995</v>
      </c>
      <c r="J96" s="451">
        <v>0.65</v>
      </c>
      <c r="K96" s="453"/>
      <c r="L96" s="444"/>
      <c r="M96" s="28" t="s">
        <v>212</v>
      </c>
      <c r="N96" s="224">
        <v>615000</v>
      </c>
      <c r="O96" s="284">
        <v>525000</v>
      </c>
      <c r="P96" s="289">
        <v>417000</v>
      </c>
      <c r="Q96" s="284">
        <v>387000</v>
      </c>
      <c r="R96" s="284">
        <v>30000</v>
      </c>
      <c r="S96" s="284">
        <v>197000</v>
      </c>
      <c r="T96" s="286">
        <v>7.2999999999999995E-2</v>
      </c>
      <c r="U96" s="287">
        <v>0.77900000000000003</v>
      </c>
      <c r="V96" s="288">
        <v>0.72199999999999998</v>
      </c>
      <c r="Y96" s="28" t="s">
        <v>212</v>
      </c>
      <c r="Z96" s="224">
        <v>663000</v>
      </c>
      <c r="AA96" s="284">
        <v>540000</v>
      </c>
      <c r="AB96" s="289">
        <v>329000</v>
      </c>
      <c r="AC96" s="284">
        <v>316000</v>
      </c>
      <c r="AD96" s="284">
        <v>14000</v>
      </c>
      <c r="AE96" s="284">
        <v>334000</v>
      </c>
      <c r="AF96" s="286">
        <v>4.2000000000000003E-2</v>
      </c>
      <c r="AG96" s="287">
        <v>0.60599999999999998</v>
      </c>
      <c r="AH96" s="288">
        <v>0.58099999999999996</v>
      </c>
    </row>
    <row r="97" spans="1:34" ht="21" hidden="1" customHeight="1">
      <c r="A97" s="445" t="s">
        <v>120</v>
      </c>
      <c r="B97" s="446">
        <v>1279000</v>
      </c>
      <c r="C97" s="447">
        <v>1066000</v>
      </c>
      <c r="D97" s="448">
        <v>751000</v>
      </c>
      <c r="E97" s="447">
        <v>706000</v>
      </c>
      <c r="F97" s="447">
        <v>46000</v>
      </c>
      <c r="G97" s="447">
        <v>528000</v>
      </c>
      <c r="H97" s="449">
        <v>6.0999999999999999E-2</v>
      </c>
      <c r="I97" s="450">
        <v>0.69499999999999995</v>
      </c>
      <c r="J97" s="451">
        <v>0.65200000000000002</v>
      </c>
      <c r="K97" s="453"/>
      <c r="L97" s="444"/>
      <c r="M97" s="28" t="s">
        <v>120</v>
      </c>
      <c r="N97" s="224">
        <v>615000</v>
      </c>
      <c r="O97" s="284">
        <v>526000</v>
      </c>
      <c r="P97" s="289">
        <v>420000</v>
      </c>
      <c r="Q97" s="284">
        <v>389000</v>
      </c>
      <c r="R97" s="284">
        <v>31000</v>
      </c>
      <c r="S97" s="284">
        <v>195000</v>
      </c>
      <c r="T97" s="286">
        <v>7.2999999999999995E-2</v>
      </c>
      <c r="U97" s="287">
        <v>0.78300000000000003</v>
      </c>
      <c r="V97" s="288">
        <v>0.72499999999999998</v>
      </c>
      <c r="Y97" s="28" t="s">
        <v>120</v>
      </c>
      <c r="Z97" s="224">
        <v>664000</v>
      </c>
      <c r="AA97" s="284">
        <v>540000</v>
      </c>
      <c r="AB97" s="289">
        <v>332000</v>
      </c>
      <c r="AC97" s="284">
        <v>317000</v>
      </c>
      <c r="AD97" s="284">
        <v>15000</v>
      </c>
      <c r="AE97" s="284">
        <v>332000</v>
      </c>
      <c r="AF97" s="286">
        <v>4.4999999999999998E-2</v>
      </c>
      <c r="AG97" s="287">
        <v>0.60899999999999999</v>
      </c>
      <c r="AH97" s="288">
        <v>0.58199999999999996</v>
      </c>
    </row>
    <row r="98" spans="1:34" ht="21" hidden="1" customHeight="1">
      <c r="A98" s="445" t="s">
        <v>121</v>
      </c>
      <c r="B98" s="446">
        <v>1281000</v>
      </c>
      <c r="C98" s="447">
        <v>1067000</v>
      </c>
      <c r="D98" s="448">
        <v>757000</v>
      </c>
      <c r="E98" s="447">
        <v>714000</v>
      </c>
      <c r="F98" s="447">
        <v>43000</v>
      </c>
      <c r="G98" s="447">
        <v>523000</v>
      </c>
      <c r="H98" s="449">
        <v>5.7000000000000002E-2</v>
      </c>
      <c r="I98" s="450">
        <v>0.69899999999999995</v>
      </c>
      <c r="J98" s="451">
        <v>0.65800000000000003</v>
      </c>
      <c r="K98" s="453"/>
      <c r="L98" s="444"/>
      <c r="M98" s="28" t="s">
        <v>121</v>
      </c>
      <c r="N98" s="224">
        <v>616000</v>
      </c>
      <c r="O98" s="284">
        <v>526000</v>
      </c>
      <c r="P98" s="289">
        <v>421000</v>
      </c>
      <c r="Q98" s="284">
        <v>392000</v>
      </c>
      <c r="R98" s="284">
        <v>29000</v>
      </c>
      <c r="S98" s="284">
        <v>195000</v>
      </c>
      <c r="T98" s="286">
        <v>6.8000000000000005E-2</v>
      </c>
      <c r="U98" s="287">
        <v>0.78200000000000003</v>
      </c>
      <c r="V98" s="288">
        <v>0.72799999999999998</v>
      </c>
      <c r="Y98" s="28" t="s">
        <v>121</v>
      </c>
      <c r="Z98" s="224">
        <v>665000</v>
      </c>
      <c r="AA98" s="284">
        <v>541000</v>
      </c>
      <c r="AB98" s="289">
        <v>336000</v>
      </c>
      <c r="AC98" s="284">
        <v>322000</v>
      </c>
      <c r="AD98" s="284">
        <v>15000</v>
      </c>
      <c r="AE98" s="284">
        <v>328000</v>
      </c>
      <c r="AF98" s="286">
        <v>4.2999999999999997E-2</v>
      </c>
      <c r="AG98" s="287">
        <v>0.61699999999999999</v>
      </c>
      <c r="AH98" s="288">
        <v>0.59</v>
      </c>
    </row>
    <row r="99" spans="1:34" ht="21" hidden="1" customHeight="1">
      <c r="A99" s="445" t="s">
        <v>122</v>
      </c>
      <c r="B99" s="446">
        <v>1282000</v>
      </c>
      <c r="C99" s="447">
        <v>1068000</v>
      </c>
      <c r="D99" s="448">
        <v>755000</v>
      </c>
      <c r="E99" s="447">
        <v>714000</v>
      </c>
      <c r="F99" s="447">
        <v>41000</v>
      </c>
      <c r="G99" s="447">
        <v>526000</v>
      </c>
      <c r="H99" s="449">
        <v>5.3999999999999999E-2</v>
      </c>
      <c r="I99" s="450">
        <v>0.69599999999999995</v>
      </c>
      <c r="J99" s="451">
        <v>0.65700000000000003</v>
      </c>
      <c r="K99" s="453"/>
      <c r="L99" s="444"/>
      <c r="M99" s="28" t="s">
        <v>122</v>
      </c>
      <c r="N99" s="224">
        <v>617000</v>
      </c>
      <c r="O99" s="284">
        <v>527000</v>
      </c>
      <c r="P99" s="289">
        <v>418000</v>
      </c>
      <c r="Q99" s="284">
        <v>392000</v>
      </c>
      <c r="R99" s="284">
        <v>26000</v>
      </c>
      <c r="S99" s="284">
        <v>199000</v>
      </c>
      <c r="T99" s="286">
        <v>6.0999999999999999E-2</v>
      </c>
      <c r="U99" s="287">
        <v>0.77500000000000002</v>
      </c>
      <c r="V99" s="288">
        <v>0.72599999999999998</v>
      </c>
      <c r="Y99" s="28" t="s">
        <v>122</v>
      </c>
      <c r="Z99" s="224">
        <v>665000</v>
      </c>
      <c r="AA99" s="284">
        <v>541000</v>
      </c>
      <c r="AB99" s="289">
        <v>337000</v>
      </c>
      <c r="AC99" s="284">
        <v>322000</v>
      </c>
      <c r="AD99" s="284">
        <v>15000</v>
      </c>
      <c r="AE99" s="284">
        <v>328000</v>
      </c>
      <c r="AF99" s="286">
        <v>4.4999999999999998E-2</v>
      </c>
      <c r="AG99" s="287">
        <v>0.61899999999999999</v>
      </c>
      <c r="AH99" s="288">
        <v>0.59099999999999997</v>
      </c>
    </row>
    <row r="100" spans="1:34" ht="21" hidden="1" customHeight="1">
      <c r="A100" s="445" t="s">
        <v>123</v>
      </c>
      <c r="B100" s="446">
        <v>1283000</v>
      </c>
      <c r="C100" s="447">
        <v>1069000</v>
      </c>
      <c r="D100" s="448">
        <v>758000</v>
      </c>
      <c r="E100" s="447">
        <v>717000</v>
      </c>
      <c r="F100" s="447">
        <v>41000</v>
      </c>
      <c r="G100" s="447">
        <v>525000</v>
      </c>
      <c r="H100" s="449">
        <v>5.3999999999999999E-2</v>
      </c>
      <c r="I100" s="450">
        <v>0.69599999999999995</v>
      </c>
      <c r="J100" s="451">
        <v>0.65700000000000003</v>
      </c>
      <c r="K100" s="453"/>
      <c r="L100" s="444"/>
      <c r="M100" s="28" t="s">
        <v>123</v>
      </c>
      <c r="N100" s="224">
        <v>617000</v>
      </c>
      <c r="O100" s="284">
        <v>527000</v>
      </c>
      <c r="P100" s="289">
        <v>422000</v>
      </c>
      <c r="Q100" s="284">
        <v>395000</v>
      </c>
      <c r="R100" s="284">
        <v>26000</v>
      </c>
      <c r="S100" s="284">
        <v>195000</v>
      </c>
      <c r="T100" s="286">
        <v>6.3E-2</v>
      </c>
      <c r="U100" s="287">
        <v>0.77900000000000003</v>
      </c>
      <c r="V100" s="288">
        <v>0.72899999999999998</v>
      </c>
      <c r="Y100" s="28" t="s">
        <v>123</v>
      </c>
      <c r="Z100" s="224">
        <v>666000</v>
      </c>
      <c r="AA100" s="284">
        <v>542000</v>
      </c>
      <c r="AB100" s="289">
        <v>336000</v>
      </c>
      <c r="AC100" s="284">
        <v>321000</v>
      </c>
      <c r="AD100" s="284">
        <v>15000</v>
      </c>
      <c r="AE100" s="284">
        <v>330000</v>
      </c>
      <c r="AF100" s="286">
        <v>4.3999999999999997E-2</v>
      </c>
      <c r="AG100" s="287">
        <v>0.61499999999999999</v>
      </c>
      <c r="AH100" s="288">
        <v>0.58799999999999997</v>
      </c>
    </row>
    <row r="101" spans="1:34" ht="21" hidden="1" customHeight="1">
      <c r="A101" s="445" t="s">
        <v>124</v>
      </c>
      <c r="B101" s="446">
        <v>1284000</v>
      </c>
      <c r="C101" s="447">
        <v>1070000</v>
      </c>
      <c r="D101" s="448">
        <v>761000</v>
      </c>
      <c r="E101" s="447">
        <v>719000</v>
      </c>
      <c r="F101" s="447">
        <v>42000</v>
      </c>
      <c r="G101" s="447">
        <v>523000</v>
      </c>
      <c r="H101" s="449">
        <v>5.6000000000000001E-2</v>
      </c>
      <c r="I101" s="450">
        <v>0.69899999999999995</v>
      </c>
      <c r="J101" s="451">
        <v>0.65900000000000003</v>
      </c>
      <c r="K101" s="453"/>
      <c r="L101" s="444"/>
      <c r="M101" s="28" t="s">
        <v>124</v>
      </c>
      <c r="N101" s="224">
        <v>618000</v>
      </c>
      <c r="O101" s="284">
        <v>528000</v>
      </c>
      <c r="P101" s="289">
        <v>421000</v>
      </c>
      <c r="Q101" s="284">
        <v>394000</v>
      </c>
      <c r="R101" s="284">
        <v>27000</v>
      </c>
      <c r="S101" s="284">
        <v>197000</v>
      </c>
      <c r="T101" s="286">
        <v>6.4000000000000001E-2</v>
      </c>
      <c r="U101" s="287">
        <v>0.77800000000000002</v>
      </c>
      <c r="V101" s="288">
        <v>0.72699999999999998</v>
      </c>
      <c r="Y101" s="28" t="s">
        <v>124</v>
      </c>
      <c r="Z101" s="224">
        <v>666000</v>
      </c>
      <c r="AA101" s="284">
        <v>542000</v>
      </c>
      <c r="AB101" s="289">
        <v>340000</v>
      </c>
      <c r="AC101" s="284">
        <v>324000</v>
      </c>
      <c r="AD101" s="284">
        <v>16000</v>
      </c>
      <c r="AE101" s="284">
        <v>326000</v>
      </c>
      <c r="AF101" s="286">
        <v>4.5999999999999999E-2</v>
      </c>
      <c r="AG101" s="287">
        <v>0.622</v>
      </c>
      <c r="AH101" s="288">
        <v>0.59299999999999997</v>
      </c>
    </row>
    <row r="102" spans="1:34" ht="21" hidden="1" customHeight="1">
      <c r="A102" s="445" t="s">
        <v>125</v>
      </c>
      <c r="B102" s="446">
        <v>1285000</v>
      </c>
      <c r="C102" s="447">
        <v>1071000</v>
      </c>
      <c r="D102" s="448">
        <v>772000</v>
      </c>
      <c r="E102" s="447">
        <v>723000</v>
      </c>
      <c r="F102" s="447">
        <v>49000</v>
      </c>
      <c r="G102" s="447">
        <v>513000</v>
      </c>
      <c r="H102" s="449">
        <v>6.4000000000000001E-2</v>
      </c>
      <c r="I102" s="450">
        <v>0.70599999999999996</v>
      </c>
      <c r="J102" s="451">
        <v>0.66</v>
      </c>
      <c r="K102" s="453"/>
      <c r="L102" s="444"/>
      <c r="M102" s="28" t="s">
        <v>125</v>
      </c>
      <c r="N102" s="224">
        <v>619000</v>
      </c>
      <c r="O102" s="284">
        <v>528000</v>
      </c>
      <c r="P102" s="289">
        <v>430000</v>
      </c>
      <c r="Q102" s="284">
        <v>402000</v>
      </c>
      <c r="R102" s="284">
        <v>28000</v>
      </c>
      <c r="S102" s="284">
        <v>189000</v>
      </c>
      <c r="T102" s="286">
        <v>6.6000000000000003E-2</v>
      </c>
      <c r="U102" s="287">
        <v>0.79100000000000004</v>
      </c>
      <c r="V102" s="288">
        <v>0.73799999999999999</v>
      </c>
      <c r="Y102" s="28" t="s">
        <v>125</v>
      </c>
      <c r="Z102" s="224">
        <v>667000</v>
      </c>
      <c r="AA102" s="284">
        <v>542000</v>
      </c>
      <c r="AB102" s="289">
        <v>342000</v>
      </c>
      <c r="AC102" s="284">
        <v>321000</v>
      </c>
      <c r="AD102" s="284">
        <v>21000</v>
      </c>
      <c r="AE102" s="284">
        <v>325000</v>
      </c>
      <c r="AF102" s="286">
        <v>6.0999999999999999E-2</v>
      </c>
      <c r="AG102" s="287">
        <v>0.623</v>
      </c>
      <c r="AH102" s="288">
        <v>0.58499999999999996</v>
      </c>
    </row>
    <row r="103" spans="1:34" ht="21" hidden="1" customHeight="1">
      <c r="A103" s="445" t="s">
        <v>126</v>
      </c>
      <c r="B103" s="446">
        <v>1286000</v>
      </c>
      <c r="C103" s="447">
        <v>1072000</v>
      </c>
      <c r="D103" s="448">
        <v>775000</v>
      </c>
      <c r="E103" s="447">
        <v>726000</v>
      </c>
      <c r="F103" s="447">
        <v>49000</v>
      </c>
      <c r="G103" s="447">
        <v>511000</v>
      </c>
      <c r="H103" s="449">
        <v>6.3E-2</v>
      </c>
      <c r="I103" s="450">
        <v>0.70899999999999996</v>
      </c>
      <c r="J103" s="451">
        <v>0.66300000000000003</v>
      </c>
      <c r="K103" s="453"/>
      <c r="L103" s="444"/>
      <c r="M103" s="28" t="s">
        <v>126</v>
      </c>
      <c r="N103" s="224">
        <v>619000</v>
      </c>
      <c r="O103" s="284">
        <v>529000</v>
      </c>
      <c r="P103" s="289">
        <v>432000</v>
      </c>
      <c r="Q103" s="284">
        <v>405000</v>
      </c>
      <c r="R103" s="284">
        <v>27000</v>
      </c>
      <c r="S103" s="284">
        <v>187000</v>
      </c>
      <c r="T103" s="286">
        <v>6.3E-2</v>
      </c>
      <c r="U103" s="287">
        <v>0.79500000000000004</v>
      </c>
      <c r="V103" s="288">
        <v>0.74299999999999999</v>
      </c>
      <c r="Y103" s="28" t="s">
        <v>126</v>
      </c>
      <c r="Z103" s="224">
        <v>667000</v>
      </c>
      <c r="AA103" s="284">
        <v>543000</v>
      </c>
      <c r="AB103" s="289">
        <v>343000</v>
      </c>
      <c r="AC103" s="284">
        <v>321000</v>
      </c>
      <c r="AD103" s="284">
        <v>22000</v>
      </c>
      <c r="AE103" s="284">
        <v>324000</v>
      </c>
      <c r="AF103" s="286">
        <v>6.3E-2</v>
      </c>
      <c r="AG103" s="287">
        <v>0.626</v>
      </c>
      <c r="AH103" s="288">
        <v>0.58599999999999997</v>
      </c>
    </row>
    <row r="104" spans="1:34" ht="21" hidden="1" customHeight="1">
      <c r="A104" s="445" t="s">
        <v>127</v>
      </c>
      <c r="B104" s="446">
        <v>1287000</v>
      </c>
      <c r="C104" s="447">
        <v>1072000</v>
      </c>
      <c r="D104" s="448">
        <v>774000</v>
      </c>
      <c r="E104" s="447">
        <v>727000</v>
      </c>
      <c r="F104" s="447">
        <v>47000</v>
      </c>
      <c r="G104" s="447">
        <v>513000</v>
      </c>
      <c r="H104" s="449">
        <v>0.06</v>
      </c>
      <c r="I104" s="450">
        <v>0.70699999999999996</v>
      </c>
      <c r="J104" s="451">
        <v>0.66300000000000003</v>
      </c>
      <c r="K104" s="453"/>
      <c r="L104" s="444"/>
      <c r="M104" s="28" t="s">
        <v>127</v>
      </c>
      <c r="N104" s="224">
        <v>620000</v>
      </c>
      <c r="O104" s="284">
        <v>529000</v>
      </c>
      <c r="P104" s="289">
        <v>433000</v>
      </c>
      <c r="Q104" s="284">
        <v>406000</v>
      </c>
      <c r="R104" s="284">
        <v>27000</v>
      </c>
      <c r="S104" s="284">
        <v>187000</v>
      </c>
      <c r="T104" s="286">
        <v>6.0999999999999999E-2</v>
      </c>
      <c r="U104" s="287">
        <v>0.79300000000000004</v>
      </c>
      <c r="V104" s="288">
        <v>0.74299999999999999</v>
      </c>
      <c r="Y104" s="28" t="s">
        <v>127</v>
      </c>
      <c r="Z104" s="224">
        <v>668000</v>
      </c>
      <c r="AA104" s="284">
        <v>543000</v>
      </c>
      <c r="AB104" s="289">
        <v>341000</v>
      </c>
      <c r="AC104" s="284">
        <v>321000</v>
      </c>
      <c r="AD104" s="284">
        <v>20000</v>
      </c>
      <c r="AE104" s="284">
        <v>327000</v>
      </c>
      <c r="AF104" s="286">
        <v>5.8999999999999997E-2</v>
      </c>
      <c r="AG104" s="287">
        <v>0.622</v>
      </c>
      <c r="AH104" s="288">
        <v>0.58499999999999996</v>
      </c>
    </row>
    <row r="105" spans="1:34" ht="21" hidden="1" customHeight="1">
      <c r="A105" s="445" t="s">
        <v>128</v>
      </c>
      <c r="B105" s="446">
        <v>1289000</v>
      </c>
      <c r="C105" s="447">
        <v>1073000</v>
      </c>
      <c r="D105" s="448">
        <v>777000</v>
      </c>
      <c r="E105" s="447">
        <v>734000</v>
      </c>
      <c r="F105" s="447">
        <v>43000</v>
      </c>
      <c r="G105" s="447">
        <v>512000</v>
      </c>
      <c r="H105" s="449">
        <v>5.6000000000000001E-2</v>
      </c>
      <c r="I105" s="450">
        <v>0.70899999999999996</v>
      </c>
      <c r="J105" s="451">
        <v>0.66800000000000004</v>
      </c>
      <c r="K105" s="453"/>
      <c r="L105" s="444"/>
      <c r="M105" s="28" t="s">
        <v>128</v>
      </c>
      <c r="N105" s="224">
        <v>620000</v>
      </c>
      <c r="O105" s="284">
        <v>530000</v>
      </c>
      <c r="P105" s="289">
        <v>437000</v>
      </c>
      <c r="Q105" s="284">
        <v>411000</v>
      </c>
      <c r="R105" s="284">
        <v>25000</v>
      </c>
      <c r="S105" s="284">
        <v>184000</v>
      </c>
      <c r="T105" s="286">
        <v>5.8000000000000003E-2</v>
      </c>
      <c r="U105" s="287">
        <v>0.8</v>
      </c>
      <c r="V105" s="288">
        <v>0.752</v>
      </c>
      <c r="Y105" s="28" t="s">
        <v>128</v>
      </c>
      <c r="Z105" s="224">
        <v>668000</v>
      </c>
      <c r="AA105" s="284">
        <v>544000</v>
      </c>
      <c r="AB105" s="289">
        <v>340000</v>
      </c>
      <c r="AC105" s="284">
        <v>322000</v>
      </c>
      <c r="AD105" s="284">
        <v>18000</v>
      </c>
      <c r="AE105" s="284">
        <v>328000</v>
      </c>
      <c r="AF105" s="286">
        <v>5.2999999999999999E-2</v>
      </c>
      <c r="AG105" s="287">
        <v>0.62</v>
      </c>
      <c r="AH105" s="288">
        <v>0.58699999999999997</v>
      </c>
    </row>
    <row r="106" spans="1:34" ht="21" hidden="1" customHeight="1">
      <c r="A106" s="445" t="s">
        <v>129</v>
      </c>
      <c r="B106" s="446">
        <v>1290000</v>
      </c>
      <c r="C106" s="447">
        <v>1074000</v>
      </c>
      <c r="D106" s="448">
        <v>780000</v>
      </c>
      <c r="E106" s="447">
        <v>737000</v>
      </c>
      <c r="F106" s="447">
        <v>43000</v>
      </c>
      <c r="G106" s="447">
        <v>510000</v>
      </c>
      <c r="H106" s="449">
        <v>5.5E-2</v>
      </c>
      <c r="I106" s="450">
        <v>0.71199999999999997</v>
      </c>
      <c r="J106" s="451">
        <v>0.67200000000000004</v>
      </c>
      <c r="K106" s="453"/>
      <c r="L106" s="444"/>
      <c r="M106" s="28" t="s">
        <v>129</v>
      </c>
      <c r="N106" s="224">
        <v>621000</v>
      </c>
      <c r="O106" s="284">
        <v>530000</v>
      </c>
      <c r="P106" s="289">
        <v>441000</v>
      </c>
      <c r="Q106" s="284">
        <v>414000</v>
      </c>
      <c r="R106" s="284">
        <v>27000</v>
      </c>
      <c r="S106" s="284">
        <v>180000</v>
      </c>
      <c r="T106" s="286">
        <v>6.0999999999999999E-2</v>
      </c>
      <c r="U106" s="287">
        <v>0.80900000000000005</v>
      </c>
      <c r="V106" s="288">
        <v>0.75800000000000001</v>
      </c>
      <c r="Y106" s="28" t="s">
        <v>129</v>
      </c>
      <c r="Z106" s="224">
        <v>669000</v>
      </c>
      <c r="AA106" s="284">
        <v>544000</v>
      </c>
      <c r="AB106" s="289">
        <v>339000</v>
      </c>
      <c r="AC106" s="284">
        <v>323000</v>
      </c>
      <c r="AD106" s="284">
        <v>16000</v>
      </c>
      <c r="AE106" s="284">
        <v>329000</v>
      </c>
      <c r="AF106" s="286">
        <v>4.7E-2</v>
      </c>
      <c r="AG106" s="287">
        <v>0.61799999999999999</v>
      </c>
      <c r="AH106" s="288">
        <v>0.58899999999999997</v>
      </c>
    </row>
    <row r="107" spans="1:34" ht="21" hidden="1" customHeight="1">
      <c r="A107" s="445" t="s">
        <v>213</v>
      </c>
      <c r="B107" s="446">
        <v>1291000</v>
      </c>
      <c r="C107" s="447">
        <v>1075000</v>
      </c>
      <c r="D107" s="448">
        <v>785000</v>
      </c>
      <c r="E107" s="447">
        <v>741000</v>
      </c>
      <c r="F107" s="447">
        <v>44000</v>
      </c>
      <c r="G107" s="447">
        <v>506000</v>
      </c>
      <c r="H107" s="449">
        <v>5.5E-2</v>
      </c>
      <c r="I107" s="450">
        <v>0.71599999999999997</v>
      </c>
      <c r="J107" s="451">
        <v>0.67500000000000004</v>
      </c>
      <c r="K107" s="453"/>
      <c r="L107" s="444"/>
      <c r="M107" s="28" t="s">
        <v>213</v>
      </c>
      <c r="N107" s="224">
        <v>622000</v>
      </c>
      <c r="O107" s="284">
        <v>531000</v>
      </c>
      <c r="P107" s="289">
        <v>443000</v>
      </c>
      <c r="Q107" s="284">
        <v>417000</v>
      </c>
      <c r="R107" s="284">
        <v>26000</v>
      </c>
      <c r="S107" s="284">
        <v>178000</v>
      </c>
      <c r="T107" s="286">
        <v>5.8000000000000003E-2</v>
      </c>
      <c r="U107" s="287">
        <v>0.81399999999999995</v>
      </c>
      <c r="V107" s="288">
        <v>0.76600000000000001</v>
      </c>
      <c r="Y107" s="28" t="s">
        <v>213</v>
      </c>
      <c r="Z107" s="224">
        <v>669000</v>
      </c>
      <c r="AA107" s="284">
        <v>544000</v>
      </c>
      <c r="AB107" s="289">
        <v>342000</v>
      </c>
      <c r="AC107" s="284">
        <v>324000</v>
      </c>
      <c r="AD107" s="284">
        <v>18000</v>
      </c>
      <c r="AE107" s="284">
        <v>328000</v>
      </c>
      <c r="AF107" s="286">
        <v>5.1999999999999998E-2</v>
      </c>
      <c r="AG107" s="287">
        <v>0.62</v>
      </c>
      <c r="AH107" s="288">
        <v>0.58699999999999997</v>
      </c>
    </row>
    <row r="108" spans="1:34" ht="21" hidden="1" customHeight="1">
      <c r="A108" s="445" t="s">
        <v>214</v>
      </c>
      <c r="B108" s="446">
        <v>1292000</v>
      </c>
      <c r="C108" s="447">
        <v>1076000</v>
      </c>
      <c r="D108" s="448">
        <v>789000</v>
      </c>
      <c r="E108" s="447">
        <v>746000</v>
      </c>
      <c r="F108" s="447">
        <v>43000</v>
      </c>
      <c r="G108" s="447">
        <v>503000</v>
      </c>
      <c r="H108" s="449">
        <v>5.3999999999999999E-2</v>
      </c>
      <c r="I108" s="450">
        <v>0.71899999999999997</v>
      </c>
      <c r="J108" s="451">
        <v>0.67900000000000005</v>
      </c>
      <c r="K108" s="453"/>
      <c r="L108" s="444"/>
      <c r="M108" s="28" t="s">
        <v>214</v>
      </c>
      <c r="N108" s="224">
        <v>622000</v>
      </c>
      <c r="O108" s="284">
        <v>531000</v>
      </c>
      <c r="P108" s="289">
        <v>447000</v>
      </c>
      <c r="Q108" s="284">
        <v>420000</v>
      </c>
      <c r="R108" s="284">
        <v>26000</v>
      </c>
      <c r="S108" s="284">
        <v>176000</v>
      </c>
      <c r="T108" s="286">
        <v>5.8999999999999997E-2</v>
      </c>
      <c r="U108" s="287">
        <v>0.81899999999999995</v>
      </c>
      <c r="V108" s="288">
        <v>0.77</v>
      </c>
      <c r="Y108" s="28" t="s">
        <v>214</v>
      </c>
      <c r="Z108" s="224">
        <v>670000</v>
      </c>
      <c r="AA108" s="284">
        <v>545000</v>
      </c>
      <c r="AB108" s="289">
        <v>343000</v>
      </c>
      <c r="AC108" s="284">
        <v>326000</v>
      </c>
      <c r="AD108" s="284">
        <v>17000</v>
      </c>
      <c r="AE108" s="284">
        <v>327000</v>
      </c>
      <c r="AF108" s="286">
        <v>4.9000000000000002E-2</v>
      </c>
      <c r="AG108" s="287">
        <v>0.621</v>
      </c>
      <c r="AH108" s="288">
        <v>0.59</v>
      </c>
    </row>
    <row r="109" spans="1:34" ht="21" hidden="1" customHeight="1">
      <c r="A109" s="445" t="s">
        <v>130</v>
      </c>
      <c r="B109" s="446">
        <v>1293000</v>
      </c>
      <c r="C109" s="447">
        <v>1077000</v>
      </c>
      <c r="D109" s="448">
        <v>796000</v>
      </c>
      <c r="E109" s="447">
        <v>755000</v>
      </c>
      <c r="F109" s="447">
        <v>41000</v>
      </c>
      <c r="G109" s="447">
        <v>497000</v>
      </c>
      <c r="H109" s="449">
        <v>5.1999999999999998E-2</v>
      </c>
      <c r="I109" s="450">
        <v>0.72499999999999998</v>
      </c>
      <c r="J109" s="451">
        <v>0.68700000000000006</v>
      </c>
      <c r="K109" s="453"/>
      <c r="L109" s="444"/>
      <c r="M109" s="28" t="s">
        <v>130</v>
      </c>
      <c r="N109" s="224">
        <v>623000</v>
      </c>
      <c r="O109" s="284">
        <v>532000</v>
      </c>
      <c r="P109" s="289">
        <v>445000</v>
      </c>
      <c r="Q109" s="284">
        <v>421000</v>
      </c>
      <c r="R109" s="284">
        <v>24000</v>
      </c>
      <c r="S109" s="284">
        <v>177000</v>
      </c>
      <c r="T109" s="286">
        <v>5.5E-2</v>
      </c>
      <c r="U109" s="287">
        <v>0.81699999999999995</v>
      </c>
      <c r="V109" s="288">
        <v>0.77100000000000002</v>
      </c>
      <c r="Y109" s="28" t="s">
        <v>130</v>
      </c>
      <c r="Z109" s="224">
        <v>670000</v>
      </c>
      <c r="AA109" s="284">
        <v>545000</v>
      </c>
      <c r="AB109" s="289">
        <v>350000</v>
      </c>
      <c r="AC109" s="284">
        <v>334000</v>
      </c>
      <c r="AD109" s="284">
        <v>17000</v>
      </c>
      <c r="AE109" s="284">
        <v>320000</v>
      </c>
      <c r="AF109" s="286">
        <v>4.8000000000000001E-2</v>
      </c>
      <c r="AG109" s="287">
        <v>0.63500000000000001</v>
      </c>
      <c r="AH109" s="288">
        <v>0.60399999999999998</v>
      </c>
    </row>
    <row r="110" spans="1:34" ht="21" hidden="1" customHeight="1">
      <c r="A110" s="445" t="s">
        <v>131</v>
      </c>
      <c r="B110" s="446">
        <v>1294000</v>
      </c>
      <c r="C110" s="447">
        <v>1078000</v>
      </c>
      <c r="D110" s="448">
        <v>794000</v>
      </c>
      <c r="E110" s="447">
        <v>753000</v>
      </c>
      <c r="F110" s="447">
        <v>41000</v>
      </c>
      <c r="G110" s="447">
        <v>500000</v>
      </c>
      <c r="H110" s="449">
        <v>5.0999999999999997E-2</v>
      </c>
      <c r="I110" s="450">
        <v>0.72399999999999998</v>
      </c>
      <c r="J110" s="451">
        <v>0.68600000000000005</v>
      </c>
      <c r="K110" s="453"/>
      <c r="L110" s="444"/>
      <c r="M110" s="28" t="s">
        <v>131</v>
      </c>
      <c r="N110" s="224">
        <v>623000</v>
      </c>
      <c r="O110" s="284">
        <v>532000</v>
      </c>
      <c r="P110" s="289">
        <v>444000</v>
      </c>
      <c r="Q110" s="284">
        <v>420000</v>
      </c>
      <c r="R110" s="284">
        <v>24000</v>
      </c>
      <c r="S110" s="284">
        <v>179000</v>
      </c>
      <c r="T110" s="286">
        <v>5.5E-2</v>
      </c>
      <c r="U110" s="287">
        <v>0.81599999999999995</v>
      </c>
      <c r="V110" s="288">
        <v>0.77</v>
      </c>
      <c r="Y110" s="28" t="s">
        <v>131</v>
      </c>
      <c r="Z110" s="224">
        <v>671000</v>
      </c>
      <c r="AA110" s="284">
        <v>546000</v>
      </c>
      <c r="AB110" s="289">
        <v>350000</v>
      </c>
      <c r="AC110" s="284">
        <v>333000</v>
      </c>
      <c r="AD110" s="284">
        <v>17000</v>
      </c>
      <c r="AE110" s="284">
        <v>321000</v>
      </c>
      <c r="AF110" s="286">
        <v>4.7E-2</v>
      </c>
      <c r="AG110" s="287">
        <v>0.63400000000000001</v>
      </c>
      <c r="AH110" s="288">
        <v>0.60399999999999998</v>
      </c>
    </row>
    <row r="111" spans="1:34" ht="21" hidden="1" customHeight="1">
      <c r="A111" s="445" t="s">
        <v>132</v>
      </c>
      <c r="B111" s="446">
        <v>1295000</v>
      </c>
      <c r="C111" s="447">
        <v>1079000</v>
      </c>
      <c r="D111" s="448">
        <v>787000</v>
      </c>
      <c r="E111" s="447">
        <v>746000</v>
      </c>
      <c r="F111" s="447">
        <v>41000</v>
      </c>
      <c r="G111" s="447">
        <v>509000</v>
      </c>
      <c r="H111" s="449">
        <v>5.1999999999999998E-2</v>
      </c>
      <c r="I111" s="450">
        <v>0.71599999999999997</v>
      </c>
      <c r="J111" s="451">
        <v>0.67800000000000005</v>
      </c>
      <c r="K111" s="453"/>
      <c r="L111" s="444"/>
      <c r="M111" s="28" t="s">
        <v>132</v>
      </c>
      <c r="N111" s="224">
        <v>624000</v>
      </c>
      <c r="O111" s="284">
        <v>533000</v>
      </c>
      <c r="P111" s="289">
        <v>442000</v>
      </c>
      <c r="Q111" s="284">
        <v>417000</v>
      </c>
      <c r="R111" s="284">
        <v>25000</v>
      </c>
      <c r="S111" s="284">
        <v>182000</v>
      </c>
      <c r="T111" s="286">
        <v>5.7000000000000002E-2</v>
      </c>
      <c r="U111" s="287">
        <v>0.81</v>
      </c>
      <c r="V111" s="288">
        <v>0.76300000000000001</v>
      </c>
      <c r="Y111" s="28" t="s">
        <v>132</v>
      </c>
      <c r="Z111" s="224">
        <v>671000</v>
      </c>
      <c r="AA111" s="284">
        <v>546000</v>
      </c>
      <c r="AB111" s="289">
        <v>344000</v>
      </c>
      <c r="AC111" s="284">
        <v>329000</v>
      </c>
      <c r="AD111" s="284">
        <v>16000</v>
      </c>
      <c r="AE111" s="284">
        <v>327000</v>
      </c>
      <c r="AF111" s="286">
        <v>4.5999999999999999E-2</v>
      </c>
      <c r="AG111" s="287">
        <v>0.624</v>
      </c>
      <c r="AH111" s="288">
        <v>0.59499999999999997</v>
      </c>
    </row>
    <row r="112" spans="1:34" ht="21" hidden="1" customHeight="1">
      <c r="A112" s="445" t="s">
        <v>133</v>
      </c>
      <c r="B112" s="446">
        <v>1296000</v>
      </c>
      <c r="C112" s="447">
        <v>1080000</v>
      </c>
      <c r="D112" s="448">
        <v>779000</v>
      </c>
      <c r="E112" s="447">
        <v>740000</v>
      </c>
      <c r="F112" s="447">
        <v>39000</v>
      </c>
      <c r="G112" s="447">
        <v>518000</v>
      </c>
      <c r="H112" s="449">
        <v>0.05</v>
      </c>
      <c r="I112" s="450">
        <v>0.70899999999999996</v>
      </c>
      <c r="J112" s="451">
        <v>0.67300000000000004</v>
      </c>
      <c r="K112" s="453"/>
      <c r="L112" s="444"/>
      <c r="M112" s="28" t="s">
        <v>133</v>
      </c>
      <c r="N112" s="224">
        <v>625000</v>
      </c>
      <c r="O112" s="284">
        <v>533000</v>
      </c>
      <c r="P112" s="289">
        <v>436000</v>
      </c>
      <c r="Q112" s="284">
        <v>410000</v>
      </c>
      <c r="R112" s="284">
        <v>25000</v>
      </c>
      <c r="S112" s="284">
        <v>189000</v>
      </c>
      <c r="T112" s="286">
        <v>5.8000000000000003E-2</v>
      </c>
      <c r="U112" s="287">
        <v>0.8</v>
      </c>
      <c r="V112" s="288">
        <v>0.752</v>
      </c>
      <c r="Y112" s="28" t="s">
        <v>133</v>
      </c>
      <c r="Z112" s="224">
        <v>672000</v>
      </c>
      <c r="AA112" s="284">
        <v>547000</v>
      </c>
      <c r="AB112" s="289">
        <v>343000</v>
      </c>
      <c r="AC112" s="284">
        <v>330000</v>
      </c>
      <c r="AD112" s="284">
        <v>13000</v>
      </c>
      <c r="AE112" s="284">
        <v>329000</v>
      </c>
      <c r="AF112" s="286">
        <v>3.9E-2</v>
      </c>
      <c r="AG112" s="287">
        <v>0.621</v>
      </c>
      <c r="AH112" s="288">
        <v>0.59599999999999997</v>
      </c>
    </row>
    <row r="113" spans="1:34" ht="21" hidden="1" customHeight="1">
      <c r="A113" s="445" t="s">
        <v>134</v>
      </c>
      <c r="B113" s="446">
        <v>1298000</v>
      </c>
      <c r="C113" s="447">
        <v>1081000</v>
      </c>
      <c r="D113" s="448">
        <v>778000</v>
      </c>
      <c r="E113" s="447">
        <v>738000</v>
      </c>
      <c r="F113" s="447">
        <v>40000</v>
      </c>
      <c r="G113" s="447">
        <v>519000</v>
      </c>
      <c r="H113" s="449">
        <v>5.1999999999999998E-2</v>
      </c>
      <c r="I113" s="450">
        <v>0.70899999999999996</v>
      </c>
      <c r="J113" s="451">
        <v>0.67100000000000004</v>
      </c>
      <c r="K113" s="453"/>
      <c r="L113" s="444"/>
      <c r="M113" s="28" t="s">
        <v>134</v>
      </c>
      <c r="N113" s="224">
        <v>625000</v>
      </c>
      <c r="O113" s="284">
        <v>534000</v>
      </c>
      <c r="P113" s="289">
        <v>438000</v>
      </c>
      <c r="Q113" s="284">
        <v>411000</v>
      </c>
      <c r="R113" s="284">
        <v>28000</v>
      </c>
      <c r="S113" s="284">
        <v>187000</v>
      </c>
      <c r="T113" s="286">
        <v>6.3E-2</v>
      </c>
      <c r="U113" s="287">
        <v>0.80500000000000005</v>
      </c>
      <c r="V113" s="288">
        <v>0.753</v>
      </c>
      <c r="Y113" s="28" t="s">
        <v>134</v>
      </c>
      <c r="Z113" s="224">
        <v>672000</v>
      </c>
      <c r="AA113" s="284">
        <v>547000</v>
      </c>
      <c r="AB113" s="289">
        <v>340000</v>
      </c>
      <c r="AC113" s="284">
        <v>327000</v>
      </c>
      <c r="AD113" s="284">
        <v>13000</v>
      </c>
      <c r="AE113" s="284">
        <v>332000</v>
      </c>
      <c r="AF113" s="286">
        <v>3.7999999999999999E-2</v>
      </c>
      <c r="AG113" s="287">
        <v>0.61499999999999999</v>
      </c>
      <c r="AH113" s="288">
        <v>0.59099999999999997</v>
      </c>
    </row>
    <row r="114" spans="1:34" ht="21" hidden="1" customHeight="1">
      <c r="A114" s="445" t="s">
        <v>135</v>
      </c>
      <c r="B114" s="446">
        <v>1299000</v>
      </c>
      <c r="C114" s="447">
        <v>1081000</v>
      </c>
      <c r="D114" s="448">
        <v>778000</v>
      </c>
      <c r="E114" s="447">
        <v>733000</v>
      </c>
      <c r="F114" s="447">
        <v>45000</v>
      </c>
      <c r="G114" s="447">
        <v>520000</v>
      </c>
      <c r="H114" s="449">
        <v>5.8000000000000003E-2</v>
      </c>
      <c r="I114" s="450">
        <v>0.70799999999999996</v>
      </c>
      <c r="J114" s="451">
        <v>0.66700000000000004</v>
      </c>
      <c r="K114" s="453"/>
      <c r="L114" s="444"/>
      <c r="M114" s="28" t="s">
        <v>135</v>
      </c>
      <c r="N114" s="224">
        <v>626000</v>
      </c>
      <c r="O114" s="284">
        <v>534000</v>
      </c>
      <c r="P114" s="289">
        <v>439000</v>
      </c>
      <c r="Q114" s="284">
        <v>408000</v>
      </c>
      <c r="R114" s="284">
        <v>31000</v>
      </c>
      <c r="S114" s="284">
        <v>187000</v>
      </c>
      <c r="T114" s="286">
        <v>7.0000000000000007E-2</v>
      </c>
      <c r="U114" s="287">
        <v>0.80500000000000005</v>
      </c>
      <c r="V114" s="288">
        <v>0.748</v>
      </c>
      <c r="Y114" s="28" t="s">
        <v>135</v>
      </c>
      <c r="Z114" s="224">
        <v>673000</v>
      </c>
      <c r="AA114" s="284">
        <v>547000</v>
      </c>
      <c r="AB114" s="289">
        <v>340000</v>
      </c>
      <c r="AC114" s="284">
        <v>325000</v>
      </c>
      <c r="AD114" s="284">
        <v>15000</v>
      </c>
      <c r="AE114" s="284">
        <v>333000</v>
      </c>
      <c r="AF114" s="286">
        <v>4.2999999999999997E-2</v>
      </c>
      <c r="AG114" s="287">
        <v>0.61399999999999999</v>
      </c>
      <c r="AH114" s="288">
        <v>0.58699999999999997</v>
      </c>
    </row>
    <row r="115" spans="1:34" ht="21" hidden="1" customHeight="1">
      <c r="A115" s="445" t="s">
        <v>136</v>
      </c>
      <c r="B115" s="446">
        <v>1300000</v>
      </c>
      <c r="C115" s="447">
        <v>1082000</v>
      </c>
      <c r="D115" s="448">
        <v>782000</v>
      </c>
      <c r="E115" s="447">
        <v>736000</v>
      </c>
      <c r="F115" s="447">
        <v>46000</v>
      </c>
      <c r="G115" s="447">
        <v>518000</v>
      </c>
      <c r="H115" s="449">
        <v>5.8000000000000003E-2</v>
      </c>
      <c r="I115" s="450">
        <v>0.71199999999999997</v>
      </c>
      <c r="J115" s="451">
        <v>0.67</v>
      </c>
      <c r="K115" s="453"/>
      <c r="L115" s="444"/>
      <c r="M115" s="28" t="s">
        <v>136</v>
      </c>
      <c r="N115" s="224">
        <v>627000</v>
      </c>
      <c r="O115" s="284">
        <v>535000</v>
      </c>
      <c r="P115" s="289">
        <v>442000</v>
      </c>
      <c r="Q115" s="284">
        <v>412000</v>
      </c>
      <c r="R115" s="284">
        <v>31000</v>
      </c>
      <c r="S115" s="284">
        <v>184000</v>
      </c>
      <c r="T115" s="286">
        <v>6.9000000000000006E-2</v>
      </c>
      <c r="U115" s="287">
        <v>0.81299999999999994</v>
      </c>
      <c r="V115" s="288">
        <v>0.75600000000000001</v>
      </c>
      <c r="Y115" s="28" t="s">
        <v>136</v>
      </c>
      <c r="Z115" s="224">
        <v>673000</v>
      </c>
      <c r="AA115" s="284">
        <v>548000</v>
      </c>
      <c r="AB115" s="289">
        <v>340000</v>
      </c>
      <c r="AC115" s="284">
        <v>325000</v>
      </c>
      <c r="AD115" s="284">
        <v>15000</v>
      </c>
      <c r="AE115" s="284">
        <v>334000</v>
      </c>
      <c r="AF115" s="286">
        <v>4.3999999999999997E-2</v>
      </c>
      <c r="AG115" s="287">
        <v>0.61299999999999999</v>
      </c>
      <c r="AH115" s="288">
        <v>0.58499999999999996</v>
      </c>
    </row>
    <row r="116" spans="1:34" ht="21" hidden="1" customHeight="1">
      <c r="A116" s="445" t="s">
        <v>137</v>
      </c>
      <c r="B116" s="446">
        <v>1301000</v>
      </c>
      <c r="C116" s="447">
        <v>1083000</v>
      </c>
      <c r="D116" s="448">
        <v>775000</v>
      </c>
      <c r="E116" s="447">
        <v>728000</v>
      </c>
      <c r="F116" s="447">
        <v>47000</v>
      </c>
      <c r="G116" s="447">
        <v>526000</v>
      </c>
      <c r="H116" s="449">
        <v>0.06</v>
      </c>
      <c r="I116" s="450">
        <v>0.70499999999999996</v>
      </c>
      <c r="J116" s="451">
        <v>0.66200000000000003</v>
      </c>
      <c r="K116" s="453"/>
      <c r="L116" s="444"/>
      <c r="M116" s="28" t="s">
        <v>137</v>
      </c>
      <c r="N116" s="224">
        <v>627000</v>
      </c>
      <c r="O116" s="284">
        <v>535000</v>
      </c>
      <c r="P116" s="289">
        <v>441000</v>
      </c>
      <c r="Q116" s="284">
        <v>408000</v>
      </c>
      <c r="R116" s="284">
        <v>33000</v>
      </c>
      <c r="S116" s="284">
        <v>186000</v>
      </c>
      <c r="T116" s="286">
        <v>7.3999999999999996E-2</v>
      </c>
      <c r="U116" s="287">
        <v>0.81</v>
      </c>
      <c r="V116" s="288">
        <v>0.749</v>
      </c>
      <c r="Y116" s="28" t="s">
        <v>137</v>
      </c>
      <c r="Z116" s="224">
        <v>674000</v>
      </c>
      <c r="AA116" s="284">
        <v>548000</v>
      </c>
      <c r="AB116" s="289">
        <v>335000</v>
      </c>
      <c r="AC116" s="284">
        <v>320000</v>
      </c>
      <c r="AD116" s="284">
        <v>14000</v>
      </c>
      <c r="AE116" s="284">
        <v>339000</v>
      </c>
      <c r="AF116" s="286">
        <v>4.2999999999999997E-2</v>
      </c>
      <c r="AG116" s="287">
        <v>0.60299999999999998</v>
      </c>
      <c r="AH116" s="288">
        <v>0.57699999999999996</v>
      </c>
    </row>
    <row r="117" spans="1:34" ht="21" hidden="1" customHeight="1">
      <c r="A117" s="445" t="s">
        <v>138</v>
      </c>
      <c r="B117" s="446">
        <v>1302000</v>
      </c>
      <c r="C117" s="447">
        <v>1084000</v>
      </c>
      <c r="D117" s="448">
        <v>772000</v>
      </c>
      <c r="E117" s="447">
        <v>725000</v>
      </c>
      <c r="F117" s="447">
        <v>47000</v>
      </c>
      <c r="G117" s="447">
        <v>530000</v>
      </c>
      <c r="H117" s="449">
        <v>0.06</v>
      </c>
      <c r="I117" s="450">
        <v>0.70299999999999996</v>
      </c>
      <c r="J117" s="451">
        <v>0.66</v>
      </c>
      <c r="K117" s="453"/>
      <c r="L117" s="444"/>
      <c r="M117" s="28" t="s">
        <v>138</v>
      </c>
      <c r="N117" s="224">
        <v>628000</v>
      </c>
      <c r="O117" s="284">
        <v>535000</v>
      </c>
      <c r="P117" s="289">
        <v>438000</v>
      </c>
      <c r="Q117" s="284">
        <v>402000</v>
      </c>
      <c r="R117" s="284">
        <v>35000</v>
      </c>
      <c r="S117" s="284">
        <v>190000</v>
      </c>
      <c r="T117" s="286">
        <v>0.08</v>
      </c>
      <c r="U117" s="287">
        <v>0.80400000000000005</v>
      </c>
      <c r="V117" s="288">
        <v>0.73799999999999999</v>
      </c>
      <c r="Y117" s="28" t="s">
        <v>138</v>
      </c>
      <c r="Z117" s="224">
        <v>674000</v>
      </c>
      <c r="AA117" s="284">
        <v>549000</v>
      </c>
      <c r="AB117" s="289">
        <v>334000</v>
      </c>
      <c r="AC117" s="284">
        <v>323000</v>
      </c>
      <c r="AD117" s="284">
        <v>12000</v>
      </c>
      <c r="AE117" s="284">
        <v>340000</v>
      </c>
      <c r="AF117" s="286">
        <v>3.4000000000000002E-2</v>
      </c>
      <c r="AG117" s="287">
        <v>0.60399999999999998</v>
      </c>
      <c r="AH117" s="288">
        <v>0.58299999999999996</v>
      </c>
    </row>
    <row r="118" spans="1:34" ht="21" hidden="1" customHeight="1">
      <c r="A118" s="445" t="s">
        <v>139</v>
      </c>
      <c r="B118" s="446">
        <v>1303000</v>
      </c>
      <c r="C118" s="447">
        <v>1085000</v>
      </c>
      <c r="D118" s="448">
        <v>769000</v>
      </c>
      <c r="E118" s="447">
        <v>721000</v>
      </c>
      <c r="F118" s="447">
        <v>48000</v>
      </c>
      <c r="G118" s="447">
        <v>535000</v>
      </c>
      <c r="H118" s="449">
        <v>6.3E-2</v>
      </c>
      <c r="I118" s="450">
        <v>0.69799999999999995</v>
      </c>
      <c r="J118" s="451">
        <v>0.65400000000000003</v>
      </c>
      <c r="K118" s="453"/>
      <c r="L118" s="444"/>
      <c r="M118" s="28" t="s">
        <v>139</v>
      </c>
      <c r="N118" s="224">
        <v>628000</v>
      </c>
      <c r="O118" s="284">
        <v>536000</v>
      </c>
      <c r="P118" s="289">
        <v>438000</v>
      </c>
      <c r="Q118" s="284">
        <v>401000</v>
      </c>
      <c r="R118" s="284">
        <v>37000</v>
      </c>
      <c r="S118" s="284">
        <v>190000</v>
      </c>
      <c r="T118" s="286">
        <v>8.5000000000000006E-2</v>
      </c>
      <c r="U118" s="287">
        <v>0.80200000000000005</v>
      </c>
      <c r="V118" s="288">
        <v>0.73299999999999998</v>
      </c>
      <c r="Y118" s="28" t="s">
        <v>139</v>
      </c>
      <c r="Z118" s="224">
        <v>675000</v>
      </c>
      <c r="AA118" s="284">
        <v>549000</v>
      </c>
      <c r="AB118" s="289">
        <v>331000</v>
      </c>
      <c r="AC118" s="284">
        <v>320000</v>
      </c>
      <c r="AD118" s="284">
        <v>11000</v>
      </c>
      <c r="AE118" s="284">
        <v>344000</v>
      </c>
      <c r="AF118" s="286">
        <v>3.3000000000000002E-2</v>
      </c>
      <c r="AG118" s="287">
        <v>0.59599999999999997</v>
      </c>
      <c r="AH118" s="288">
        <v>0.57699999999999996</v>
      </c>
    </row>
    <row r="119" spans="1:34" ht="21" hidden="1" customHeight="1">
      <c r="A119" s="445" t="s">
        <v>215</v>
      </c>
      <c r="B119" s="446">
        <v>1305000</v>
      </c>
      <c r="C119" s="447">
        <v>1086000</v>
      </c>
      <c r="D119" s="448">
        <v>771000</v>
      </c>
      <c r="E119" s="447">
        <v>729000</v>
      </c>
      <c r="F119" s="447">
        <v>43000</v>
      </c>
      <c r="G119" s="447">
        <v>533000</v>
      </c>
      <c r="H119" s="449">
        <v>5.5E-2</v>
      </c>
      <c r="I119" s="450">
        <v>0.69899999999999995</v>
      </c>
      <c r="J119" s="451">
        <v>0.66</v>
      </c>
      <c r="K119" s="453"/>
      <c r="L119" s="444"/>
      <c r="M119" s="28" t="s">
        <v>215</v>
      </c>
      <c r="N119" s="224">
        <v>629000</v>
      </c>
      <c r="O119" s="284">
        <v>536000</v>
      </c>
      <c r="P119" s="289">
        <v>437000</v>
      </c>
      <c r="Q119" s="284">
        <v>405000</v>
      </c>
      <c r="R119" s="284">
        <v>32000</v>
      </c>
      <c r="S119" s="284">
        <v>192000</v>
      </c>
      <c r="T119" s="286">
        <v>7.3999999999999996E-2</v>
      </c>
      <c r="U119" s="287">
        <v>0.79900000000000004</v>
      </c>
      <c r="V119" s="288">
        <v>0.73799999999999999</v>
      </c>
      <c r="Y119" s="28" t="s">
        <v>215</v>
      </c>
      <c r="Z119" s="224">
        <v>676000</v>
      </c>
      <c r="AA119" s="284">
        <v>550000</v>
      </c>
      <c r="AB119" s="289">
        <v>334000</v>
      </c>
      <c r="AC119" s="284">
        <v>324000</v>
      </c>
      <c r="AD119" s="284">
        <v>10000</v>
      </c>
      <c r="AE119" s="284">
        <v>341000</v>
      </c>
      <c r="AF119" s="286">
        <v>0.03</v>
      </c>
      <c r="AG119" s="287">
        <v>0.60199999999999998</v>
      </c>
      <c r="AH119" s="288">
        <v>0.58399999999999996</v>
      </c>
    </row>
    <row r="120" spans="1:34" ht="21" hidden="1" customHeight="1">
      <c r="A120" s="445" t="s">
        <v>216</v>
      </c>
      <c r="B120" s="446">
        <v>1306000</v>
      </c>
      <c r="C120" s="447">
        <v>1087000</v>
      </c>
      <c r="D120" s="448">
        <v>775000</v>
      </c>
      <c r="E120" s="447">
        <v>735000</v>
      </c>
      <c r="F120" s="447">
        <v>40000</v>
      </c>
      <c r="G120" s="447">
        <v>531000</v>
      </c>
      <c r="H120" s="449">
        <v>5.0999999999999997E-2</v>
      </c>
      <c r="I120" s="450">
        <v>0.70199999999999996</v>
      </c>
      <c r="J120" s="451">
        <v>0.66500000000000004</v>
      </c>
      <c r="K120" s="453"/>
      <c r="L120" s="444"/>
      <c r="M120" s="28" t="s">
        <v>216</v>
      </c>
      <c r="N120" s="224">
        <v>630000</v>
      </c>
      <c r="O120" s="284">
        <v>537000</v>
      </c>
      <c r="P120" s="289">
        <v>436000</v>
      </c>
      <c r="Q120" s="284">
        <v>405000</v>
      </c>
      <c r="R120" s="284">
        <v>31000</v>
      </c>
      <c r="S120" s="284">
        <v>194000</v>
      </c>
      <c r="T120" s="286">
        <v>7.0999999999999994E-2</v>
      </c>
      <c r="U120" s="287">
        <v>0.79500000000000004</v>
      </c>
      <c r="V120" s="288">
        <v>0.73799999999999999</v>
      </c>
      <c r="Y120" s="28" t="s">
        <v>216</v>
      </c>
      <c r="Z120" s="224">
        <v>676000</v>
      </c>
      <c r="AA120" s="284">
        <v>550000</v>
      </c>
      <c r="AB120" s="289">
        <v>339000</v>
      </c>
      <c r="AC120" s="284">
        <v>330000</v>
      </c>
      <c r="AD120" s="284">
        <v>9000</v>
      </c>
      <c r="AE120" s="284">
        <v>337000</v>
      </c>
      <c r="AF120" s="286">
        <v>2.5999999999999999E-2</v>
      </c>
      <c r="AG120" s="287">
        <v>0.61</v>
      </c>
      <c r="AH120" s="288">
        <v>0.59399999999999997</v>
      </c>
    </row>
    <row r="121" spans="1:34" ht="21" hidden="1" customHeight="1">
      <c r="A121" s="445" t="s">
        <v>140</v>
      </c>
      <c r="B121" s="446">
        <v>1307000</v>
      </c>
      <c r="C121" s="447">
        <v>1088000</v>
      </c>
      <c r="D121" s="448">
        <v>765000</v>
      </c>
      <c r="E121" s="447">
        <v>726000</v>
      </c>
      <c r="F121" s="447">
        <v>39000</v>
      </c>
      <c r="G121" s="447">
        <v>542000</v>
      </c>
      <c r="H121" s="449">
        <v>5.0999999999999997E-2</v>
      </c>
      <c r="I121" s="450">
        <v>0.69199999999999995</v>
      </c>
      <c r="J121" s="451">
        <v>0.65600000000000003</v>
      </c>
      <c r="K121" s="453"/>
      <c r="L121" s="444"/>
      <c r="M121" s="28" t="s">
        <v>140</v>
      </c>
      <c r="N121" s="224">
        <v>630000</v>
      </c>
      <c r="O121" s="284">
        <v>537000</v>
      </c>
      <c r="P121" s="289">
        <v>427000</v>
      </c>
      <c r="Q121" s="284">
        <v>398000</v>
      </c>
      <c r="R121" s="284">
        <v>30000</v>
      </c>
      <c r="S121" s="284">
        <v>203000</v>
      </c>
      <c r="T121" s="286">
        <v>6.9000000000000006E-2</v>
      </c>
      <c r="U121" s="287">
        <v>0.77700000000000002</v>
      </c>
      <c r="V121" s="288">
        <v>0.72199999999999998</v>
      </c>
      <c r="Y121" s="28" t="s">
        <v>140</v>
      </c>
      <c r="Z121" s="224">
        <v>677000</v>
      </c>
      <c r="AA121" s="284">
        <v>551000</v>
      </c>
      <c r="AB121" s="289">
        <v>338000</v>
      </c>
      <c r="AC121" s="284">
        <v>328000</v>
      </c>
      <c r="AD121" s="284">
        <v>10000</v>
      </c>
      <c r="AE121" s="284">
        <v>339000</v>
      </c>
      <c r="AF121" s="286">
        <v>2.9000000000000001E-2</v>
      </c>
      <c r="AG121" s="287">
        <v>0.60899999999999999</v>
      </c>
      <c r="AH121" s="288">
        <v>0.59099999999999997</v>
      </c>
    </row>
    <row r="122" spans="1:34" ht="21" hidden="1" customHeight="1">
      <c r="A122" s="445" t="s">
        <v>141</v>
      </c>
      <c r="B122" s="446">
        <v>1308000</v>
      </c>
      <c r="C122" s="447">
        <v>1089000</v>
      </c>
      <c r="D122" s="448">
        <v>763000</v>
      </c>
      <c r="E122" s="447">
        <v>725000</v>
      </c>
      <c r="F122" s="447">
        <v>38000</v>
      </c>
      <c r="G122" s="447">
        <v>545000</v>
      </c>
      <c r="H122" s="449">
        <v>0.05</v>
      </c>
      <c r="I122" s="450">
        <v>0.69099999999999995</v>
      </c>
      <c r="J122" s="451">
        <v>0.65600000000000003</v>
      </c>
      <c r="K122" s="453"/>
      <c r="L122" s="444"/>
      <c r="M122" s="28" t="s">
        <v>141</v>
      </c>
      <c r="N122" s="224">
        <v>631000</v>
      </c>
      <c r="O122" s="284">
        <v>538000</v>
      </c>
      <c r="P122" s="289">
        <v>424000</v>
      </c>
      <c r="Q122" s="284">
        <v>395000</v>
      </c>
      <c r="R122" s="284">
        <v>29000</v>
      </c>
      <c r="S122" s="284">
        <v>207000</v>
      </c>
      <c r="T122" s="286">
        <v>6.9000000000000006E-2</v>
      </c>
      <c r="U122" s="287">
        <v>0.77300000000000002</v>
      </c>
      <c r="V122" s="288">
        <v>0.71899999999999997</v>
      </c>
      <c r="Y122" s="28" t="s">
        <v>141</v>
      </c>
      <c r="Z122" s="224">
        <v>677000</v>
      </c>
      <c r="AA122" s="284">
        <v>551000</v>
      </c>
      <c r="AB122" s="289">
        <v>338000</v>
      </c>
      <c r="AC122" s="284">
        <v>330000</v>
      </c>
      <c r="AD122" s="284">
        <v>9000</v>
      </c>
      <c r="AE122" s="284">
        <v>339000</v>
      </c>
      <c r="AF122" s="286">
        <v>2.5999999999999999E-2</v>
      </c>
      <c r="AG122" s="287">
        <v>0.61099999999999999</v>
      </c>
      <c r="AH122" s="288">
        <v>0.59499999999999997</v>
      </c>
    </row>
    <row r="123" spans="1:34" ht="21" hidden="1" customHeight="1">
      <c r="A123" s="445" t="s">
        <v>142</v>
      </c>
      <c r="B123" s="446">
        <v>1309000</v>
      </c>
      <c r="C123" s="447">
        <v>1090000</v>
      </c>
      <c r="D123" s="448">
        <v>753000</v>
      </c>
      <c r="E123" s="447">
        <v>718000</v>
      </c>
      <c r="F123" s="447">
        <v>35000</v>
      </c>
      <c r="G123" s="447">
        <v>556000</v>
      </c>
      <c r="H123" s="449">
        <v>4.7E-2</v>
      </c>
      <c r="I123" s="450">
        <v>0.68400000000000005</v>
      </c>
      <c r="J123" s="451">
        <v>0.65100000000000002</v>
      </c>
      <c r="K123" s="453"/>
      <c r="L123" s="444"/>
      <c r="M123" s="28" t="s">
        <v>142</v>
      </c>
      <c r="N123" s="224">
        <v>631000</v>
      </c>
      <c r="O123" s="284">
        <v>538000</v>
      </c>
      <c r="P123" s="289">
        <v>418000</v>
      </c>
      <c r="Q123" s="284">
        <v>392000</v>
      </c>
      <c r="R123" s="284">
        <v>26000</v>
      </c>
      <c r="S123" s="284">
        <v>213000</v>
      </c>
      <c r="T123" s="286">
        <v>6.0999999999999999E-2</v>
      </c>
      <c r="U123" s="287">
        <v>0.76300000000000001</v>
      </c>
      <c r="V123" s="288">
        <v>0.71599999999999997</v>
      </c>
      <c r="Y123" s="28" t="s">
        <v>142</v>
      </c>
      <c r="Z123" s="224">
        <v>678000</v>
      </c>
      <c r="AA123" s="284">
        <v>551000</v>
      </c>
      <c r="AB123" s="289">
        <v>336000</v>
      </c>
      <c r="AC123" s="284">
        <v>326000</v>
      </c>
      <c r="AD123" s="284">
        <v>10000</v>
      </c>
      <c r="AE123" s="284">
        <v>342000</v>
      </c>
      <c r="AF123" s="286">
        <v>2.9000000000000001E-2</v>
      </c>
      <c r="AG123" s="287">
        <v>0.60599999999999998</v>
      </c>
      <c r="AH123" s="288">
        <v>0.58799999999999997</v>
      </c>
    </row>
    <row r="124" spans="1:34" ht="21" hidden="1" customHeight="1">
      <c r="A124" s="445" t="s">
        <v>143</v>
      </c>
      <c r="B124" s="446">
        <v>1310000</v>
      </c>
      <c r="C124" s="447">
        <v>1091000</v>
      </c>
      <c r="D124" s="448">
        <v>757000</v>
      </c>
      <c r="E124" s="447">
        <v>719000</v>
      </c>
      <c r="F124" s="447">
        <v>37000</v>
      </c>
      <c r="G124" s="447">
        <v>554000</v>
      </c>
      <c r="H124" s="449">
        <v>4.9000000000000002E-2</v>
      </c>
      <c r="I124" s="450">
        <v>0.68600000000000005</v>
      </c>
      <c r="J124" s="451">
        <v>0.65100000000000002</v>
      </c>
      <c r="K124" s="453"/>
      <c r="L124" s="444"/>
      <c r="M124" s="28" t="s">
        <v>143</v>
      </c>
      <c r="N124" s="224">
        <v>632000</v>
      </c>
      <c r="O124" s="284">
        <v>539000</v>
      </c>
      <c r="P124" s="289">
        <v>422000</v>
      </c>
      <c r="Q124" s="284">
        <v>396000</v>
      </c>
      <c r="R124" s="284">
        <v>26000</v>
      </c>
      <c r="S124" s="284">
        <v>210000</v>
      </c>
      <c r="T124" s="286">
        <v>6.2E-2</v>
      </c>
      <c r="U124" s="287">
        <v>0.77</v>
      </c>
      <c r="V124" s="288">
        <v>0.72099999999999997</v>
      </c>
      <c r="Y124" s="28" t="s">
        <v>143</v>
      </c>
      <c r="Z124" s="224">
        <v>678000</v>
      </c>
      <c r="AA124" s="284">
        <v>552000</v>
      </c>
      <c r="AB124" s="289">
        <v>335000</v>
      </c>
      <c r="AC124" s="284">
        <v>323000</v>
      </c>
      <c r="AD124" s="284">
        <v>11000</v>
      </c>
      <c r="AE124" s="284">
        <v>344000</v>
      </c>
      <c r="AF124" s="286">
        <v>3.4000000000000002E-2</v>
      </c>
      <c r="AG124" s="287">
        <v>0.60399999999999998</v>
      </c>
      <c r="AH124" s="288">
        <v>0.58299999999999996</v>
      </c>
    </row>
    <row r="125" spans="1:34" ht="21" hidden="1" customHeight="1">
      <c r="A125" s="445" t="s">
        <v>144</v>
      </c>
      <c r="B125" s="446">
        <v>1312000</v>
      </c>
      <c r="C125" s="447">
        <v>1092000</v>
      </c>
      <c r="D125" s="448">
        <v>762000</v>
      </c>
      <c r="E125" s="447">
        <v>724000</v>
      </c>
      <c r="F125" s="447">
        <v>37000</v>
      </c>
      <c r="G125" s="447">
        <v>550000</v>
      </c>
      <c r="H125" s="449">
        <v>4.9000000000000002E-2</v>
      </c>
      <c r="I125" s="450">
        <v>0.69</v>
      </c>
      <c r="J125" s="451">
        <v>0.65500000000000003</v>
      </c>
      <c r="K125" s="453"/>
      <c r="L125" s="444"/>
      <c r="M125" s="28" t="s">
        <v>144</v>
      </c>
      <c r="N125" s="224">
        <v>633000</v>
      </c>
      <c r="O125" s="284">
        <v>539000</v>
      </c>
      <c r="P125" s="289">
        <v>426000</v>
      </c>
      <c r="Q125" s="284">
        <v>399000</v>
      </c>
      <c r="R125" s="284">
        <v>27000</v>
      </c>
      <c r="S125" s="284">
        <v>207000</v>
      </c>
      <c r="T125" s="286">
        <v>6.3E-2</v>
      </c>
      <c r="U125" s="287">
        <v>0.77700000000000002</v>
      </c>
      <c r="V125" s="288">
        <v>0.72699999999999998</v>
      </c>
      <c r="Y125" s="28" t="s">
        <v>144</v>
      </c>
      <c r="Z125" s="224">
        <v>679000</v>
      </c>
      <c r="AA125" s="284">
        <v>552000</v>
      </c>
      <c r="AB125" s="289">
        <v>336000</v>
      </c>
      <c r="AC125" s="284">
        <v>325000</v>
      </c>
      <c r="AD125" s="284">
        <v>11000</v>
      </c>
      <c r="AE125" s="284">
        <v>343000</v>
      </c>
      <c r="AF125" s="286">
        <v>3.2000000000000001E-2</v>
      </c>
      <c r="AG125" s="287">
        <v>0.60499999999999998</v>
      </c>
      <c r="AH125" s="288">
        <v>0.58499999999999996</v>
      </c>
    </row>
    <row r="126" spans="1:34" ht="21" hidden="1" customHeight="1">
      <c r="A126" s="445" t="s">
        <v>145</v>
      </c>
      <c r="B126" s="446">
        <v>1313000</v>
      </c>
      <c r="C126" s="447">
        <v>1093000</v>
      </c>
      <c r="D126" s="448">
        <v>765000</v>
      </c>
      <c r="E126" s="447">
        <v>728000</v>
      </c>
      <c r="F126" s="447">
        <v>37000</v>
      </c>
      <c r="G126" s="447">
        <v>548000</v>
      </c>
      <c r="H126" s="449">
        <v>4.9000000000000002E-2</v>
      </c>
      <c r="I126" s="450">
        <v>0.69199999999999995</v>
      </c>
      <c r="J126" s="451">
        <v>0.65700000000000003</v>
      </c>
      <c r="K126" s="453"/>
      <c r="L126" s="444"/>
      <c r="M126" s="28" t="s">
        <v>145</v>
      </c>
      <c r="N126" s="224">
        <v>633000</v>
      </c>
      <c r="O126" s="284">
        <v>540000</v>
      </c>
      <c r="P126" s="289">
        <v>429000</v>
      </c>
      <c r="Q126" s="284">
        <v>405000</v>
      </c>
      <c r="R126" s="284">
        <v>25000</v>
      </c>
      <c r="S126" s="284">
        <v>204000</v>
      </c>
      <c r="T126" s="286">
        <v>5.8000000000000003E-2</v>
      </c>
      <c r="U126" s="287">
        <v>0.78200000000000003</v>
      </c>
      <c r="V126" s="288">
        <v>0.73599999999999999</v>
      </c>
      <c r="Y126" s="28" t="s">
        <v>145</v>
      </c>
      <c r="Z126" s="224">
        <v>679000</v>
      </c>
      <c r="AA126" s="284">
        <v>553000</v>
      </c>
      <c r="AB126" s="289">
        <v>336000</v>
      </c>
      <c r="AC126" s="284">
        <v>323000</v>
      </c>
      <c r="AD126" s="284">
        <v>13000</v>
      </c>
      <c r="AE126" s="284">
        <v>344000</v>
      </c>
      <c r="AF126" s="286">
        <v>3.6999999999999998E-2</v>
      </c>
      <c r="AG126" s="287">
        <v>0.60299999999999998</v>
      </c>
      <c r="AH126" s="288">
        <v>0.58099999999999996</v>
      </c>
    </row>
    <row r="127" spans="1:34" ht="21" hidden="1" customHeight="1">
      <c r="A127" s="445" t="s">
        <v>146</v>
      </c>
      <c r="B127" s="446">
        <v>1314000</v>
      </c>
      <c r="C127" s="447">
        <v>1094000</v>
      </c>
      <c r="D127" s="448">
        <v>770000</v>
      </c>
      <c r="E127" s="447">
        <v>729000</v>
      </c>
      <c r="F127" s="447">
        <v>41000</v>
      </c>
      <c r="G127" s="447">
        <v>545000</v>
      </c>
      <c r="H127" s="449">
        <v>5.2999999999999999E-2</v>
      </c>
      <c r="I127" s="450">
        <v>0.69499999999999995</v>
      </c>
      <c r="J127" s="451">
        <v>0.65800000000000003</v>
      </c>
      <c r="K127" s="453"/>
      <c r="L127" s="444"/>
      <c r="M127" s="28" t="s">
        <v>146</v>
      </c>
      <c r="N127" s="224">
        <v>634000</v>
      </c>
      <c r="O127" s="284">
        <v>540000</v>
      </c>
      <c r="P127" s="289">
        <v>432000</v>
      </c>
      <c r="Q127" s="284">
        <v>404000</v>
      </c>
      <c r="R127" s="284">
        <v>28000</v>
      </c>
      <c r="S127" s="284">
        <v>202000</v>
      </c>
      <c r="T127" s="286">
        <v>6.5000000000000002E-2</v>
      </c>
      <c r="U127" s="287">
        <v>0.78600000000000003</v>
      </c>
      <c r="V127" s="288">
        <v>0.73399999999999999</v>
      </c>
      <c r="Y127" s="28" t="s">
        <v>146</v>
      </c>
      <c r="Z127" s="224">
        <v>680000</v>
      </c>
      <c r="AA127" s="284">
        <v>553000</v>
      </c>
      <c r="AB127" s="289">
        <v>337000</v>
      </c>
      <c r="AC127" s="284">
        <v>325000</v>
      </c>
      <c r="AD127" s="284">
        <v>13000</v>
      </c>
      <c r="AE127" s="284">
        <v>343000</v>
      </c>
      <c r="AF127" s="286">
        <v>3.7999999999999999E-2</v>
      </c>
      <c r="AG127" s="287">
        <v>0.60599999999999998</v>
      </c>
      <c r="AH127" s="288">
        <v>0.58299999999999996</v>
      </c>
    </row>
    <row r="128" spans="1:34" ht="21" hidden="1" customHeight="1">
      <c r="A128" s="445" t="s">
        <v>147</v>
      </c>
      <c r="B128" s="446">
        <v>1316000</v>
      </c>
      <c r="C128" s="447">
        <v>1095000</v>
      </c>
      <c r="D128" s="448">
        <v>776000</v>
      </c>
      <c r="E128" s="447">
        <v>734000</v>
      </c>
      <c r="F128" s="447">
        <v>42000</v>
      </c>
      <c r="G128" s="447">
        <v>540000</v>
      </c>
      <c r="H128" s="449">
        <v>5.3999999999999999E-2</v>
      </c>
      <c r="I128" s="450">
        <v>0.69899999999999995</v>
      </c>
      <c r="J128" s="451">
        <v>0.66100000000000003</v>
      </c>
      <c r="K128" s="453"/>
      <c r="L128" s="444"/>
      <c r="M128" s="28" t="s">
        <v>147</v>
      </c>
      <c r="N128" s="224">
        <v>635000</v>
      </c>
      <c r="O128" s="284">
        <v>541000</v>
      </c>
      <c r="P128" s="289">
        <v>432000</v>
      </c>
      <c r="Q128" s="284">
        <v>403000</v>
      </c>
      <c r="R128" s="284">
        <v>29000</v>
      </c>
      <c r="S128" s="284">
        <v>203000</v>
      </c>
      <c r="T128" s="286">
        <v>6.6000000000000003E-2</v>
      </c>
      <c r="U128" s="287">
        <v>0.78400000000000003</v>
      </c>
      <c r="V128" s="288">
        <v>0.73099999999999998</v>
      </c>
      <c r="Y128" s="28" t="s">
        <v>147</v>
      </c>
      <c r="Z128" s="224">
        <v>681000</v>
      </c>
      <c r="AA128" s="284">
        <v>554000</v>
      </c>
      <c r="AB128" s="289">
        <v>344000</v>
      </c>
      <c r="AC128" s="284">
        <v>331000</v>
      </c>
      <c r="AD128" s="284">
        <v>13000</v>
      </c>
      <c r="AE128" s="284">
        <v>337000</v>
      </c>
      <c r="AF128" s="286">
        <v>3.7999999999999999E-2</v>
      </c>
      <c r="AG128" s="287">
        <v>0.61599999999999999</v>
      </c>
      <c r="AH128" s="288">
        <v>0.59299999999999997</v>
      </c>
    </row>
    <row r="129" spans="1:34" ht="21" hidden="1" customHeight="1">
      <c r="A129" s="445" t="s">
        <v>148</v>
      </c>
      <c r="B129" s="446">
        <v>1317000</v>
      </c>
      <c r="C129" s="447">
        <v>1096000</v>
      </c>
      <c r="D129" s="448">
        <v>782000</v>
      </c>
      <c r="E129" s="447">
        <v>741000</v>
      </c>
      <c r="F129" s="447">
        <v>41000</v>
      </c>
      <c r="G129" s="447">
        <v>535000</v>
      </c>
      <c r="H129" s="449">
        <v>5.2999999999999999E-2</v>
      </c>
      <c r="I129" s="450">
        <v>0.70399999999999996</v>
      </c>
      <c r="J129" s="451">
        <v>0.66600000000000004</v>
      </c>
      <c r="K129" s="453"/>
      <c r="L129" s="444"/>
      <c r="M129" s="28" t="s">
        <v>148</v>
      </c>
      <c r="N129" s="224">
        <v>636000</v>
      </c>
      <c r="O129" s="284">
        <v>542000</v>
      </c>
      <c r="P129" s="289">
        <v>437000</v>
      </c>
      <c r="Q129" s="284">
        <v>406000</v>
      </c>
      <c r="R129" s="284">
        <v>30000</v>
      </c>
      <c r="S129" s="284">
        <v>199000</v>
      </c>
      <c r="T129" s="286">
        <v>7.0000000000000007E-2</v>
      </c>
      <c r="U129" s="287">
        <v>0.79200000000000004</v>
      </c>
      <c r="V129" s="288">
        <v>0.73599999999999999</v>
      </c>
      <c r="Y129" s="28" t="s">
        <v>148</v>
      </c>
      <c r="Z129" s="224">
        <v>681000</v>
      </c>
      <c r="AA129" s="284">
        <v>554000</v>
      </c>
      <c r="AB129" s="289">
        <v>345000</v>
      </c>
      <c r="AC129" s="284">
        <v>334000</v>
      </c>
      <c r="AD129" s="284">
        <v>11000</v>
      </c>
      <c r="AE129" s="284">
        <v>336000</v>
      </c>
      <c r="AF129" s="286">
        <v>3.2000000000000001E-2</v>
      </c>
      <c r="AG129" s="287">
        <v>0.61799999999999999</v>
      </c>
      <c r="AH129" s="288">
        <v>0.59899999999999998</v>
      </c>
    </row>
    <row r="130" spans="1:34" ht="21" hidden="1" customHeight="1">
      <c r="A130" s="445" t="s">
        <v>149</v>
      </c>
      <c r="B130" s="446">
        <v>1318000</v>
      </c>
      <c r="C130" s="447">
        <v>1097000</v>
      </c>
      <c r="D130" s="448">
        <v>789000</v>
      </c>
      <c r="E130" s="447">
        <v>753000</v>
      </c>
      <c r="F130" s="447">
        <v>36000</v>
      </c>
      <c r="G130" s="447">
        <v>529000</v>
      </c>
      <c r="H130" s="449">
        <v>4.5999999999999999E-2</v>
      </c>
      <c r="I130" s="450">
        <v>0.70899999999999996</v>
      </c>
      <c r="J130" s="451">
        <v>0.67600000000000005</v>
      </c>
      <c r="K130" s="453"/>
      <c r="L130" s="444"/>
      <c r="M130" s="28" t="s">
        <v>149</v>
      </c>
      <c r="N130" s="224">
        <v>636000</v>
      </c>
      <c r="O130" s="284">
        <v>542000</v>
      </c>
      <c r="P130" s="289">
        <v>439000</v>
      </c>
      <c r="Q130" s="284">
        <v>412000</v>
      </c>
      <c r="R130" s="284">
        <v>27000</v>
      </c>
      <c r="S130" s="284">
        <v>197000</v>
      </c>
      <c r="T130" s="286">
        <v>6.0999999999999999E-2</v>
      </c>
      <c r="U130" s="287">
        <v>0.79400000000000004</v>
      </c>
      <c r="V130" s="288">
        <v>0.745</v>
      </c>
      <c r="Y130" s="28" t="s">
        <v>149</v>
      </c>
      <c r="Z130" s="224">
        <v>682000</v>
      </c>
      <c r="AA130" s="284">
        <v>555000</v>
      </c>
      <c r="AB130" s="289">
        <v>350000</v>
      </c>
      <c r="AC130" s="284">
        <v>340000</v>
      </c>
      <c r="AD130" s="284">
        <v>10000</v>
      </c>
      <c r="AE130" s="284">
        <v>332000</v>
      </c>
      <c r="AF130" s="286">
        <v>2.7E-2</v>
      </c>
      <c r="AG130" s="287">
        <v>0.626</v>
      </c>
      <c r="AH130" s="288">
        <v>0.60899999999999999</v>
      </c>
    </row>
    <row r="131" spans="1:34" ht="21" hidden="1" customHeight="1">
      <c r="A131" s="445" t="s">
        <v>217</v>
      </c>
      <c r="B131" s="446">
        <v>1320000</v>
      </c>
      <c r="C131" s="447">
        <v>1098000</v>
      </c>
      <c r="D131" s="448">
        <v>784000</v>
      </c>
      <c r="E131" s="447">
        <v>749000</v>
      </c>
      <c r="F131" s="447">
        <v>36000</v>
      </c>
      <c r="G131" s="447">
        <v>535000</v>
      </c>
      <c r="H131" s="449">
        <v>4.5999999999999999E-2</v>
      </c>
      <c r="I131" s="450">
        <v>0.70299999999999996</v>
      </c>
      <c r="J131" s="451">
        <v>0.67</v>
      </c>
      <c r="K131" s="453"/>
      <c r="L131" s="444"/>
      <c r="M131" s="28" t="s">
        <v>217</v>
      </c>
      <c r="N131" s="224">
        <v>637000</v>
      </c>
      <c r="O131" s="284">
        <v>543000</v>
      </c>
      <c r="P131" s="289">
        <v>438000</v>
      </c>
      <c r="Q131" s="284">
        <v>412000</v>
      </c>
      <c r="R131" s="284">
        <v>26000</v>
      </c>
      <c r="S131" s="284">
        <v>199000</v>
      </c>
      <c r="T131" s="286">
        <v>5.8999999999999997E-2</v>
      </c>
      <c r="U131" s="287">
        <v>0.78900000000000003</v>
      </c>
      <c r="V131" s="288">
        <v>0.74099999999999999</v>
      </c>
      <c r="Y131" s="28" t="s">
        <v>217</v>
      </c>
      <c r="Z131" s="224">
        <v>683000</v>
      </c>
      <c r="AA131" s="284">
        <v>555000</v>
      </c>
      <c r="AB131" s="289">
        <v>347000</v>
      </c>
      <c r="AC131" s="284">
        <v>337000</v>
      </c>
      <c r="AD131" s="284">
        <v>10000</v>
      </c>
      <c r="AE131" s="284">
        <v>336000</v>
      </c>
      <c r="AF131" s="286">
        <v>2.9000000000000001E-2</v>
      </c>
      <c r="AG131" s="287">
        <v>0.61899999999999999</v>
      </c>
      <c r="AH131" s="288">
        <v>0.60099999999999998</v>
      </c>
    </row>
    <row r="132" spans="1:34" ht="21" hidden="1" customHeight="1">
      <c r="A132" s="445" t="s">
        <v>218</v>
      </c>
      <c r="B132" s="446">
        <v>1321000</v>
      </c>
      <c r="C132" s="447">
        <v>1099000</v>
      </c>
      <c r="D132" s="448">
        <v>788000</v>
      </c>
      <c r="E132" s="447">
        <v>752000</v>
      </c>
      <c r="F132" s="447">
        <v>37000</v>
      </c>
      <c r="G132" s="447">
        <v>533000</v>
      </c>
      <c r="H132" s="449">
        <v>4.7E-2</v>
      </c>
      <c r="I132" s="450">
        <v>0.70499999999999996</v>
      </c>
      <c r="J132" s="451">
        <v>0.67200000000000004</v>
      </c>
      <c r="K132" s="453"/>
      <c r="L132" s="444"/>
      <c r="M132" s="28" t="s">
        <v>218</v>
      </c>
      <c r="N132" s="224">
        <v>638000</v>
      </c>
      <c r="O132" s="284">
        <v>543000</v>
      </c>
      <c r="P132" s="289">
        <v>436000</v>
      </c>
      <c r="Q132" s="284">
        <v>410000</v>
      </c>
      <c r="R132" s="284">
        <v>26000</v>
      </c>
      <c r="S132" s="284">
        <v>202000</v>
      </c>
      <c r="T132" s="286">
        <v>0.06</v>
      </c>
      <c r="U132" s="287">
        <v>0.78500000000000003</v>
      </c>
      <c r="V132" s="288">
        <v>0.73699999999999999</v>
      </c>
      <c r="Y132" s="28" t="s">
        <v>218</v>
      </c>
      <c r="Z132" s="224">
        <v>683000</v>
      </c>
      <c r="AA132" s="284">
        <v>556000</v>
      </c>
      <c r="AB132" s="289">
        <v>352000</v>
      </c>
      <c r="AC132" s="284">
        <v>342000</v>
      </c>
      <c r="AD132" s="284">
        <v>11000</v>
      </c>
      <c r="AE132" s="284">
        <v>331000</v>
      </c>
      <c r="AF132" s="286">
        <v>0.03</v>
      </c>
      <c r="AG132" s="287">
        <v>0.627</v>
      </c>
      <c r="AH132" s="288">
        <v>0.60799999999999998</v>
      </c>
    </row>
    <row r="133" spans="1:34" ht="21" hidden="1" customHeight="1">
      <c r="A133" s="445" t="s">
        <v>150</v>
      </c>
      <c r="B133" s="446">
        <v>1322000</v>
      </c>
      <c r="C133" s="447">
        <v>1101000</v>
      </c>
      <c r="D133" s="448">
        <v>790000</v>
      </c>
      <c r="E133" s="447">
        <v>754000</v>
      </c>
      <c r="F133" s="447">
        <v>36000</v>
      </c>
      <c r="G133" s="447">
        <v>532000</v>
      </c>
      <c r="H133" s="449">
        <v>4.5999999999999999E-2</v>
      </c>
      <c r="I133" s="450">
        <v>0.70599999999999996</v>
      </c>
      <c r="J133" s="451">
        <v>0.67300000000000004</v>
      </c>
      <c r="K133" s="453"/>
      <c r="L133" s="444"/>
      <c r="M133" s="28" t="s">
        <v>150</v>
      </c>
      <c r="N133" s="224">
        <v>638000</v>
      </c>
      <c r="O133" s="284">
        <v>544000</v>
      </c>
      <c r="P133" s="289">
        <v>438000</v>
      </c>
      <c r="Q133" s="284">
        <v>412000</v>
      </c>
      <c r="R133" s="284">
        <v>25000</v>
      </c>
      <c r="S133" s="284">
        <v>201000</v>
      </c>
      <c r="T133" s="286">
        <v>5.8000000000000003E-2</v>
      </c>
      <c r="U133" s="287">
        <v>0.78900000000000003</v>
      </c>
      <c r="V133" s="288">
        <v>0.74299999999999999</v>
      </c>
      <c r="Y133" s="28" t="s">
        <v>150</v>
      </c>
      <c r="Z133" s="224">
        <v>684000</v>
      </c>
      <c r="AA133" s="284">
        <v>557000</v>
      </c>
      <c r="AB133" s="289">
        <v>353000</v>
      </c>
      <c r="AC133" s="284">
        <v>341000</v>
      </c>
      <c r="AD133" s="284">
        <v>11000</v>
      </c>
      <c r="AE133" s="284">
        <v>331000</v>
      </c>
      <c r="AF133" s="286">
        <v>3.2000000000000001E-2</v>
      </c>
      <c r="AG133" s="287">
        <v>0.625</v>
      </c>
      <c r="AH133" s="288">
        <v>0.60499999999999998</v>
      </c>
    </row>
    <row r="134" spans="1:34" ht="21" hidden="1" customHeight="1">
      <c r="A134" s="445" t="s">
        <v>151</v>
      </c>
      <c r="B134" s="446">
        <v>1324000</v>
      </c>
      <c r="C134" s="447">
        <v>1102000</v>
      </c>
      <c r="D134" s="448">
        <v>784000</v>
      </c>
      <c r="E134" s="447">
        <v>747000</v>
      </c>
      <c r="F134" s="447">
        <v>36000</v>
      </c>
      <c r="G134" s="447">
        <v>540000</v>
      </c>
      <c r="H134" s="449">
        <v>4.7E-2</v>
      </c>
      <c r="I134" s="450">
        <v>0.7</v>
      </c>
      <c r="J134" s="451">
        <v>0.66700000000000004</v>
      </c>
      <c r="K134" s="453"/>
      <c r="L134" s="444"/>
      <c r="M134" s="28" t="s">
        <v>151</v>
      </c>
      <c r="N134" s="224">
        <v>639000</v>
      </c>
      <c r="O134" s="284">
        <v>545000</v>
      </c>
      <c r="P134" s="289">
        <v>434000</v>
      </c>
      <c r="Q134" s="284">
        <v>410000</v>
      </c>
      <c r="R134" s="284">
        <v>24000</v>
      </c>
      <c r="S134" s="284">
        <v>205000</v>
      </c>
      <c r="T134" s="286">
        <v>5.6000000000000001E-2</v>
      </c>
      <c r="U134" s="287">
        <v>0.78200000000000003</v>
      </c>
      <c r="V134" s="288">
        <v>0.73699999999999999</v>
      </c>
      <c r="Y134" s="28" t="s">
        <v>151</v>
      </c>
      <c r="Z134" s="224">
        <v>685000</v>
      </c>
      <c r="AA134" s="284">
        <v>557000</v>
      </c>
      <c r="AB134" s="289">
        <v>350000</v>
      </c>
      <c r="AC134" s="284">
        <v>337000</v>
      </c>
      <c r="AD134" s="284">
        <v>12000</v>
      </c>
      <c r="AE134" s="284">
        <v>335000</v>
      </c>
      <c r="AF134" s="286">
        <v>3.5000000000000003E-2</v>
      </c>
      <c r="AG134" s="287">
        <v>0.61899999999999999</v>
      </c>
      <c r="AH134" s="288">
        <v>0.59699999999999998</v>
      </c>
    </row>
    <row r="135" spans="1:34" ht="21" hidden="1" customHeight="1">
      <c r="A135" s="445" t="s">
        <v>152</v>
      </c>
      <c r="B135" s="446">
        <v>1325000</v>
      </c>
      <c r="C135" s="447">
        <v>1103000</v>
      </c>
      <c r="D135" s="448">
        <v>783000</v>
      </c>
      <c r="E135" s="447">
        <v>747000</v>
      </c>
      <c r="F135" s="447">
        <v>36000</v>
      </c>
      <c r="G135" s="447">
        <v>542000</v>
      </c>
      <c r="H135" s="449">
        <v>4.5999999999999999E-2</v>
      </c>
      <c r="I135" s="450">
        <v>0.69799999999999995</v>
      </c>
      <c r="J135" s="451">
        <v>0.66600000000000004</v>
      </c>
      <c r="K135" s="453"/>
      <c r="L135" s="444"/>
      <c r="M135" s="28" t="s">
        <v>152</v>
      </c>
      <c r="N135" s="224">
        <v>640000</v>
      </c>
      <c r="O135" s="284">
        <v>545000</v>
      </c>
      <c r="P135" s="289">
        <v>434000</v>
      </c>
      <c r="Q135" s="284">
        <v>410000</v>
      </c>
      <c r="R135" s="284">
        <v>24000</v>
      </c>
      <c r="S135" s="284">
        <v>206000</v>
      </c>
      <c r="T135" s="286">
        <v>5.3999999999999999E-2</v>
      </c>
      <c r="U135" s="287">
        <v>0.78</v>
      </c>
      <c r="V135" s="288">
        <v>0.73699999999999999</v>
      </c>
      <c r="Y135" s="28" t="s">
        <v>152</v>
      </c>
      <c r="Z135" s="224">
        <v>685000</v>
      </c>
      <c r="AA135" s="284">
        <v>558000</v>
      </c>
      <c r="AB135" s="289">
        <v>349000</v>
      </c>
      <c r="AC135" s="284">
        <v>337000</v>
      </c>
      <c r="AD135" s="284">
        <v>12000</v>
      </c>
      <c r="AE135" s="284">
        <v>336000</v>
      </c>
      <c r="AF135" s="286">
        <v>3.5000000000000003E-2</v>
      </c>
      <c r="AG135" s="287">
        <v>0.61899999999999999</v>
      </c>
      <c r="AH135" s="288">
        <v>0.59699999999999998</v>
      </c>
    </row>
    <row r="136" spans="1:34" ht="21" hidden="1" customHeight="1">
      <c r="A136" s="445" t="s">
        <v>153</v>
      </c>
      <c r="B136" s="446">
        <v>1326000</v>
      </c>
      <c r="C136" s="447">
        <v>1104000</v>
      </c>
      <c r="D136" s="448">
        <v>788000</v>
      </c>
      <c r="E136" s="447">
        <v>750000</v>
      </c>
      <c r="F136" s="447">
        <v>38000</v>
      </c>
      <c r="G136" s="447">
        <v>539000</v>
      </c>
      <c r="H136" s="449">
        <v>4.8000000000000001E-2</v>
      </c>
      <c r="I136" s="450">
        <v>0.70199999999999996</v>
      </c>
      <c r="J136" s="451">
        <v>0.66800000000000004</v>
      </c>
      <c r="K136" s="453"/>
      <c r="L136" s="444"/>
      <c r="M136" s="28" t="s">
        <v>153</v>
      </c>
      <c r="N136" s="224">
        <v>640000</v>
      </c>
      <c r="O136" s="284">
        <v>546000</v>
      </c>
      <c r="P136" s="289">
        <v>430000</v>
      </c>
      <c r="Q136" s="284">
        <v>405000</v>
      </c>
      <c r="R136" s="284">
        <v>24000</v>
      </c>
      <c r="S136" s="284">
        <v>211000</v>
      </c>
      <c r="T136" s="286">
        <v>5.7000000000000002E-2</v>
      </c>
      <c r="U136" s="287">
        <v>0.77300000000000002</v>
      </c>
      <c r="V136" s="288">
        <v>0.72799999999999998</v>
      </c>
      <c r="Y136" s="28" t="s">
        <v>153</v>
      </c>
      <c r="Z136" s="224">
        <v>686000</v>
      </c>
      <c r="AA136" s="284">
        <v>558000</v>
      </c>
      <c r="AB136" s="289">
        <v>358000</v>
      </c>
      <c r="AC136" s="284">
        <v>345000</v>
      </c>
      <c r="AD136" s="284">
        <v>13000</v>
      </c>
      <c r="AE136" s="284">
        <v>328000</v>
      </c>
      <c r="AF136" s="286">
        <v>3.6999999999999998E-2</v>
      </c>
      <c r="AG136" s="287">
        <v>0.63200000000000001</v>
      </c>
      <c r="AH136" s="288">
        <v>0.60799999999999998</v>
      </c>
    </row>
    <row r="137" spans="1:34" ht="21" hidden="1" customHeight="1">
      <c r="A137" s="445" t="s">
        <v>154</v>
      </c>
      <c r="B137" s="446">
        <v>1328000</v>
      </c>
      <c r="C137" s="447">
        <v>1105000</v>
      </c>
      <c r="D137" s="448">
        <v>802000</v>
      </c>
      <c r="E137" s="447">
        <v>762000</v>
      </c>
      <c r="F137" s="447">
        <v>40000</v>
      </c>
      <c r="G137" s="447">
        <v>526000</v>
      </c>
      <c r="H137" s="449">
        <v>0.05</v>
      </c>
      <c r="I137" s="450">
        <v>0.71299999999999997</v>
      </c>
      <c r="J137" s="451">
        <v>0.67600000000000005</v>
      </c>
      <c r="K137" s="453"/>
      <c r="L137" s="444"/>
      <c r="M137" s="28" t="s">
        <v>154</v>
      </c>
      <c r="N137" s="224">
        <v>641000</v>
      </c>
      <c r="O137" s="284">
        <v>546000</v>
      </c>
      <c r="P137" s="289">
        <v>440000</v>
      </c>
      <c r="Q137" s="284">
        <v>414000</v>
      </c>
      <c r="R137" s="284">
        <v>26000</v>
      </c>
      <c r="S137" s="284">
        <v>201000</v>
      </c>
      <c r="T137" s="286">
        <v>5.8999999999999997E-2</v>
      </c>
      <c r="U137" s="287">
        <v>0.78800000000000003</v>
      </c>
      <c r="V137" s="288">
        <v>0.74</v>
      </c>
      <c r="Y137" s="28" t="s">
        <v>154</v>
      </c>
      <c r="Z137" s="224">
        <v>687000</v>
      </c>
      <c r="AA137" s="284">
        <v>559000</v>
      </c>
      <c r="AB137" s="289">
        <v>362000</v>
      </c>
      <c r="AC137" s="284">
        <v>348000</v>
      </c>
      <c r="AD137" s="284">
        <v>14000</v>
      </c>
      <c r="AE137" s="284">
        <v>325000</v>
      </c>
      <c r="AF137" s="286">
        <v>3.9E-2</v>
      </c>
      <c r="AG137" s="287">
        <v>0.63900000000000001</v>
      </c>
      <c r="AH137" s="288">
        <v>0.61399999999999999</v>
      </c>
    </row>
    <row r="138" spans="1:34" ht="21" hidden="1" customHeight="1">
      <c r="A138" s="445" t="s">
        <v>155</v>
      </c>
      <c r="B138" s="446">
        <v>1329000</v>
      </c>
      <c r="C138" s="447">
        <v>1106000</v>
      </c>
      <c r="D138" s="448">
        <v>806000</v>
      </c>
      <c r="E138" s="447">
        <v>768000</v>
      </c>
      <c r="F138" s="447">
        <v>38000</v>
      </c>
      <c r="G138" s="447">
        <v>523000</v>
      </c>
      <c r="H138" s="449">
        <v>4.8000000000000001E-2</v>
      </c>
      <c r="I138" s="450">
        <v>0.71599999999999997</v>
      </c>
      <c r="J138" s="451">
        <v>0.68100000000000005</v>
      </c>
      <c r="K138" s="453"/>
      <c r="L138" s="444"/>
      <c r="M138" s="28" t="s">
        <v>155</v>
      </c>
      <c r="N138" s="224">
        <v>642000</v>
      </c>
      <c r="O138" s="284">
        <v>547000</v>
      </c>
      <c r="P138" s="289">
        <v>441000</v>
      </c>
      <c r="Q138" s="284">
        <v>416000</v>
      </c>
      <c r="R138" s="284">
        <v>25000</v>
      </c>
      <c r="S138" s="284">
        <v>201000</v>
      </c>
      <c r="T138" s="286">
        <v>5.7000000000000002E-2</v>
      </c>
      <c r="U138" s="287">
        <v>0.79</v>
      </c>
      <c r="V138" s="288">
        <v>0.74399999999999999</v>
      </c>
      <c r="Y138" s="28" t="s">
        <v>155</v>
      </c>
      <c r="Z138" s="224">
        <v>687000</v>
      </c>
      <c r="AA138" s="284">
        <v>559000</v>
      </c>
      <c r="AB138" s="289">
        <v>365000</v>
      </c>
      <c r="AC138" s="284">
        <v>352000</v>
      </c>
      <c r="AD138" s="284">
        <v>13000</v>
      </c>
      <c r="AE138" s="284">
        <v>322000</v>
      </c>
      <c r="AF138" s="286">
        <v>3.6999999999999998E-2</v>
      </c>
      <c r="AG138" s="287">
        <v>0.64400000000000002</v>
      </c>
      <c r="AH138" s="288">
        <v>0.62</v>
      </c>
    </row>
    <row r="139" spans="1:34" ht="21" hidden="1" customHeight="1">
      <c r="A139" s="445" t="s">
        <v>156</v>
      </c>
      <c r="B139" s="446">
        <v>1331000</v>
      </c>
      <c r="C139" s="447">
        <v>1107000</v>
      </c>
      <c r="D139" s="448">
        <v>810000</v>
      </c>
      <c r="E139" s="447">
        <v>773000</v>
      </c>
      <c r="F139" s="447">
        <v>37000</v>
      </c>
      <c r="G139" s="447">
        <v>521000</v>
      </c>
      <c r="H139" s="449">
        <v>4.4999999999999998E-2</v>
      </c>
      <c r="I139" s="450">
        <v>0.71799999999999997</v>
      </c>
      <c r="J139" s="451">
        <v>0.68500000000000005</v>
      </c>
      <c r="K139" s="453"/>
      <c r="L139" s="444"/>
      <c r="M139" s="28" t="s">
        <v>156</v>
      </c>
      <c r="N139" s="224">
        <v>643000</v>
      </c>
      <c r="O139" s="284">
        <v>547000</v>
      </c>
      <c r="P139" s="289">
        <v>446000</v>
      </c>
      <c r="Q139" s="284">
        <v>422000</v>
      </c>
      <c r="R139" s="284">
        <v>23000</v>
      </c>
      <c r="S139" s="284">
        <v>197000</v>
      </c>
      <c r="T139" s="286">
        <v>5.1999999999999998E-2</v>
      </c>
      <c r="U139" s="287">
        <v>0.79600000000000004</v>
      </c>
      <c r="V139" s="288">
        <v>0.753</v>
      </c>
      <c r="Y139" s="28" t="s">
        <v>156</v>
      </c>
      <c r="Z139" s="224">
        <v>688000</v>
      </c>
      <c r="AA139" s="284">
        <v>560000</v>
      </c>
      <c r="AB139" s="289">
        <v>364000</v>
      </c>
      <c r="AC139" s="284">
        <v>350000</v>
      </c>
      <c r="AD139" s="284">
        <v>14000</v>
      </c>
      <c r="AE139" s="284">
        <v>324000</v>
      </c>
      <c r="AF139" s="286">
        <v>3.7999999999999999E-2</v>
      </c>
      <c r="AG139" s="287">
        <v>0.64300000000000002</v>
      </c>
      <c r="AH139" s="288">
        <v>0.61799999999999999</v>
      </c>
    </row>
    <row r="140" spans="1:34" ht="21" hidden="1" customHeight="1">
      <c r="A140" s="445" t="s">
        <v>157</v>
      </c>
      <c r="B140" s="446">
        <v>1332000</v>
      </c>
      <c r="C140" s="447">
        <v>1109000</v>
      </c>
      <c r="D140" s="448">
        <v>801000</v>
      </c>
      <c r="E140" s="447">
        <v>766000</v>
      </c>
      <c r="F140" s="447">
        <v>35000</v>
      </c>
      <c r="G140" s="447">
        <v>531000</v>
      </c>
      <c r="H140" s="449">
        <v>4.3999999999999997E-2</v>
      </c>
      <c r="I140" s="450">
        <v>0.71</v>
      </c>
      <c r="J140" s="451">
        <v>0.67800000000000005</v>
      </c>
      <c r="K140" s="453"/>
      <c r="L140" s="444"/>
      <c r="M140" s="28" t="s">
        <v>157</v>
      </c>
      <c r="N140" s="224">
        <v>643000</v>
      </c>
      <c r="O140" s="284">
        <v>548000</v>
      </c>
      <c r="P140" s="289">
        <v>442000</v>
      </c>
      <c r="Q140" s="284">
        <v>420000</v>
      </c>
      <c r="R140" s="284">
        <v>23000</v>
      </c>
      <c r="S140" s="284">
        <v>201000</v>
      </c>
      <c r="T140" s="286">
        <v>5.0999999999999997E-2</v>
      </c>
      <c r="U140" s="287">
        <v>0.78800000000000003</v>
      </c>
      <c r="V140" s="288">
        <v>0.747</v>
      </c>
      <c r="Y140" s="28" t="s">
        <v>157</v>
      </c>
      <c r="Z140" s="224">
        <v>689000</v>
      </c>
      <c r="AA140" s="284">
        <v>561000</v>
      </c>
      <c r="AB140" s="289">
        <v>359000</v>
      </c>
      <c r="AC140" s="284">
        <v>347000</v>
      </c>
      <c r="AD140" s="284">
        <v>12000</v>
      </c>
      <c r="AE140" s="284">
        <v>330000</v>
      </c>
      <c r="AF140" s="286">
        <v>3.5000000000000003E-2</v>
      </c>
      <c r="AG140" s="287">
        <v>0.63400000000000001</v>
      </c>
      <c r="AH140" s="288">
        <v>0.61099999999999999</v>
      </c>
    </row>
    <row r="141" spans="1:34" ht="21" hidden="1" customHeight="1">
      <c r="A141" s="445" t="s">
        <v>158</v>
      </c>
      <c r="B141" s="446">
        <v>1333000</v>
      </c>
      <c r="C141" s="447">
        <v>1110000</v>
      </c>
      <c r="D141" s="448">
        <v>802000</v>
      </c>
      <c r="E141" s="447">
        <v>764000</v>
      </c>
      <c r="F141" s="447">
        <v>38000</v>
      </c>
      <c r="G141" s="447">
        <v>531000</v>
      </c>
      <c r="H141" s="449">
        <v>4.8000000000000001E-2</v>
      </c>
      <c r="I141" s="450">
        <v>0.71</v>
      </c>
      <c r="J141" s="451">
        <v>0.67500000000000004</v>
      </c>
      <c r="K141" s="453"/>
      <c r="L141" s="444"/>
      <c r="M141" s="28" t="s">
        <v>158</v>
      </c>
      <c r="N141" s="224">
        <v>644000</v>
      </c>
      <c r="O141" s="284">
        <v>549000</v>
      </c>
      <c r="P141" s="289">
        <v>445000</v>
      </c>
      <c r="Q141" s="284">
        <v>420000</v>
      </c>
      <c r="R141" s="284">
        <v>25000</v>
      </c>
      <c r="S141" s="284">
        <v>199000</v>
      </c>
      <c r="T141" s="286">
        <v>5.6000000000000001E-2</v>
      </c>
      <c r="U141" s="287">
        <v>0.79100000000000004</v>
      </c>
      <c r="V141" s="288">
        <v>0.745</v>
      </c>
      <c r="Y141" s="28" t="s">
        <v>158</v>
      </c>
      <c r="Z141" s="224">
        <v>689000</v>
      </c>
      <c r="AA141" s="284">
        <v>561000</v>
      </c>
      <c r="AB141" s="289">
        <v>357000</v>
      </c>
      <c r="AC141" s="284">
        <v>344000</v>
      </c>
      <c r="AD141" s="284">
        <v>13000</v>
      </c>
      <c r="AE141" s="284">
        <v>332000</v>
      </c>
      <c r="AF141" s="286">
        <v>3.6999999999999998E-2</v>
      </c>
      <c r="AG141" s="287">
        <v>0.63</v>
      </c>
      <c r="AH141" s="288">
        <v>0.60599999999999998</v>
      </c>
    </row>
    <row r="142" spans="1:34" ht="21" hidden="1" customHeight="1">
      <c r="A142" s="445" t="s">
        <v>159</v>
      </c>
      <c r="B142" s="446">
        <v>1335000</v>
      </c>
      <c r="C142" s="447">
        <v>1111000</v>
      </c>
      <c r="D142" s="448">
        <v>797000</v>
      </c>
      <c r="E142" s="447">
        <v>761000</v>
      </c>
      <c r="F142" s="447">
        <v>36000</v>
      </c>
      <c r="G142" s="447">
        <v>538000</v>
      </c>
      <c r="H142" s="449">
        <v>4.4999999999999998E-2</v>
      </c>
      <c r="I142" s="450">
        <v>0.70399999999999996</v>
      </c>
      <c r="J142" s="451">
        <v>0.67100000000000004</v>
      </c>
      <c r="K142" s="453"/>
      <c r="L142" s="444"/>
      <c r="M142" s="28" t="s">
        <v>159</v>
      </c>
      <c r="N142" s="224">
        <v>645000</v>
      </c>
      <c r="O142" s="284">
        <v>549000</v>
      </c>
      <c r="P142" s="289">
        <v>444000</v>
      </c>
      <c r="Q142" s="284">
        <v>419000</v>
      </c>
      <c r="R142" s="284">
        <v>25000</v>
      </c>
      <c r="S142" s="284">
        <v>201000</v>
      </c>
      <c r="T142" s="286">
        <v>5.5E-2</v>
      </c>
      <c r="U142" s="287">
        <v>0.78900000000000003</v>
      </c>
      <c r="V142" s="288">
        <v>0.74399999999999999</v>
      </c>
      <c r="Y142" s="28" t="s">
        <v>159</v>
      </c>
      <c r="Z142" s="224">
        <v>690000</v>
      </c>
      <c r="AA142" s="284">
        <v>562000</v>
      </c>
      <c r="AB142" s="289">
        <v>353000</v>
      </c>
      <c r="AC142" s="284">
        <v>341000</v>
      </c>
      <c r="AD142" s="284">
        <v>11000</v>
      </c>
      <c r="AE142" s="284">
        <v>337000</v>
      </c>
      <c r="AF142" s="286">
        <v>3.2000000000000001E-2</v>
      </c>
      <c r="AG142" s="287">
        <v>0.62</v>
      </c>
      <c r="AH142" s="288">
        <v>0.6</v>
      </c>
    </row>
    <row r="143" spans="1:34" ht="21" hidden="1" customHeight="1">
      <c r="A143" s="445" t="s">
        <v>219</v>
      </c>
      <c r="B143" s="446">
        <v>1336000</v>
      </c>
      <c r="C143" s="447">
        <v>1112000</v>
      </c>
      <c r="D143" s="448">
        <v>801000</v>
      </c>
      <c r="E143" s="447">
        <v>770000</v>
      </c>
      <c r="F143" s="447">
        <v>31000</v>
      </c>
      <c r="G143" s="447">
        <v>535000</v>
      </c>
      <c r="H143" s="449">
        <v>3.9E-2</v>
      </c>
      <c r="I143" s="450">
        <v>0.70599999999999996</v>
      </c>
      <c r="J143" s="451">
        <v>0.67800000000000005</v>
      </c>
      <c r="K143" s="453"/>
      <c r="L143" s="444"/>
      <c r="M143" s="28" t="s">
        <v>219</v>
      </c>
      <c r="N143" s="224">
        <v>646000</v>
      </c>
      <c r="O143" s="284">
        <v>550000</v>
      </c>
      <c r="P143" s="289">
        <v>443000</v>
      </c>
      <c r="Q143" s="284">
        <v>421000</v>
      </c>
      <c r="R143" s="284">
        <v>22000</v>
      </c>
      <c r="S143" s="284">
        <v>203000</v>
      </c>
      <c r="T143" s="286">
        <v>4.9000000000000002E-2</v>
      </c>
      <c r="U143" s="287">
        <v>0.78700000000000003</v>
      </c>
      <c r="V143" s="288">
        <v>0.747</v>
      </c>
      <c r="Y143" s="28" t="s">
        <v>219</v>
      </c>
      <c r="Z143" s="224">
        <v>691000</v>
      </c>
      <c r="AA143" s="284">
        <v>562000</v>
      </c>
      <c r="AB143" s="289">
        <v>358000</v>
      </c>
      <c r="AC143" s="284">
        <v>349000</v>
      </c>
      <c r="AD143" s="284">
        <v>9000</v>
      </c>
      <c r="AE143" s="284">
        <v>332000</v>
      </c>
      <c r="AF143" s="286">
        <v>2.5999999999999999E-2</v>
      </c>
      <c r="AG143" s="287">
        <v>0.627</v>
      </c>
      <c r="AH143" s="288">
        <v>0.61</v>
      </c>
    </row>
    <row r="144" spans="1:34" ht="21" hidden="1" customHeight="1">
      <c r="A144" s="445" t="s">
        <v>220</v>
      </c>
      <c r="B144" s="446">
        <v>1338000</v>
      </c>
      <c r="C144" s="447">
        <v>1113000</v>
      </c>
      <c r="D144" s="448">
        <v>807000</v>
      </c>
      <c r="E144" s="447">
        <v>776000</v>
      </c>
      <c r="F144" s="447">
        <v>31000</v>
      </c>
      <c r="G144" s="447">
        <v>530000</v>
      </c>
      <c r="H144" s="449">
        <v>3.7999999999999999E-2</v>
      </c>
      <c r="I144" s="450">
        <v>0.71</v>
      </c>
      <c r="J144" s="451">
        <v>0.68300000000000005</v>
      </c>
      <c r="K144" s="453"/>
      <c r="L144" s="444"/>
      <c r="M144" s="28" t="s">
        <v>220</v>
      </c>
      <c r="N144" s="224">
        <v>646000</v>
      </c>
      <c r="O144" s="284">
        <v>550000</v>
      </c>
      <c r="P144" s="289">
        <v>446000</v>
      </c>
      <c r="Q144" s="284">
        <v>423000</v>
      </c>
      <c r="R144" s="284">
        <v>23000</v>
      </c>
      <c r="S144" s="284">
        <v>201000</v>
      </c>
      <c r="T144" s="286">
        <v>0.05</v>
      </c>
      <c r="U144" s="287">
        <v>0.79100000000000004</v>
      </c>
      <c r="V144" s="288">
        <v>0.75</v>
      </c>
      <c r="Y144" s="28" t="s">
        <v>220</v>
      </c>
      <c r="Z144" s="224">
        <v>691000</v>
      </c>
      <c r="AA144" s="284">
        <v>563000</v>
      </c>
      <c r="AB144" s="289">
        <v>361000</v>
      </c>
      <c r="AC144" s="284">
        <v>353000</v>
      </c>
      <c r="AD144" s="284">
        <v>8000</v>
      </c>
      <c r="AE144" s="284">
        <v>330000</v>
      </c>
      <c r="AF144" s="286">
        <v>2.3E-2</v>
      </c>
      <c r="AG144" s="287">
        <v>0.63200000000000001</v>
      </c>
      <c r="AH144" s="288">
        <v>0.61699999999999999</v>
      </c>
    </row>
    <row r="145" spans="1:34" ht="21" hidden="1" customHeight="1">
      <c r="A145" s="445" t="s">
        <v>160</v>
      </c>
      <c r="B145" s="446">
        <v>1339000</v>
      </c>
      <c r="C145" s="447">
        <v>1114000</v>
      </c>
      <c r="D145" s="448">
        <v>804000</v>
      </c>
      <c r="E145" s="447">
        <v>771000</v>
      </c>
      <c r="F145" s="447">
        <v>34000</v>
      </c>
      <c r="G145" s="447">
        <v>535000</v>
      </c>
      <c r="H145" s="449">
        <v>4.2000000000000003E-2</v>
      </c>
      <c r="I145" s="450">
        <v>0.70599999999999996</v>
      </c>
      <c r="J145" s="451">
        <v>0.67600000000000005</v>
      </c>
      <c r="K145" s="453"/>
      <c r="L145" s="444"/>
      <c r="M145" s="28" t="s">
        <v>160</v>
      </c>
      <c r="N145" s="224">
        <v>647000</v>
      </c>
      <c r="O145" s="284">
        <v>551000</v>
      </c>
      <c r="P145" s="289">
        <v>444000</v>
      </c>
      <c r="Q145" s="284">
        <v>419000</v>
      </c>
      <c r="R145" s="284">
        <v>24000</v>
      </c>
      <c r="S145" s="284">
        <v>203000</v>
      </c>
      <c r="T145" s="286">
        <v>5.5E-2</v>
      </c>
      <c r="U145" s="287">
        <v>0.78600000000000003</v>
      </c>
      <c r="V145" s="288">
        <v>0.74199999999999999</v>
      </c>
      <c r="Y145" s="28" t="s">
        <v>160</v>
      </c>
      <c r="Z145" s="224">
        <v>692000</v>
      </c>
      <c r="AA145" s="284">
        <v>564000</v>
      </c>
      <c r="AB145" s="289">
        <v>360000</v>
      </c>
      <c r="AC145" s="284">
        <v>351000</v>
      </c>
      <c r="AD145" s="284">
        <v>9000</v>
      </c>
      <c r="AE145" s="284">
        <v>332000</v>
      </c>
      <c r="AF145" s="286">
        <v>2.5000000000000001E-2</v>
      </c>
      <c r="AG145" s="287">
        <v>0.628</v>
      </c>
      <c r="AH145" s="288">
        <v>0.61199999999999999</v>
      </c>
    </row>
    <row r="146" spans="1:34" ht="21" hidden="1" customHeight="1">
      <c r="A146" s="445" t="s">
        <v>161</v>
      </c>
      <c r="B146" s="446">
        <v>1341000</v>
      </c>
      <c r="C146" s="447">
        <v>1115000</v>
      </c>
      <c r="D146" s="448">
        <v>800000</v>
      </c>
      <c r="E146" s="447">
        <v>763000</v>
      </c>
      <c r="F146" s="447">
        <v>38000</v>
      </c>
      <c r="G146" s="447">
        <v>540000</v>
      </c>
      <c r="H146" s="449">
        <v>4.7E-2</v>
      </c>
      <c r="I146" s="450">
        <v>0.70299999999999996</v>
      </c>
      <c r="J146" s="451">
        <v>0.67</v>
      </c>
      <c r="K146" s="453"/>
      <c r="L146" s="444"/>
      <c r="M146" s="28" t="s">
        <v>161</v>
      </c>
      <c r="N146" s="224">
        <v>648000</v>
      </c>
      <c r="O146" s="284">
        <v>551000</v>
      </c>
      <c r="P146" s="289">
        <v>440000</v>
      </c>
      <c r="Q146" s="284">
        <v>412000</v>
      </c>
      <c r="R146" s="284">
        <v>28000</v>
      </c>
      <c r="S146" s="284">
        <v>208000</v>
      </c>
      <c r="T146" s="286">
        <v>6.3E-2</v>
      </c>
      <c r="U146" s="287">
        <v>0.78</v>
      </c>
      <c r="V146" s="288">
        <v>0.73</v>
      </c>
      <c r="Y146" s="28" t="s">
        <v>161</v>
      </c>
      <c r="Z146" s="224">
        <v>693000</v>
      </c>
      <c r="AA146" s="284">
        <v>564000</v>
      </c>
      <c r="AB146" s="289">
        <v>361000</v>
      </c>
      <c r="AC146" s="284">
        <v>350000</v>
      </c>
      <c r="AD146" s="284">
        <v>10000</v>
      </c>
      <c r="AE146" s="284">
        <v>332000</v>
      </c>
      <c r="AF146" s="286">
        <v>2.9000000000000001E-2</v>
      </c>
      <c r="AG146" s="287">
        <v>0.629</v>
      </c>
      <c r="AH146" s="288">
        <v>0.61</v>
      </c>
    </row>
    <row r="147" spans="1:34" ht="21" hidden="1" customHeight="1">
      <c r="A147" s="445" t="s">
        <v>162</v>
      </c>
      <c r="B147" s="446">
        <v>1342000</v>
      </c>
      <c r="C147" s="447">
        <v>1117000</v>
      </c>
      <c r="D147" s="448">
        <v>799000</v>
      </c>
      <c r="E147" s="447">
        <v>765000</v>
      </c>
      <c r="F147" s="447">
        <v>34000</v>
      </c>
      <c r="G147" s="447">
        <v>543000</v>
      </c>
      <c r="H147" s="449">
        <v>4.2999999999999997E-2</v>
      </c>
      <c r="I147" s="450">
        <v>0.70199999999999996</v>
      </c>
      <c r="J147" s="451">
        <v>0.67200000000000004</v>
      </c>
      <c r="K147" s="453"/>
      <c r="L147" s="444"/>
      <c r="M147" s="28" t="s">
        <v>162</v>
      </c>
      <c r="N147" s="224">
        <v>649000</v>
      </c>
      <c r="O147" s="284">
        <v>552000</v>
      </c>
      <c r="P147" s="289">
        <v>439000</v>
      </c>
      <c r="Q147" s="284">
        <v>415000</v>
      </c>
      <c r="R147" s="284">
        <v>24000</v>
      </c>
      <c r="S147" s="284">
        <v>210000</v>
      </c>
      <c r="T147" s="286">
        <v>5.3999999999999999E-2</v>
      </c>
      <c r="U147" s="287">
        <v>0.77700000000000002</v>
      </c>
      <c r="V147" s="288">
        <v>0.73499999999999999</v>
      </c>
      <c r="Y147" s="28" t="s">
        <v>162</v>
      </c>
      <c r="Z147" s="224">
        <v>694000</v>
      </c>
      <c r="AA147" s="284">
        <v>565000</v>
      </c>
      <c r="AB147" s="289">
        <v>360000</v>
      </c>
      <c r="AC147" s="284">
        <v>350000</v>
      </c>
      <c r="AD147" s="284">
        <v>11000</v>
      </c>
      <c r="AE147" s="284">
        <v>333000</v>
      </c>
      <c r="AF147" s="286">
        <v>2.9000000000000001E-2</v>
      </c>
      <c r="AG147" s="287">
        <v>0.628</v>
      </c>
      <c r="AH147" s="288">
        <v>0.61</v>
      </c>
    </row>
    <row r="148" spans="1:34" ht="21" hidden="1" customHeight="1">
      <c r="A148" s="445" t="s">
        <v>163</v>
      </c>
      <c r="B148" s="446">
        <v>1343000</v>
      </c>
      <c r="C148" s="447">
        <v>1118000</v>
      </c>
      <c r="D148" s="448">
        <v>810000</v>
      </c>
      <c r="E148" s="447">
        <v>777000</v>
      </c>
      <c r="F148" s="447">
        <v>33000</v>
      </c>
      <c r="G148" s="447">
        <v>534000</v>
      </c>
      <c r="H148" s="449">
        <v>4.1000000000000002E-2</v>
      </c>
      <c r="I148" s="450">
        <v>0.71099999999999997</v>
      </c>
      <c r="J148" s="451">
        <v>0.68200000000000005</v>
      </c>
      <c r="K148" s="453"/>
      <c r="L148" s="444"/>
      <c r="M148" s="28" t="s">
        <v>163</v>
      </c>
      <c r="N148" s="224">
        <v>649000</v>
      </c>
      <c r="O148" s="284">
        <v>553000</v>
      </c>
      <c r="P148" s="289">
        <v>445000</v>
      </c>
      <c r="Q148" s="284">
        <v>422000</v>
      </c>
      <c r="R148" s="284">
        <v>23000</v>
      </c>
      <c r="S148" s="284">
        <v>205000</v>
      </c>
      <c r="T148" s="286">
        <v>5.0999999999999997E-2</v>
      </c>
      <c r="U148" s="287">
        <v>0.78700000000000003</v>
      </c>
      <c r="V148" s="288">
        <v>0.746</v>
      </c>
      <c r="Y148" s="28" t="s">
        <v>163</v>
      </c>
      <c r="Z148" s="224">
        <v>694000</v>
      </c>
      <c r="AA148" s="284">
        <v>565000</v>
      </c>
      <c r="AB148" s="289">
        <v>365000</v>
      </c>
      <c r="AC148" s="284">
        <v>355000</v>
      </c>
      <c r="AD148" s="284">
        <v>10000</v>
      </c>
      <c r="AE148" s="284">
        <v>329000</v>
      </c>
      <c r="AF148" s="286">
        <v>2.8000000000000001E-2</v>
      </c>
      <c r="AG148" s="287">
        <v>0.63600000000000001</v>
      </c>
      <c r="AH148" s="288">
        <v>0.61799999999999999</v>
      </c>
    </row>
    <row r="149" spans="1:34" ht="21" hidden="1" customHeight="1">
      <c r="A149" s="445" t="s">
        <v>164</v>
      </c>
      <c r="B149" s="446">
        <v>1345000</v>
      </c>
      <c r="C149" s="447">
        <v>1119000</v>
      </c>
      <c r="D149" s="448">
        <v>816000</v>
      </c>
      <c r="E149" s="447">
        <v>780000</v>
      </c>
      <c r="F149" s="447">
        <v>36000</v>
      </c>
      <c r="G149" s="447">
        <v>529000</v>
      </c>
      <c r="H149" s="449">
        <v>4.3999999999999997E-2</v>
      </c>
      <c r="I149" s="450">
        <v>0.71599999999999997</v>
      </c>
      <c r="J149" s="451">
        <v>0.68400000000000005</v>
      </c>
      <c r="K149" s="453"/>
      <c r="L149" s="444"/>
      <c r="M149" s="28" t="s">
        <v>164</v>
      </c>
      <c r="N149" s="224">
        <v>650000</v>
      </c>
      <c r="O149" s="284">
        <v>553000</v>
      </c>
      <c r="P149" s="289">
        <v>449000</v>
      </c>
      <c r="Q149" s="284">
        <v>426000</v>
      </c>
      <c r="R149" s="284">
        <v>24000</v>
      </c>
      <c r="S149" s="284">
        <v>201000</v>
      </c>
      <c r="T149" s="286">
        <v>5.2999999999999999E-2</v>
      </c>
      <c r="U149" s="287">
        <v>0.79500000000000004</v>
      </c>
      <c r="V149" s="288">
        <v>0.753</v>
      </c>
      <c r="Y149" s="28" t="s">
        <v>164</v>
      </c>
      <c r="Z149" s="224">
        <v>695000</v>
      </c>
      <c r="AA149" s="284">
        <v>566000</v>
      </c>
      <c r="AB149" s="289">
        <v>366000</v>
      </c>
      <c r="AC149" s="284">
        <v>354000</v>
      </c>
      <c r="AD149" s="284">
        <v>12000</v>
      </c>
      <c r="AE149" s="284">
        <v>328000</v>
      </c>
      <c r="AF149" s="286">
        <v>3.4000000000000002E-2</v>
      </c>
      <c r="AG149" s="287">
        <v>0.63900000000000001</v>
      </c>
      <c r="AH149" s="288">
        <v>0.61699999999999999</v>
      </c>
    </row>
    <row r="150" spans="1:34" ht="21" hidden="1" customHeight="1">
      <c r="A150" s="445" t="s">
        <v>165</v>
      </c>
      <c r="B150" s="446">
        <v>1346000</v>
      </c>
      <c r="C150" s="447">
        <v>1120000</v>
      </c>
      <c r="D150" s="448">
        <v>819000</v>
      </c>
      <c r="E150" s="447">
        <v>781000</v>
      </c>
      <c r="F150" s="447">
        <v>37000</v>
      </c>
      <c r="G150" s="447">
        <v>528000</v>
      </c>
      <c r="H150" s="449">
        <v>4.5999999999999999E-2</v>
      </c>
      <c r="I150" s="450">
        <v>0.71699999999999997</v>
      </c>
      <c r="J150" s="451">
        <v>0.68400000000000005</v>
      </c>
      <c r="K150" s="453"/>
      <c r="L150" s="444"/>
      <c r="M150" s="28" t="s">
        <v>165</v>
      </c>
      <c r="N150" s="224">
        <v>651000</v>
      </c>
      <c r="O150" s="284">
        <v>554000</v>
      </c>
      <c r="P150" s="289">
        <v>450000</v>
      </c>
      <c r="Q150" s="284">
        <v>426000</v>
      </c>
      <c r="R150" s="284">
        <v>24000</v>
      </c>
      <c r="S150" s="284">
        <v>201000</v>
      </c>
      <c r="T150" s="286">
        <v>5.2999999999999999E-2</v>
      </c>
      <c r="U150" s="287">
        <v>0.79400000000000004</v>
      </c>
      <c r="V150" s="288">
        <v>0.751</v>
      </c>
      <c r="Y150" s="28" t="s">
        <v>165</v>
      </c>
      <c r="Z150" s="224">
        <v>696000</v>
      </c>
      <c r="AA150" s="284">
        <v>567000</v>
      </c>
      <c r="AB150" s="289">
        <v>369000</v>
      </c>
      <c r="AC150" s="284">
        <v>355000</v>
      </c>
      <c r="AD150" s="284">
        <v>13000</v>
      </c>
      <c r="AE150" s="284">
        <v>327000</v>
      </c>
      <c r="AF150" s="286">
        <v>3.5999999999999997E-2</v>
      </c>
      <c r="AG150" s="287">
        <v>0.64300000000000002</v>
      </c>
      <c r="AH150" s="288">
        <v>0.61899999999999999</v>
      </c>
    </row>
    <row r="151" spans="1:34" ht="21" hidden="1" customHeight="1">
      <c r="A151" s="445" t="s">
        <v>166</v>
      </c>
      <c r="B151" s="446">
        <v>1348000</v>
      </c>
      <c r="C151" s="447">
        <v>1122000</v>
      </c>
      <c r="D151" s="448">
        <v>814000</v>
      </c>
      <c r="E151" s="447">
        <v>773000</v>
      </c>
      <c r="F151" s="447">
        <v>40000</v>
      </c>
      <c r="G151" s="447">
        <v>534000</v>
      </c>
      <c r="H151" s="449">
        <v>0.05</v>
      </c>
      <c r="I151" s="450">
        <v>0.71199999999999997</v>
      </c>
      <c r="J151" s="451">
        <v>0.67700000000000005</v>
      </c>
      <c r="K151" s="453"/>
      <c r="L151" s="444"/>
      <c r="M151" s="28" t="s">
        <v>166</v>
      </c>
      <c r="N151" s="224">
        <v>652000</v>
      </c>
      <c r="O151" s="284">
        <v>554000</v>
      </c>
      <c r="P151" s="289">
        <v>448000</v>
      </c>
      <c r="Q151" s="284">
        <v>424000</v>
      </c>
      <c r="R151" s="284">
        <v>25000</v>
      </c>
      <c r="S151" s="284">
        <v>203000</v>
      </c>
      <c r="T151" s="286">
        <v>5.5E-2</v>
      </c>
      <c r="U151" s="287">
        <v>0.79</v>
      </c>
      <c r="V151" s="288">
        <v>0.746</v>
      </c>
      <c r="Y151" s="28" t="s">
        <v>166</v>
      </c>
      <c r="Z151" s="224">
        <v>697000</v>
      </c>
      <c r="AA151" s="284">
        <v>567000</v>
      </c>
      <c r="AB151" s="289">
        <v>365000</v>
      </c>
      <c r="AC151" s="284">
        <v>350000</v>
      </c>
      <c r="AD151" s="284">
        <v>16000</v>
      </c>
      <c r="AE151" s="284">
        <v>331000</v>
      </c>
      <c r="AF151" s="286">
        <v>4.2999999999999997E-2</v>
      </c>
      <c r="AG151" s="287">
        <v>0.63600000000000001</v>
      </c>
      <c r="AH151" s="288">
        <v>0.60899999999999999</v>
      </c>
    </row>
    <row r="152" spans="1:34" ht="21" hidden="1" customHeight="1">
      <c r="A152" s="445" t="s">
        <v>167</v>
      </c>
      <c r="B152" s="446">
        <v>1350000</v>
      </c>
      <c r="C152" s="447">
        <v>1123000</v>
      </c>
      <c r="D152" s="448">
        <v>808000</v>
      </c>
      <c r="E152" s="447">
        <v>769000</v>
      </c>
      <c r="F152" s="447">
        <v>39000</v>
      </c>
      <c r="G152" s="447">
        <v>542000</v>
      </c>
      <c r="H152" s="449">
        <v>4.8000000000000001E-2</v>
      </c>
      <c r="I152" s="450">
        <v>0.70699999999999996</v>
      </c>
      <c r="J152" s="451">
        <v>0.67300000000000004</v>
      </c>
      <c r="K152" s="453"/>
      <c r="L152" s="444"/>
      <c r="M152" s="28" t="s">
        <v>167</v>
      </c>
      <c r="N152" s="224">
        <v>652000</v>
      </c>
      <c r="O152" s="284">
        <v>555000</v>
      </c>
      <c r="P152" s="289">
        <v>444000</v>
      </c>
      <c r="Q152" s="284">
        <v>420000</v>
      </c>
      <c r="R152" s="284">
        <v>24000</v>
      </c>
      <c r="S152" s="284">
        <v>208000</v>
      </c>
      <c r="T152" s="286">
        <v>5.3999999999999999E-2</v>
      </c>
      <c r="U152" s="287">
        <v>0.78200000000000003</v>
      </c>
      <c r="V152" s="288">
        <v>0.73899999999999999</v>
      </c>
      <c r="Y152" s="28" t="s">
        <v>167</v>
      </c>
      <c r="Z152" s="224">
        <v>697000</v>
      </c>
      <c r="AA152" s="284">
        <v>568000</v>
      </c>
      <c r="AB152" s="289">
        <v>363000</v>
      </c>
      <c r="AC152" s="284">
        <v>349000</v>
      </c>
      <c r="AD152" s="284">
        <v>15000</v>
      </c>
      <c r="AE152" s="284">
        <v>334000</v>
      </c>
      <c r="AF152" s="286">
        <v>4.1000000000000002E-2</v>
      </c>
      <c r="AG152" s="287">
        <v>0.63400000000000001</v>
      </c>
      <c r="AH152" s="288">
        <v>0.60799999999999998</v>
      </c>
    </row>
    <row r="153" spans="1:34" ht="21" hidden="1" customHeight="1">
      <c r="A153" s="445" t="s">
        <v>168</v>
      </c>
      <c r="B153" s="446">
        <v>1351000</v>
      </c>
      <c r="C153" s="447">
        <v>1124000</v>
      </c>
      <c r="D153" s="448">
        <v>812000</v>
      </c>
      <c r="E153" s="447">
        <v>776000</v>
      </c>
      <c r="F153" s="447">
        <v>36000</v>
      </c>
      <c r="G153" s="447">
        <v>539000</v>
      </c>
      <c r="H153" s="449">
        <v>4.3999999999999997E-2</v>
      </c>
      <c r="I153" s="450">
        <v>0.70899999999999996</v>
      </c>
      <c r="J153" s="451">
        <v>0.67800000000000005</v>
      </c>
      <c r="K153" s="453"/>
      <c r="L153" s="444"/>
      <c r="M153" s="28" t="s">
        <v>168</v>
      </c>
      <c r="N153" s="224">
        <v>653000</v>
      </c>
      <c r="O153" s="284">
        <v>555000</v>
      </c>
      <c r="P153" s="289">
        <v>446000</v>
      </c>
      <c r="Q153" s="284">
        <v>424000</v>
      </c>
      <c r="R153" s="284">
        <v>22000</v>
      </c>
      <c r="S153" s="284">
        <v>207000</v>
      </c>
      <c r="T153" s="286">
        <v>4.9000000000000002E-2</v>
      </c>
      <c r="U153" s="287">
        <v>0.78300000000000003</v>
      </c>
      <c r="V153" s="288">
        <v>0.74399999999999999</v>
      </c>
      <c r="Y153" s="28" t="s">
        <v>168</v>
      </c>
      <c r="Z153" s="224">
        <v>698000</v>
      </c>
      <c r="AA153" s="284">
        <v>569000</v>
      </c>
      <c r="AB153" s="289">
        <v>366000</v>
      </c>
      <c r="AC153" s="284">
        <v>352000</v>
      </c>
      <c r="AD153" s="284">
        <v>14000</v>
      </c>
      <c r="AE153" s="284">
        <v>332000</v>
      </c>
      <c r="AF153" s="286">
        <v>3.7999999999999999E-2</v>
      </c>
      <c r="AG153" s="287">
        <v>0.63700000000000001</v>
      </c>
      <c r="AH153" s="288">
        <v>0.61299999999999999</v>
      </c>
    </row>
    <row r="154" spans="1:34" ht="21" hidden="1" customHeight="1">
      <c r="A154" s="445" t="s">
        <v>169</v>
      </c>
      <c r="B154" s="446">
        <v>1353000</v>
      </c>
      <c r="C154" s="447">
        <v>1125000</v>
      </c>
      <c r="D154" s="448">
        <v>814000</v>
      </c>
      <c r="E154" s="447">
        <v>780000</v>
      </c>
      <c r="F154" s="447">
        <v>34000</v>
      </c>
      <c r="G154" s="447">
        <v>538000</v>
      </c>
      <c r="H154" s="449">
        <v>4.2000000000000003E-2</v>
      </c>
      <c r="I154" s="450">
        <v>0.71</v>
      </c>
      <c r="J154" s="451">
        <v>0.68</v>
      </c>
      <c r="K154" s="453"/>
      <c r="L154" s="444"/>
      <c r="M154" s="28" t="s">
        <v>169</v>
      </c>
      <c r="N154" s="224">
        <v>654000</v>
      </c>
      <c r="O154" s="284">
        <v>556000</v>
      </c>
      <c r="P154" s="289">
        <v>446000</v>
      </c>
      <c r="Q154" s="284">
        <v>424000</v>
      </c>
      <c r="R154" s="284">
        <v>21000</v>
      </c>
      <c r="S154" s="284">
        <v>208000</v>
      </c>
      <c r="T154" s="286">
        <v>4.7E-2</v>
      </c>
      <c r="U154" s="287">
        <v>0.78200000000000003</v>
      </c>
      <c r="V154" s="288">
        <v>0.74399999999999999</v>
      </c>
      <c r="Y154" s="28" t="s">
        <v>169</v>
      </c>
      <c r="Z154" s="224">
        <v>699000</v>
      </c>
      <c r="AA154" s="284">
        <v>569000</v>
      </c>
      <c r="AB154" s="289">
        <v>369000</v>
      </c>
      <c r="AC154" s="284">
        <v>356000</v>
      </c>
      <c r="AD154" s="284">
        <v>13000</v>
      </c>
      <c r="AE154" s="284">
        <v>330000</v>
      </c>
      <c r="AF154" s="286">
        <v>3.5000000000000003E-2</v>
      </c>
      <c r="AG154" s="287">
        <v>0.64</v>
      </c>
      <c r="AH154" s="288">
        <v>0.61699999999999999</v>
      </c>
    </row>
    <row r="155" spans="1:34" ht="21" hidden="1" customHeight="1">
      <c r="A155" s="445" t="s">
        <v>221</v>
      </c>
      <c r="B155" s="446">
        <v>1354000</v>
      </c>
      <c r="C155" s="447">
        <v>1126000</v>
      </c>
      <c r="D155" s="448">
        <v>817000</v>
      </c>
      <c r="E155" s="447">
        <v>785000</v>
      </c>
      <c r="F155" s="447">
        <v>33000</v>
      </c>
      <c r="G155" s="447">
        <v>537000</v>
      </c>
      <c r="H155" s="449">
        <v>0.04</v>
      </c>
      <c r="I155" s="450">
        <v>0.71299999999999997</v>
      </c>
      <c r="J155" s="451">
        <v>0.68400000000000005</v>
      </c>
      <c r="K155" s="453"/>
      <c r="L155" s="444"/>
      <c r="M155" s="28" t="s">
        <v>221</v>
      </c>
      <c r="N155" s="224">
        <v>655000</v>
      </c>
      <c r="O155" s="284">
        <v>557000</v>
      </c>
      <c r="P155" s="289">
        <v>445000</v>
      </c>
      <c r="Q155" s="284">
        <v>427000</v>
      </c>
      <c r="R155" s="284">
        <v>18000</v>
      </c>
      <c r="S155" s="284">
        <v>209000</v>
      </c>
      <c r="T155" s="286">
        <v>4.1000000000000002E-2</v>
      </c>
      <c r="U155" s="287">
        <v>0.78300000000000003</v>
      </c>
      <c r="V155" s="288">
        <v>0.751</v>
      </c>
      <c r="Y155" s="28" t="s">
        <v>221</v>
      </c>
      <c r="Z155" s="224">
        <v>700000</v>
      </c>
      <c r="AA155" s="284">
        <v>570000</v>
      </c>
      <c r="AB155" s="289">
        <v>372000</v>
      </c>
      <c r="AC155" s="284">
        <v>357000</v>
      </c>
      <c r="AD155" s="284">
        <v>15000</v>
      </c>
      <c r="AE155" s="284">
        <v>328000</v>
      </c>
      <c r="AF155" s="286">
        <v>0.04</v>
      </c>
      <c r="AG155" s="287">
        <v>0.64500000000000002</v>
      </c>
      <c r="AH155" s="288">
        <v>0.61899999999999999</v>
      </c>
    </row>
    <row r="156" spans="1:34" ht="21" hidden="1" customHeight="1">
      <c r="A156" s="445" t="s">
        <v>222</v>
      </c>
      <c r="B156" s="446">
        <v>1356000</v>
      </c>
      <c r="C156" s="447">
        <v>1128000</v>
      </c>
      <c r="D156" s="448">
        <v>819000</v>
      </c>
      <c r="E156" s="447">
        <v>783000</v>
      </c>
      <c r="F156" s="447">
        <v>36000</v>
      </c>
      <c r="G156" s="447">
        <v>537000</v>
      </c>
      <c r="H156" s="449">
        <v>4.3999999999999997E-2</v>
      </c>
      <c r="I156" s="450">
        <v>0.71299999999999997</v>
      </c>
      <c r="J156" s="451">
        <v>0.68200000000000005</v>
      </c>
      <c r="K156" s="453"/>
      <c r="L156" s="444"/>
      <c r="M156" s="28" t="s">
        <v>222</v>
      </c>
      <c r="N156" s="224">
        <v>655000</v>
      </c>
      <c r="O156" s="284">
        <v>557000</v>
      </c>
      <c r="P156" s="289">
        <v>446000</v>
      </c>
      <c r="Q156" s="284">
        <v>425000</v>
      </c>
      <c r="R156" s="284">
        <v>22000</v>
      </c>
      <c r="S156" s="284">
        <v>209000</v>
      </c>
      <c r="T156" s="286">
        <v>4.9000000000000002E-2</v>
      </c>
      <c r="U156" s="287">
        <v>0.78400000000000003</v>
      </c>
      <c r="V156" s="288">
        <v>0.745</v>
      </c>
      <c r="Y156" s="28" t="s">
        <v>222</v>
      </c>
      <c r="Z156" s="224">
        <v>701000</v>
      </c>
      <c r="AA156" s="284">
        <v>570000</v>
      </c>
      <c r="AB156" s="289">
        <v>372000</v>
      </c>
      <c r="AC156" s="284">
        <v>358000</v>
      </c>
      <c r="AD156" s="284">
        <v>14000</v>
      </c>
      <c r="AE156" s="284">
        <v>328000</v>
      </c>
      <c r="AF156" s="286">
        <v>3.7999999999999999E-2</v>
      </c>
      <c r="AG156" s="287">
        <v>0.64400000000000002</v>
      </c>
      <c r="AH156" s="288">
        <v>0.61899999999999999</v>
      </c>
    </row>
    <row r="157" spans="1:34" ht="21" hidden="1" customHeight="1">
      <c r="A157" s="445" t="s">
        <v>170</v>
      </c>
      <c r="B157" s="446">
        <v>1357000</v>
      </c>
      <c r="C157" s="447">
        <v>1129000</v>
      </c>
      <c r="D157" s="448">
        <v>825000</v>
      </c>
      <c r="E157" s="447">
        <v>791000</v>
      </c>
      <c r="F157" s="447">
        <v>33000</v>
      </c>
      <c r="G157" s="447">
        <v>533000</v>
      </c>
      <c r="H157" s="449">
        <v>4.1000000000000002E-2</v>
      </c>
      <c r="I157" s="450">
        <v>0.71699999999999997</v>
      </c>
      <c r="J157" s="451">
        <v>0.68799999999999994</v>
      </c>
      <c r="K157" s="453"/>
      <c r="L157" s="444"/>
      <c r="M157" s="28" t="s">
        <v>170</v>
      </c>
      <c r="N157" s="224">
        <v>656000</v>
      </c>
      <c r="O157" s="284">
        <v>558000</v>
      </c>
      <c r="P157" s="289">
        <v>449000</v>
      </c>
      <c r="Q157" s="284">
        <v>429000</v>
      </c>
      <c r="R157" s="284">
        <v>21000</v>
      </c>
      <c r="S157" s="284">
        <v>207000</v>
      </c>
      <c r="T157" s="286">
        <v>4.5999999999999999E-2</v>
      </c>
      <c r="U157" s="287">
        <v>0.78700000000000003</v>
      </c>
      <c r="V157" s="288">
        <v>0.751</v>
      </c>
      <c r="Y157" s="28" t="s">
        <v>170</v>
      </c>
      <c r="Z157" s="224">
        <v>701000</v>
      </c>
      <c r="AA157" s="284">
        <v>571000</v>
      </c>
      <c r="AB157" s="289">
        <v>375000</v>
      </c>
      <c r="AC157" s="284">
        <v>362000</v>
      </c>
      <c r="AD157" s="284">
        <v>13000</v>
      </c>
      <c r="AE157" s="284">
        <v>326000</v>
      </c>
      <c r="AF157" s="286">
        <v>3.4000000000000002E-2</v>
      </c>
      <c r="AG157" s="287">
        <v>0.64900000000000002</v>
      </c>
      <c r="AH157" s="288">
        <v>0.627</v>
      </c>
    </row>
    <row r="158" spans="1:34" ht="21" hidden="1" customHeight="1">
      <c r="A158" s="445" t="s">
        <v>171</v>
      </c>
      <c r="B158" s="446">
        <v>1359000</v>
      </c>
      <c r="C158" s="447">
        <v>1130000</v>
      </c>
      <c r="D158" s="448">
        <v>833000</v>
      </c>
      <c r="E158" s="447">
        <v>799000</v>
      </c>
      <c r="F158" s="447">
        <v>35000</v>
      </c>
      <c r="G158" s="447">
        <v>526000</v>
      </c>
      <c r="H158" s="449">
        <v>4.2000000000000003E-2</v>
      </c>
      <c r="I158" s="450">
        <v>0.72399999999999998</v>
      </c>
      <c r="J158" s="451">
        <v>0.69399999999999995</v>
      </c>
      <c r="K158" s="453"/>
      <c r="L158" s="444"/>
      <c r="M158" s="28" t="s">
        <v>171</v>
      </c>
      <c r="N158" s="224">
        <v>657000</v>
      </c>
      <c r="O158" s="284">
        <v>558000</v>
      </c>
      <c r="P158" s="289">
        <v>455000</v>
      </c>
      <c r="Q158" s="284">
        <v>433000</v>
      </c>
      <c r="R158" s="284">
        <v>22000</v>
      </c>
      <c r="S158" s="284">
        <v>202000</v>
      </c>
      <c r="T158" s="286">
        <v>4.8000000000000001E-2</v>
      </c>
      <c r="U158" s="287">
        <v>0.79500000000000004</v>
      </c>
      <c r="V158" s="288">
        <v>0.75600000000000001</v>
      </c>
      <c r="Y158" s="28" t="s">
        <v>171</v>
      </c>
      <c r="Z158" s="224">
        <v>702000</v>
      </c>
      <c r="AA158" s="284">
        <v>572000</v>
      </c>
      <c r="AB158" s="289">
        <v>379000</v>
      </c>
      <c r="AC158" s="284">
        <v>366000</v>
      </c>
      <c r="AD158" s="284">
        <v>13000</v>
      </c>
      <c r="AE158" s="284">
        <v>324000</v>
      </c>
      <c r="AF158" s="286">
        <v>3.3000000000000002E-2</v>
      </c>
      <c r="AG158" s="287">
        <v>0.65400000000000003</v>
      </c>
      <c r="AH158" s="288">
        <v>0.63200000000000001</v>
      </c>
    </row>
    <row r="159" spans="1:34" ht="21" hidden="1" customHeight="1">
      <c r="A159" s="445" t="s">
        <v>172</v>
      </c>
      <c r="B159" s="446">
        <v>1361000</v>
      </c>
      <c r="C159" s="447">
        <v>1131000</v>
      </c>
      <c r="D159" s="448">
        <v>828000</v>
      </c>
      <c r="E159" s="447">
        <v>795000</v>
      </c>
      <c r="F159" s="447">
        <v>33000</v>
      </c>
      <c r="G159" s="447">
        <v>532000</v>
      </c>
      <c r="H159" s="449">
        <v>0.04</v>
      </c>
      <c r="I159" s="450">
        <v>0.71799999999999997</v>
      </c>
      <c r="J159" s="451">
        <v>0.68899999999999995</v>
      </c>
      <c r="K159" s="453"/>
      <c r="L159" s="444"/>
      <c r="M159" s="28" t="s">
        <v>172</v>
      </c>
      <c r="N159" s="224">
        <v>658000</v>
      </c>
      <c r="O159" s="284">
        <v>559000</v>
      </c>
      <c r="P159" s="289">
        <v>449000</v>
      </c>
      <c r="Q159" s="284">
        <v>429000</v>
      </c>
      <c r="R159" s="284">
        <v>20000</v>
      </c>
      <c r="S159" s="284">
        <v>208000</v>
      </c>
      <c r="T159" s="286">
        <v>4.4999999999999998E-2</v>
      </c>
      <c r="U159" s="287">
        <v>0.78600000000000003</v>
      </c>
      <c r="V159" s="288">
        <v>0.75</v>
      </c>
      <c r="Y159" s="28" t="s">
        <v>172</v>
      </c>
      <c r="Z159" s="224">
        <v>703000</v>
      </c>
      <c r="AA159" s="284">
        <v>572000</v>
      </c>
      <c r="AB159" s="289">
        <v>379000</v>
      </c>
      <c r="AC159" s="284">
        <v>366000</v>
      </c>
      <c r="AD159" s="284">
        <v>13000</v>
      </c>
      <c r="AE159" s="284">
        <v>324000</v>
      </c>
      <c r="AF159" s="286">
        <v>3.5000000000000003E-2</v>
      </c>
      <c r="AG159" s="287">
        <v>0.65200000000000002</v>
      </c>
      <c r="AH159" s="288">
        <v>0.629</v>
      </c>
    </row>
    <row r="160" spans="1:34" ht="21" hidden="1" customHeight="1">
      <c r="A160" s="445" t="s">
        <v>173</v>
      </c>
      <c r="B160" s="446">
        <v>1362000</v>
      </c>
      <c r="C160" s="447">
        <v>1133000</v>
      </c>
      <c r="D160" s="448">
        <v>823000</v>
      </c>
      <c r="E160" s="447">
        <v>794000</v>
      </c>
      <c r="F160" s="447">
        <v>29000</v>
      </c>
      <c r="G160" s="447">
        <v>539000</v>
      </c>
      <c r="H160" s="449">
        <v>3.5000000000000003E-2</v>
      </c>
      <c r="I160" s="450">
        <v>0.71299999999999997</v>
      </c>
      <c r="J160" s="451">
        <v>0.68799999999999994</v>
      </c>
      <c r="K160" s="453"/>
      <c r="L160" s="444"/>
      <c r="M160" s="28" t="s">
        <v>173</v>
      </c>
      <c r="N160" s="224">
        <v>659000</v>
      </c>
      <c r="O160" s="284">
        <v>560000</v>
      </c>
      <c r="P160" s="289">
        <v>451000</v>
      </c>
      <c r="Q160" s="284">
        <v>434000</v>
      </c>
      <c r="R160" s="284">
        <v>17000</v>
      </c>
      <c r="S160" s="284">
        <v>207000</v>
      </c>
      <c r="T160" s="286">
        <v>3.7999999999999999E-2</v>
      </c>
      <c r="U160" s="287">
        <v>0.78800000000000003</v>
      </c>
      <c r="V160" s="288">
        <v>0.75800000000000001</v>
      </c>
      <c r="Y160" s="28" t="s">
        <v>173</v>
      </c>
      <c r="Z160" s="224">
        <v>704000</v>
      </c>
      <c r="AA160" s="284">
        <v>573000</v>
      </c>
      <c r="AB160" s="289">
        <v>371000</v>
      </c>
      <c r="AC160" s="284">
        <v>360000</v>
      </c>
      <c r="AD160" s="284">
        <v>12000</v>
      </c>
      <c r="AE160" s="284">
        <v>332000</v>
      </c>
      <c r="AF160" s="286">
        <v>3.2000000000000001E-2</v>
      </c>
      <c r="AG160" s="287">
        <v>0.64</v>
      </c>
      <c r="AH160" s="288">
        <v>0.61899999999999999</v>
      </c>
    </row>
    <row r="161" spans="1:34" ht="21" hidden="1" customHeight="1">
      <c r="A161" s="445" t="s">
        <v>174</v>
      </c>
      <c r="B161" s="446">
        <v>1364000</v>
      </c>
      <c r="C161" s="447">
        <v>1134000</v>
      </c>
      <c r="D161" s="448">
        <v>821000</v>
      </c>
      <c r="E161" s="447">
        <v>794000</v>
      </c>
      <c r="F161" s="447">
        <v>27000</v>
      </c>
      <c r="G161" s="447">
        <v>543000</v>
      </c>
      <c r="H161" s="449">
        <v>3.3000000000000002E-2</v>
      </c>
      <c r="I161" s="450">
        <v>0.71</v>
      </c>
      <c r="J161" s="451">
        <v>0.68700000000000006</v>
      </c>
      <c r="K161" s="453"/>
      <c r="L161" s="444"/>
      <c r="M161" s="28" t="s">
        <v>174</v>
      </c>
      <c r="N161" s="224">
        <v>659000</v>
      </c>
      <c r="O161" s="284">
        <v>560000</v>
      </c>
      <c r="P161" s="289">
        <v>451000</v>
      </c>
      <c r="Q161" s="284">
        <v>435000</v>
      </c>
      <c r="R161" s="284">
        <v>16000</v>
      </c>
      <c r="S161" s="284">
        <v>208000</v>
      </c>
      <c r="T161" s="286">
        <v>3.5000000000000003E-2</v>
      </c>
      <c r="U161" s="287">
        <v>0.78800000000000003</v>
      </c>
      <c r="V161" s="288">
        <v>0.75900000000000001</v>
      </c>
      <c r="Y161" s="28" t="s">
        <v>174</v>
      </c>
      <c r="Z161" s="224">
        <v>705000</v>
      </c>
      <c r="AA161" s="284">
        <v>574000</v>
      </c>
      <c r="AB161" s="289">
        <v>370000</v>
      </c>
      <c r="AC161" s="284">
        <v>358000</v>
      </c>
      <c r="AD161" s="284">
        <v>11000</v>
      </c>
      <c r="AE161" s="284">
        <v>335000</v>
      </c>
      <c r="AF161" s="286">
        <v>0.03</v>
      </c>
      <c r="AG161" s="287">
        <v>0.63400000000000001</v>
      </c>
      <c r="AH161" s="288">
        <v>0.61599999999999999</v>
      </c>
    </row>
    <row r="162" spans="1:34" ht="21" hidden="1" customHeight="1">
      <c r="A162" s="445" t="s">
        <v>175</v>
      </c>
      <c r="B162" s="446">
        <v>1365000</v>
      </c>
      <c r="C162" s="447">
        <v>1135000</v>
      </c>
      <c r="D162" s="448">
        <v>814000</v>
      </c>
      <c r="E162" s="447">
        <v>784000</v>
      </c>
      <c r="F162" s="447">
        <v>30000</v>
      </c>
      <c r="G162" s="447">
        <v>551000</v>
      </c>
      <c r="H162" s="449">
        <v>3.6999999999999998E-2</v>
      </c>
      <c r="I162" s="450">
        <v>0.70599999999999996</v>
      </c>
      <c r="J162" s="451">
        <v>0.68</v>
      </c>
      <c r="K162" s="453"/>
      <c r="L162" s="444"/>
      <c r="M162" s="28" t="s">
        <v>175</v>
      </c>
      <c r="N162" s="224">
        <v>660000</v>
      </c>
      <c r="O162" s="284">
        <v>561000</v>
      </c>
      <c r="P162" s="289">
        <v>447000</v>
      </c>
      <c r="Q162" s="284">
        <v>430000</v>
      </c>
      <c r="R162" s="284">
        <v>17000</v>
      </c>
      <c r="S162" s="284">
        <v>213000</v>
      </c>
      <c r="T162" s="286">
        <v>3.7999999999999999E-2</v>
      </c>
      <c r="U162" s="287">
        <v>0.78200000000000003</v>
      </c>
      <c r="V162" s="288">
        <v>0.752</v>
      </c>
      <c r="Y162" s="28" t="s">
        <v>175</v>
      </c>
      <c r="Z162" s="224">
        <v>705000</v>
      </c>
      <c r="AA162" s="284">
        <v>574000</v>
      </c>
      <c r="AB162" s="289">
        <v>367000</v>
      </c>
      <c r="AC162" s="284">
        <v>354000</v>
      </c>
      <c r="AD162" s="284">
        <v>13000</v>
      </c>
      <c r="AE162" s="284">
        <v>338000</v>
      </c>
      <c r="AF162" s="286">
        <v>3.5000000000000003E-2</v>
      </c>
      <c r="AG162" s="287">
        <v>0.63200000000000001</v>
      </c>
      <c r="AH162" s="288">
        <v>0.60899999999999999</v>
      </c>
    </row>
    <row r="163" spans="1:34" ht="21" hidden="1" customHeight="1">
      <c r="A163" s="445" t="s">
        <v>176</v>
      </c>
      <c r="B163" s="446">
        <v>1367000</v>
      </c>
      <c r="C163" s="447">
        <v>1136000</v>
      </c>
      <c r="D163" s="448">
        <v>822000</v>
      </c>
      <c r="E163" s="447">
        <v>789000</v>
      </c>
      <c r="F163" s="447">
        <v>33000</v>
      </c>
      <c r="G163" s="447">
        <v>544000</v>
      </c>
      <c r="H163" s="449">
        <v>0.04</v>
      </c>
      <c r="I163" s="450">
        <v>0.71199999999999997</v>
      </c>
      <c r="J163" s="451">
        <v>0.68300000000000005</v>
      </c>
      <c r="K163" s="453"/>
      <c r="L163" s="444"/>
      <c r="M163" s="28" t="s">
        <v>176</v>
      </c>
      <c r="N163" s="224">
        <v>661000</v>
      </c>
      <c r="O163" s="284">
        <v>561000</v>
      </c>
      <c r="P163" s="289">
        <v>448000</v>
      </c>
      <c r="Q163" s="284">
        <v>429000</v>
      </c>
      <c r="R163" s="284">
        <v>19000</v>
      </c>
      <c r="S163" s="284">
        <v>212000</v>
      </c>
      <c r="T163" s="286">
        <v>4.2000000000000003E-2</v>
      </c>
      <c r="U163" s="287">
        <v>0.78200000000000003</v>
      </c>
      <c r="V163" s="288">
        <v>0.748</v>
      </c>
      <c r="Y163" s="28" t="s">
        <v>176</v>
      </c>
      <c r="Z163" s="224">
        <v>706000</v>
      </c>
      <c r="AA163" s="284">
        <v>575000</v>
      </c>
      <c r="AB163" s="289">
        <v>374000</v>
      </c>
      <c r="AC163" s="284">
        <v>359000</v>
      </c>
      <c r="AD163" s="284">
        <v>14000</v>
      </c>
      <c r="AE163" s="284">
        <v>332000</v>
      </c>
      <c r="AF163" s="286">
        <v>3.7999999999999999E-2</v>
      </c>
      <c r="AG163" s="287">
        <v>0.64300000000000002</v>
      </c>
      <c r="AH163" s="288">
        <v>0.61799999999999999</v>
      </c>
    </row>
    <row r="164" spans="1:34" ht="21" hidden="1" customHeight="1">
      <c r="A164" s="445" t="s">
        <v>177</v>
      </c>
      <c r="B164" s="446">
        <v>1368000</v>
      </c>
      <c r="C164" s="447">
        <v>1137000</v>
      </c>
      <c r="D164" s="448">
        <v>820000</v>
      </c>
      <c r="E164" s="447">
        <v>786000</v>
      </c>
      <c r="F164" s="447">
        <v>35000</v>
      </c>
      <c r="G164" s="447">
        <v>547000</v>
      </c>
      <c r="H164" s="449">
        <v>4.2000000000000003E-2</v>
      </c>
      <c r="I164" s="450">
        <v>0.71099999999999997</v>
      </c>
      <c r="J164" s="451">
        <v>0.68</v>
      </c>
      <c r="K164" s="453"/>
      <c r="L164" s="444"/>
      <c r="M164" s="28" t="s">
        <v>177</v>
      </c>
      <c r="N164" s="224">
        <v>661000</v>
      </c>
      <c r="O164" s="284">
        <v>561000</v>
      </c>
      <c r="P164" s="289">
        <v>447000</v>
      </c>
      <c r="Q164" s="284">
        <v>427000</v>
      </c>
      <c r="R164" s="284">
        <v>20000</v>
      </c>
      <c r="S164" s="284">
        <v>214000</v>
      </c>
      <c r="T164" s="286">
        <v>4.5999999999999999E-2</v>
      </c>
      <c r="U164" s="287">
        <v>0.78100000000000003</v>
      </c>
      <c r="V164" s="288">
        <v>0.745</v>
      </c>
      <c r="Y164" s="28" t="s">
        <v>177</v>
      </c>
      <c r="Z164" s="224">
        <v>707000</v>
      </c>
      <c r="AA164" s="284">
        <v>575000</v>
      </c>
      <c r="AB164" s="289">
        <v>373000</v>
      </c>
      <c r="AC164" s="284">
        <v>359000</v>
      </c>
      <c r="AD164" s="284">
        <v>14000</v>
      </c>
      <c r="AE164" s="284">
        <v>333000</v>
      </c>
      <c r="AF164" s="286">
        <v>3.9E-2</v>
      </c>
      <c r="AG164" s="287">
        <v>0.64200000000000002</v>
      </c>
      <c r="AH164" s="288">
        <v>0.61699999999999999</v>
      </c>
    </row>
    <row r="165" spans="1:34" ht="21" hidden="1" customHeight="1">
      <c r="A165" s="445" t="s">
        <v>178</v>
      </c>
      <c r="B165" s="446">
        <v>1369000</v>
      </c>
      <c r="C165" s="447">
        <v>1137000</v>
      </c>
      <c r="D165" s="448">
        <v>823000</v>
      </c>
      <c r="E165" s="447">
        <v>787000</v>
      </c>
      <c r="F165" s="447">
        <v>37000</v>
      </c>
      <c r="G165" s="447">
        <v>546000</v>
      </c>
      <c r="H165" s="449">
        <v>4.4999999999999998E-2</v>
      </c>
      <c r="I165" s="450">
        <v>0.71199999999999997</v>
      </c>
      <c r="J165" s="451">
        <v>0.68</v>
      </c>
      <c r="K165" s="453"/>
      <c r="L165" s="444"/>
      <c r="M165" s="28" t="s">
        <v>178</v>
      </c>
      <c r="N165" s="224">
        <v>662000</v>
      </c>
      <c r="O165" s="284">
        <v>562000</v>
      </c>
      <c r="P165" s="289">
        <v>450000</v>
      </c>
      <c r="Q165" s="284">
        <v>428000</v>
      </c>
      <c r="R165" s="284">
        <v>23000</v>
      </c>
      <c r="S165" s="284">
        <v>212000</v>
      </c>
      <c r="T165" s="286">
        <v>0.05</v>
      </c>
      <c r="U165" s="287">
        <v>0.78600000000000003</v>
      </c>
      <c r="V165" s="288">
        <v>0.745</v>
      </c>
      <c r="Y165" s="28" t="s">
        <v>178</v>
      </c>
      <c r="Z165" s="224">
        <v>707000</v>
      </c>
      <c r="AA165" s="284">
        <v>576000</v>
      </c>
      <c r="AB165" s="289">
        <v>373000</v>
      </c>
      <c r="AC165" s="284">
        <v>359000</v>
      </c>
      <c r="AD165" s="284">
        <v>14000</v>
      </c>
      <c r="AE165" s="284">
        <v>334000</v>
      </c>
      <c r="AF165" s="286">
        <v>3.7999999999999999E-2</v>
      </c>
      <c r="AG165" s="287">
        <v>0.64100000000000001</v>
      </c>
      <c r="AH165" s="288">
        <v>0.61599999999999999</v>
      </c>
    </row>
    <row r="166" spans="1:34" ht="21" hidden="1" customHeight="1">
      <c r="A166" s="445" t="s">
        <v>179</v>
      </c>
      <c r="B166" s="446">
        <v>1371000</v>
      </c>
      <c r="C166" s="447">
        <v>1138000</v>
      </c>
      <c r="D166" s="448">
        <v>822000</v>
      </c>
      <c r="E166" s="447">
        <v>788000</v>
      </c>
      <c r="F166" s="447">
        <v>34000</v>
      </c>
      <c r="G166" s="447">
        <v>549000</v>
      </c>
      <c r="H166" s="449">
        <v>4.1000000000000002E-2</v>
      </c>
      <c r="I166" s="450">
        <v>0.71</v>
      </c>
      <c r="J166" s="451">
        <v>0.68</v>
      </c>
      <c r="K166" s="453"/>
      <c r="L166" s="444"/>
      <c r="M166" s="28" t="s">
        <v>179</v>
      </c>
      <c r="N166" s="224">
        <v>663000</v>
      </c>
      <c r="O166" s="284">
        <v>562000</v>
      </c>
      <c r="P166" s="289">
        <v>450000</v>
      </c>
      <c r="Q166" s="284">
        <v>428000</v>
      </c>
      <c r="R166" s="284">
        <v>22000</v>
      </c>
      <c r="S166" s="284">
        <v>213000</v>
      </c>
      <c r="T166" s="286">
        <v>4.8000000000000001E-2</v>
      </c>
      <c r="U166" s="287">
        <v>0.78400000000000003</v>
      </c>
      <c r="V166" s="288">
        <v>0.746</v>
      </c>
      <c r="Y166" s="28" t="s">
        <v>179</v>
      </c>
      <c r="Z166" s="224">
        <v>708000</v>
      </c>
      <c r="AA166" s="284">
        <v>576000</v>
      </c>
      <c r="AB166" s="289">
        <v>372000</v>
      </c>
      <c r="AC166" s="284">
        <v>360000</v>
      </c>
      <c r="AD166" s="284">
        <v>12000</v>
      </c>
      <c r="AE166" s="284">
        <v>336000</v>
      </c>
      <c r="AF166" s="286">
        <v>3.3000000000000002E-2</v>
      </c>
      <c r="AG166" s="287">
        <v>0.63700000000000001</v>
      </c>
      <c r="AH166" s="288">
        <v>0.61599999999999999</v>
      </c>
    </row>
    <row r="167" spans="1:34" ht="21" hidden="1" customHeight="1">
      <c r="A167" s="445" t="s">
        <v>233</v>
      </c>
      <c r="B167" s="446">
        <v>1372000</v>
      </c>
      <c r="C167" s="447">
        <v>1139000</v>
      </c>
      <c r="D167" s="448">
        <v>826000</v>
      </c>
      <c r="E167" s="447">
        <v>792000</v>
      </c>
      <c r="F167" s="447">
        <v>35000</v>
      </c>
      <c r="G167" s="447">
        <v>546000</v>
      </c>
      <c r="H167" s="449">
        <v>4.2000000000000003E-2</v>
      </c>
      <c r="I167" s="450">
        <v>0.71099999999999997</v>
      </c>
      <c r="J167" s="451">
        <v>0.68100000000000005</v>
      </c>
      <c r="K167" s="453"/>
      <c r="L167" s="444"/>
      <c r="M167" s="28" t="s">
        <v>233</v>
      </c>
      <c r="N167" s="224">
        <v>663000</v>
      </c>
      <c r="O167" s="284">
        <v>563000</v>
      </c>
      <c r="P167" s="289">
        <v>453000</v>
      </c>
      <c r="Q167" s="284">
        <v>430000</v>
      </c>
      <c r="R167" s="284">
        <v>23000</v>
      </c>
      <c r="S167" s="284">
        <v>210000</v>
      </c>
      <c r="T167" s="286">
        <v>0.05</v>
      </c>
      <c r="U167" s="287">
        <v>0.78700000000000003</v>
      </c>
      <c r="V167" s="288">
        <v>0.748</v>
      </c>
      <c r="Y167" s="28" t="s">
        <v>233</v>
      </c>
      <c r="Z167" s="224">
        <v>709000</v>
      </c>
      <c r="AA167" s="284">
        <v>577000</v>
      </c>
      <c r="AB167" s="289">
        <v>373000</v>
      </c>
      <c r="AC167" s="284">
        <v>361000</v>
      </c>
      <c r="AD167" s="284">
        <v>12000</v>
      </c>
      <c r="AE167" s="284">
        <v>335000</v>
      </c>
      <c r="AF167" s="286">
        <v>3.2000000000000001E-2</v>
      </c>
      <c r="AG167" s="287">
        <v>0.63600000000000001</v>
      </c>
      <c r="AH167" s="288">
        <v>0.61499999999999999</v>
      </c>
    </row>
    <row r="168" spans="1:34" ht="21" hidden="1" customHeight="1">
      <c r="A168" s="445" t="s">
        <v>234</v>
      </c>
      <c r="B168" s="446">
        <v>1373000</v>
      </c>
      <c r="C168" s="447">
        <v>1140000</v>
      </c>
      <c r="D168" s="448">
        <v>832000</v>
      </c>
      <c r="E168" s="447">
        <v>798000</v>
      </c>
      <c r="F168" s="447">
        <v>34000</v>
      </c>
      <c r="G168" s="447">
        <v>542000</v>
      </c>
      <c r="H168" s="449">
        <v>4.1000000000000002E-2</v>
      </c>
      <c r="I168" s="450">
        <v>0.71399999999999997</v>
      </c>
      <c r="J168" s="451">
        <v>0.68400000000000005</v>
      </c>
      <c r="K168" s="453"/>
      <c r="L168" s="444"/>
      <c r="M168" s="28" t="s">
        <v>234</v>
      </c>
      <c r="N168" s="224">
        <v>664000</v>
      </c>
      <c r="O168" s="284">
        <v>563000</v>
      </c>
      <c r="P168" s="289">
        <v>455000</v>
      </c>
      <c r="Q168" s="284">
        <v>432000</v>
      </c>
      <c r="R168" s="284">
        <v>23000</v>
      </c>
      <c r="S168" s="284">
        <v>209000</v>
      </c>
      <c r="T168" s="286">
        <v>5.0999999999999997E-2</v>
      </c>
      <c r="U168" s="287">
        <v>0.78900000000000003</v>
      </c>
      <c r="V168" s="288">
        <v>0.748</v>
      </c>
      <c r="Y168" s="28" t="s">
        <v>234</v>
      </c>
      <c r="Z168" s="224">
        <v>709000</v>
      </c>
      <c r="AA168" s="284">
        <v>577000</v>
      </c>
      <c r="AB168" s="289">
        <v>377000</v>
      </c>
      <c r="AC168" s="284">
        <v>366000</v>
      </c>
      <c r="AD168" s="284">
        <v>10000</v>
      </c>
      <c r="AE168" s="284">
        <v>333000</v>
      </c>
      <c r="AF168" s="286">
        <v>2.8000000000000001E-2</v>
      </c>
      <c r="AG168" s="287">
        <v>0.64</v>
      </c>
      <c r="AH168" s="288">
        <v>0.622</v>
      </c>
    </row>
    <row r="169" spans="1:34" ht="21" hidden="1" customHeight="1">
      <c r="A169" s="445" t="s">
        <v>180</v>
      </c>
      <c r="B169" s="446">
        <v>1375000</v>
      </c>
      <c r="C169" s="447">
        <v>1141000</v>
      </c>
      <c r="D169" s="448">
        <v>833000</v>
      </c>
      <c r="E169" s="447">
        <v>796000</v>
      </c>
      <c r="F169" s="447">
        <v>38000</v>
      </c>
      <c r="G169" s="447">
        <v>541000</v>
      </c>
      <c r="H169" s="449">
        <v>4.4999999999999998E-2</v>
      </c>
      <c r="I169" s="450">
        <v>0.71599999999999997</v>
      </c>
      <c r="J169" s="451">
        <v>0.68300000000000005</v>
      </c>
      <c r="K169" s="453"/>
      <c r="L169" s="444"/>
      <c r="M169" s="28" t="s">
        <v>180</v>
      </c>
      <c r="N169" s="224">
        <v>665000</v>
      </c>
      <c r="O169" s="284">
        <v>564000</v>
      </c>
      <c r="P169" s="289">
        <v>455000</v>
      </c>
      <c r="Q169" s="284">
        <v>430000</v>
      </c>
      <c r="R169" s="284">
        <v>25000</v>
      </c>
      <c r="S169" s="284">
        <v>209000</v>
      </c>
      <c r="T169" s="286">
        <v>5.6000000000000001E-2</v>
      </c>
      <c r="U169" s="287">
        <v>0.79100000000000004</v>
      </c>
      <c r="V169" s="288">
        <v>0.746</v>
      </c>
      <c r="Y169" s="28" t="s">
        <v>180</v>
      </c>
      <c r="Z169" s="224">
        <v>710000</v>
      </c>
      <c r="AA169" s="284">
        <v>577000</v>
      </c>
      <c r="AB169" s="289">
        <v>378000</v>
      </c>
      <c r="AC169" s="284">
        <v>366000</v>
      </c>
      <c r="AD169" s="284">
        <v>12000</v>
      </c>
      <c r="AE169" s="284">
        <v>332000</v>
      </c>
      <c r="AF169" s="286">
        <v>3.2000000000000001E-2</v>
      </c>
      <c r="AG169" s="287">
        <v>0.64300000000000002</v>
      </c>
      <c r="AH169" s="288">
        <v>0.622</v>
      </c>
    </row>
    <row r="170" spans="1:34" ht="21" hidden="1" customHeight="1">
      <c r="A170" s="445" t="s">
        <v>181</v>
      </c>
      <c r="B170" s="446">
        <v>1376000</v>
      </c>
      <c r="C170" s="447">
        <v>1142000</v>
      </c>
      <c r="D170" s="448">
        <v>835000</v>
      </c>
      <c r="E170" s="447">
        <v>802000</v>
      </c>
      <c r="F170" s="447">
        <v>33000</v>
      </c>
      <c r="G170" s="447">
        <v>541000</v>
      </c>
      <c r="H170" s="449">
        <v>0.04</v>
      </c>
      <c r="I170" s="450">
        <v>0.71899999999999997</v>
      </c>
      <c r="J170" s="451">
        <v>0.69</v>
      </c>
      <c r="K170" s="453"/>
      <c r="L170" s="444"/>
      <c r="M170" s="28" t="s">
        <v>181</v>
      </c>
      <c r="N170" s="224">
        <v>665000</v>
      </c>
      <c r="O170" s="284">
        <v>564000</v>
      </c>
      <c r="P170" s="289">
        <v>455000</v>
      </c>
      <c r="Q170" s="284">
        <v>432000</v>
      </c>
      <c r="R170" s="284">
        <v>23000</v>
      </c>
      <c r="S170" s="284">
        <v>210000</v>
      </c>
      <c r="T170" s="286">
        <v>5.0999999999999997E-2</v>
      </c>
      <c r="U170" s="287">
        <v>0.79200000000000004</v>
      </c>
      <c r="V170" s="288">
        <v>0.751</v>
      </c>
      <c r="Y170" s="28" t="s">
        <v>181</v>
      </c>
      <c r="Z170" s="224">
        <v>711000</v>
      </c>
      <c r="AA170" s="284">
        <v>578000</v>
      </c>
      <c r="AB170" s="289">
        <v>380000</v>
      </c>
      <c r="AC170" s="284">
        <v>370000</v>
      </c>
      <c r="AD170" s="284">
        <v>10000</v>
      </c>
      <c r="AE170" s="284">
        <v>331000</v>
      </c>
      <c r="AF170" s="286">
        <v>2.5999999999999999E-2</v>
      </c>
      <c r="AG170" s="287">
        <v>0.64800000000000002</v>
      </c>
      <c r="AH170" s="288">
        <v>0.63100000000000001</v>
      </c>
    </row>
    <row r="171" spans="1:34" ht="21" hidden="1" customHeight="1">
      <c r="A171" s="445" t="s">
        <v>182</v>
      </c>
      <c r="B171" s="446">
        <v>1377000</v>
      </c>
      <c r="C171" s="447">
        <v>1143000</v>
      </c>
      <c r="D171" s="448">
        <v>838000</v>
      </c>
      <c r="E171" s="447">
        <v>804000</v>
      </c>
      <c r="F171" s="447">
        <v>33000</v>
      </c>
      <c r="G171" s="447">
        <v>540000</v>
      </c>
      <c r="H171" s="449">
        <v>0.04</v>
      </c>
      <c r="I171" s="450">
        <v>0.71899999999999997</v>
      </c>
      <c r="J171" s="451">
        <v>0.69</v>
      </c>
      <c r="K171" s="453"/>
      <c r="L171" s="444"/>
      <c r="M171" s="28" t="s">
        <v>182</v>
      </c>
      <c r="N171" s="224">
        <v>666000</v>
      </c>
      <c r="O171" s="284">
        <v>564000</v>
      </c>
      <c r="P171" s="289">
        <v>457000</v>
      </c>
      <c r="Q171" s="284">
        <v>433000</v>
      </c>
      <c r="R171" s="284">
        <v>24000</v>
      </c>
      <c r="S171" s="284">
        <v>209000</v>
      </c>
      <c r="T171" s="286">
        <v>5.1999999999999998E-2</v>
      </c>
      <c r="U171" s="287">
        <v>0.79300000000000004</v>
      </c>
      <c r="V171" s="288">
        <v>0.751</v>
      </c>
      <c r="Y171" s="28" t="s">
        <v>182</v>
      </c>
      <c r="Z171" s="224">
        <v>711000</v>
      </c>
      <c r="AA171" s="284">
        <v>578000</v>
      </c>
      <c r="AB171" s="289">
        <v>381000</v>
      </c>
      <c r="AC171" s="284">
        <v>372000</v>
      </c>
      <c r="AD171" s="284">
        <v>9000</v>
      </c>
      <c r="AE171" s="284">
        <v>330000</v>
      </c>
      <c r="AF171" s="286">
        <v>2.5000000000000001E-2</v>
      </c>
      <c r="AG171" s="287">
        <v>0.64700000000000002</v>
      </c>
      <c r="AH171" s="288">
        <v>0.63100000000000001</v>
      </c>
    </row>
    <row r="172" spans="1:34" ht="21" hidden="1" customHeight="1">
      <c r="A172" s="445" t="s">
        <v>183</v>
      </c>
      <c r="B172" s="446">
        <v>1379000</v>
      </c>
      <c r="C172" s="447">
        <v>1144000</v>
      </c>
      <c r="D172" s="448">
        <v>831000</v>
      </c>
      <c r="E172" s="447">
        <v>799000</v>
      </c>
      <c r="F172" s="447">
        <v>32000</v>
      </c>
      <c r="G172" s="447">
        <v>548000</v>
      </c>
      <c r="H172" s="449">
        <v>3.7999999999999999E-2</v>
      </c>
      <c r="I172" s="450">
        <v>0.71399999999999997</v>
      </c>
      <c r="J172" s="451">
        <v>0.68600000000000005</v>
      </c>
      <c r="K172" s="453"/>
      <c r="L172" s="444"/>
      <c r="M172" s="28" t="s">
        <v>183</v>
      </c>
      <c r="N172" s="224">
        <v>667000</v>
      </c>
      <c r="O172" s="284">
        <v>565000</v>
      </c>
      <c r="P172" s="289">
        <v>456000</v>
      </c>
      <c r="Q172" s="284">
        <v>433000</v>
      </c>
      <c r="R172" s="284">
        <v>22000</v>
      </c>
      <c r="S172" s="284">
        <v>211000</v>
      </c>
      <c r="T172" s="286">
        <v>4.9000000000000002E-2</v>
      </c>
      <c r="U172" s="287">
        <v>0.79100000000000004</v>
      </c>
      <c r="V172" s="288">
        <v>0.752</v>
      </c>
      <c r="Y172" s="28" t="s">
        <v>183</v>
      </c>
      <c r="Z172" s="224">
        <v>712000</v>
      </c>
      <c r="AA172" s="284">
        <v>579000</v>
      </c>
      <c r="AB172" s="289">
        <v>375000</v>
      </c>
      <c r="AC172" s="284">
        <v>366000</v>
      </c>
      <c r="AD172" s="284">
        <v>9000</v>
      </c>
      <c r="AE172" s="284">
        <v>337000</v>
      </c>
      <c r="AF172" s="286">
        <v>2.5000000000000001E-2</v>
      </c>
      <c r="AG172" s="287">
        <v>0.63800000000000001</v>
      </c>
      <c r="AH172" s="288">
        <v>0.622</v>
      </c>
    </row>
    <row r="173" spans="1:34" ht="21" hidden="1" customHeight="1">
      <c r="A173" s="445" t="s">
        <v>184</v>
      </c>
      <c r="B173" s="446">
        <v>1380000</v>
      </c>
      <c r="C173" s="447">
        <v>1145000</v>
      </c>
      <c r="D173" s="448">
        <v>832000</v>
      </c>
      <c r="E173" s="447">
        <v>797000</v>
      </c>
      <c r="F173" s="447">
        <v>35000</v>
      </c>
      <c r="G173" s="447">
        <v>548000</v>
      </c>
      <c r="H173" s="449">
        <v>4.2000000000000003E-2</v>
      </c>
      <c r="I173" s="450">
        <v>0.71299999999999997</v>
      </c>
      <c r="J173" s="451">
        <v>0.68300000000000005</v>
      </c>
      <c r="K173" s="453"/>
      <c r="L173" s="444"/>
      <c r="M173" s="28" t="s">
        <v>184</v>
      </c>
      <c r="N173" s="224">
        <v>668000</v>
      </c>
      <c r="O173" s="284">
        <v>565000</v>
      </c>
      <c r="P173" s="289">
        <v>456000</v>
      </c>
      <c r="Q173" s="284">
        <v>433000</v>
      </c>
      <c r="R173" s="284">
        <v>24000</v>
      </c>
      <c r="S173" s="284">
        <v>211000</v>
      </c>
      <c r="T173" s="286">
        <v>5.1999999999999998E-2</v>
      </c>
      <c r="U173" s="287">
        <v>0.79</v>
      </c>
      <c r="V173" s="288">
        <v>0.749</v>
      </c>
      <c r="Y173" s="28" t="s">
        <v>184</v>
      </c>
      <c r="Z173" s="224">
        <v>713000</v>
      </c>
      <c r="AA173" s="284">
        <v>579000</v>
      </c>
      <c r="AB173" s="289">
        <v>375000</v>
      </c>
      <c r="AC173" s="284">
        <v>364000</v>
      </c>
      <c r="AD173" s="284">
        <v>11000</v>
      </c>
      <c r="AE173" s="284">
        <v>337000</v>
      </c>
      <c r="AF173" s="286">
        <v>0.03</v>
      </c>
      <c r="AG173" s="287">
        <v>0.63700000000000001</v>
      </c>
      <c r="AH173" s="288">
        <v>0.61799999999999999</v>
      </c>
    </row>
    <row r="174" spans="1:34" ht="21" hidden="1" customHeight="1">
      <c r="A174" s="445" t="s">
        <v>185</v>
      </c>
      <c r="B174" s="446">
        <v>1381000</v>
      </c>
      <c r="C174" s="447">
        <v>1145000</v>
      </c>
      <c r="D174" s="448">
        <v>834000</v>
      </c>
      <c r="E174" s="447">
        <v>799000</v>
      </c>
      <c r="F174" s="447">
        <v>35000</v>
      </c>
      <c r="G174" s="447">
        <v>548000</v>
      </c>
      <c r="H174" s="449">
        <v>4.2000000000000003E-2</v>
      </c>
      <c r="I174" s="450">
        <v>0.71599999999999997</v>
      </c>
      <c r="J174" s="451">
        <v>0.68500000000000005</v>
      </c>
      <c r="K174" s="453"/>
      <c r="L174" s="444"/>
      <c r="M174" s="28" t="s">
        <v>185</v>
      </c>
      <c r="N174" s="224">
        <v>668000</v>
      </c>
      <c r="O174" s="284">
        <v>566000</v>
      </c>
      <c r="P174" s="289">
        <v>455000</v>
      </c>
      <c r="Q174" s="284">
        <v>433000</v>
      </c>
      <c r="R174" s="284">
        <v>23000</v>
      </c>
      <c r="S174" s="284">
        <v>213000</v>
      </c>
      <c r="T174" s="286">
        <v>0.05</v>
      </c>
      <c r="U174" s="287">
        <v>0.78900000000000003</v>
      </c>
      <c r="V174" s="288">
        <v>0.749</v>
      </c>
      <c r="Y174" s="28" t="s">
        <v>185</v>
      </c>
      <c r="Z174" s="224">
        <v>713000</v>
      </c>
      <c r="AA174" s="284">
        <v>580000</v>
      </c>
      <c r="AB174" s="289">
        <v>378000</v>
      </c>
      <c r="AC174" s="284">
        <v>366000</v>
      </c>
      <c r="AD174" s="284">
        <v>12000</v>
      </c>
      <c r="AE174" s="284">
        <v>335000</v>
      </c>
      <c r="AF174" s="286">
        <v>3.2000000000000001E-2</v>
      </c>
      <c r="AG174" s="287">
        <v>0.64400000000000002</v>
      </c>
      <c r="AH174" s="288">
        <v>0.623</v>
      </c>
    </row>
    <row r="175" spans="1:34" ht="21" hidden="1" customHeight="1">
      <c r="A175" s="445" t="s">
        <v>186</v>
      </c>
      <c r="B175" s="446">
        <v>1382000</v>
      </c>
      <c r="C175" s="447">
        <v>1146000</v>
      </c>
      <c r="D175" s="448">
        <v>831000</v>
      </c>
      <c r="E175" s="447">
        <v>796000</v>
      </c>
      <c r="F175" s="447">
        <v>35000</v>
      </c>
      <c r="G175" s="447">
        <v>551000</v>
      </c>
      <c r="H175" s="449">
        <v>4.2999999999999997E-2</v>
      </c>
      <c r="I175" s="450">
        <v>0.71299999999999997</v>
      </c>
      <c r="J175" s="451">
        <v>0.68300000000000005</v>
      </c>
      <c r="K175" s="453"/>
      <c r="L175" s="444"/>
      <c r="M175" s="28" t="s">
        <v>186</v>
      </c>
      <c r="N175" s="224">
        <v>669000</v>
      </c>
      <c r="O175" s="284">
        <v>566000</v>
      </c>
      <c r="P175" s="289">
        <v>452000</v>
      </c>
      <c r="Q175" s="284">
        <v>426000</v>
      </c>
      <c r="R175" s="284">
        <v>26000</v>
      </c>
      <c r="S175" s="284">
        <v>217000</v>
      </c>
      <c r="T175" s="286">
        <v>5.7000000000000002E-2</v>
      </c>
      <c r="U175" s="287">
        <v>0.78300000000000003</v>
      </c>
      <c r="V175" s="288">
        <v>0.73799999999999999</v>
      </c>
      <c r="Y175" s="28" t="s">
        <v>186</v>
      </c>
      <c r="Z175" s="224">
        <v>714000</v>
      </c>
      <c r="AA175" s="284">
        <v>580000</v>
      </c>
      <c r="AB175" s="289">
        <v>380000</v>
      </c>
      <c r="AC175" s="284">
        <v>370000</v>
      </c>
      <c r="AD175" s="284">
        <v>10000</v>
      </c>
      <c r="AE175" s="284">
        <v>334000</v>
      </c>
      <c r="AF175" s="286">
        <v>2.5999999999999999E-2</v>
      </c>
      <c r="AG175" s="287">
        <v>0.64600000000000002</v>
      </c>
      <c r="AH175" s="288">
        <v>0.629</v>
      </c>
    </row>
    <row r="176" spans="1:34" ht="21" hidden="1" customHeight="1">
      <c r="A176" s="445" t="s">
        <v>187</v>
      </c>
      <c r="B176" s="446">
        <v>1383000</v>
      </c>
      <c r="C176" s="461">
        <v>1146000</v>
      </c>
      <c r="D176" s="446">
        <v>829000</v>
      </c>
      <c r="E176" s="446">
        <v>792000</v>
      </c>
      <c r="F176" s="446">
        <v>37000</v>
      </c>
      <c r="G176" s="446">
        <v>554000</v>
      </c>
      <c r="H176" s="449">
        <v>4.4999999999999998E-2</v>
      </c>
      <c r="I176" s="462">
        <v>0.71</v>
      </c>
      <c r="J176" s="451">
        <v>0.67800000000000005</v>
      </c>
      <c r="K176" s="453"/>
      <c r="L176" s="444"/>
      <c r="M176" s="28" t="s">
        <v>187</v>
      </c>
      <c r="N176" s="224">
        <v>669000</v>
      </c>
      <c r="O176" s="284">
        <v>566000</v>
      </c>
      <c r="P176" s="289">
        <v>454000</v>
      </c>
      <c r="Q176" s="284">
        <v>426000</v>
      </c>
      <c r="R176" s="284">
        <v>28000</v>
      </c>
      <c r="S176" s="284">
        <v>216000</v>
      </c>
      <c r="T176" s="286">
        <v>6.0999999999999999E-2</v>
      </c>
      <c r="U176" s="287">
        <v>0.78500000000000003</v>
      </c>
      <c r="V176" s="288">
        <v>0.73699999999999999</v>
      </c>
      <c r="Y176" s="28" t="s">
        <v>187</v>
      </c>
      <c r="Z176" s="224">
        <v>714000</v>
      </c>
      <c r="AA176" s="284">
        <v>580000</v>
      </c>
      <c r="AB176" s="289">
        <v>376000</v>
      </c>
      <c r="AC176" s="284">
        <v>366000</v>
      </c>
      <c r="AD176" s="284">
        <v>10000</v>
      </c>
      <c r="AE176" s="284">
        <v>338000</v>
      </c>
      <c r="AF176" s="286">
        <v>2.5999999999999999E-2</v>
      </c>
      <c r="AG176" s="287">
        <v>0.63800000000000001</v>
      </c>
      <c r="AH176" s="288">
        <v>0.621</v>
      </c>
    </row>
    <row r="177" spans="1:34" ht="21" hidden="1" customHeight="1">
      <c r="A177" s="445" t="s">
        <v>235</v>
      </c>
      <c r="B177" s="446">
        <v>1385000</v>
      </c>
      <c r="C177" s="461">
        <v>1147000</v>
      </c>
      <c r="D177" s="446">
        <v>824000</v>
      </c>
      <c r="E177" s="446">
        <v>788000</v>
      </c>
      <c r="F177" s="446">
        <v>36000</v>
      </c>
      <c r="G177" s="446">
        <v>561000</v>
      </c>
      <c r="H177" s="449">
        <v>4.3999999999999997E-2</v>
      </c>
      <c r="I177" s="462">
        <v>0.70599999999999996</v>
      </c>
      <c r="J177" s="451">
        <v>0.67500000000000004</v>
      </c>
      <c r="K177" s="453"/>
      <c r="L177" s="444"/>
      <c r="M177" s="28" t="s">
        <v>235</v>
      </c>
      <c r="N177" s="224">
        <v>670000</v>
      </c>
      <c r="O177" s="284">
        <v>567000</v>
      </c>
      <c r="P177" s="289">
        <v>452000</v>
      </c>
      <c r="Q177" s="284">
        <v>425000</v>
      </c>
      <c r="R177" s="284">
        <v>28000</v>
      </c>
      <c r="S177" s="284">
        <v>217000</v>
      </c>
      <c r="T177" s="286">
        <v>6.2E-2</v>
      </c>
      <c r="U177" s="287">
        <v>0.78300000000000003</v>
      </c>
      <c r="V177" s="288">
        <v>0.73399999999999999</v>
      </c>
      <c r="Y177" s="28" t="s">
        <v>235</v>
      </c>
      <c r="Z177" s="224">
        <v>715000</v>
      </c>
      <c r="AA177" s="284">
        <v>580000</v>
      </c>
      <c r="AB177" s="289">
        <v>371000</v>
      </c>
      <c r="AC177" s="284">
        <v>363000</v>
      </c>
      <c r="AD177" s="284">
        <v>8000</v>
      </c>
      <c r="AE177" s="284">
        <v>343000</v>
      </c>
      <c r="AF177" s="286">
        <v>2.1999999999999999E-2</v>
      </c>
      <c r="AG177" s="287">
        <v>0.63100000000000001</v>
      </c>
      <c r="AH177" s="288">
        <v>0.61699999999999999</v>
      </c>
    </row>
    <row r="178" spans="1:34" ht="21" hidden="1" customHeight="1">
      <c r="A178" s="445" t="s">
        <v>236</v>
      </c>
      <c r="B178" s="446">
        <v>1386000</v>
      </c>
      <c r="C178" s="461">
        <v>1148000</v>
      </c>
      <c r="D178" s="446">
        <v>822000</v>
      </c>
      <c r="E178" s="446">
        <v>779000</v>
      </c>
      <c r="F178" s="446">
        <v>42000</v>
      </c>
      <c r="G178" s="446">
        <v>564000</v>
      </c>
      <c r="H178" s="449">
        <v>5.0999999999999997E-2</v>
      </c>
      <c r="I178" s="462">
        <v>0.70299999999999996</v>
      </c>
      <c r="J178" s="451">
        <v>0.66700000000000004</v>
      </c>
      <c r="K178" s="453"/>
      <c r="L178" s="444"/>
      <c r="M178" s="28" t="s">
        <v>236</v>
      </c>
      <c r="N178" s="224">
        <v>670000</v>
      </c>
      <c r="O178" s="284">
        <v>567000</v>
      </c>
      <c r="P178" s="289">
        <v>450000</v>
      </c>
      <c r="Q178" s="284">
        <v>417000</v>
      </c>
      <c r="R178" s="284">
        <v>33000</v>
      </c>
      <c r="S178" s="284">
        <v>221000</v>
      </c>
      <c r="T178" s="286">
        <v>7.3999999999999996E-2</v>
      </c>
      <c r="U178" s="287">
        <v>0.77700000000000002</v>
      </c>
      <c r="V178" s="288">
        <v>0.71899999999999997</v>
      </c>
      <c r="Y178" s="28" t="s">
        <v>236</v>
      </c>
      <c r="Z178" s="224">
        <v>715000</v>
      </c>
      <c r="AA178" s="284">
        <v>581000</v>
      </c>
      <c r="AB178" s="289">
        <v>372000</v>
      </c>
      <c r="AC178" s="284">
        <v>363000</v>
      </c>
      <c r="AD178" s="284">
        <v>9000</v>
      </c>
      <c r="AE178" s="284">
        <v>343000</v>
      </c>
      <c r="AF178" s="286">
        <v>2.5000000000000001E-2</v>
      </c>
      <c r="AG178" s="287">
        <v>0.63200000000000001</v>
      </c>
      <c r="AH178" s="288">
        <v>0.61599999999999999</v>
      </c>
    </row>
    <row r="179" spans="1:34" ht="21" hidden="1" customHeight="1">
      <c r="A179" s="445" t="s">
        <v>237</v>
      </c>
      <c r="B179" s="446">
        <v>1387000</v>
      </c>
      <c r="C179" s="461">
        <v>1148000</v>
      </c>
      <c r="D179" s="446">
        <v>818000</v>
      </c>
      <c r="E179" s="446">
        <v>772000</v>
      </c>
      <c r="F179" s="446">
        <v>46000</v>
      </c>
      <c r="G179" s="446">
        <v>569000</v>
      </c>
      <c r="H179" s="449">
        <v>5.6000000000000001E-2</v>
      </c>
      <c r="I179" s="462">
        <v>0.69899999999999995</v>
      </c>
      <c r="J179" s="451">
        <v>0.65900000000000003</v>
      </c>
      <c r="K179" s="453"/>
      <c r="L179" s="444"/>
      <c r="M179" s="28" t="s">
        <v>237</v>
      </c>
      <c r="N179" s="224">
        <v>671000</v>
      </c>
      <c r="O179" s="284">
        <v>567000</v>
      </c>
      <c r="P179" s="289">
        <v>447000</v>
      </c>
      <c r="Q179" s="284">
        <v>413000</v>
      </c>
      <c r="R179" s="284">
        <v>35000</v>
      </c>
      <c r="S179" s="284">
        <v>224000</v>
      </c>
      <c r="T179" s="286">
        <v>7.6999999999999999E-2</v>
      </c>
      <c r="U179" s="287">
        <v>0.77200000000000002</v>
      </c>
      <c r="V179" s="288">
        <v>0.71099999999999997</v>
      </c>
      <c r="Y179" s="28" t="s">
        <v>237</v>
      </c>
      <c r="Z179" s="224">
        <v>716000</v>
      </c>
      <c r="AA179" s="284">
        <v>581000</v>
      </c>
      <c r="AB179" s="289">
        <v>371000</v>
      </c>
      <c r="AC179" s="284">
        <v>359000</v>
      </c>
      <c r="AD179" s="284">
        <v>12000</v>
      </c>
      <c r="AE179" s="284">
        <v>345000</v>
      </c>
      <c r="AF179" s="286">
        <v>3.1E-2</v>
      </c>
      <c r="AG179" s="287">
        <v>0.628</v>
      </c>
      <c r="AH179" s="288">
        <v>0.60799999999999998</v>
      </c>
    </row>
    <row r="180" spans="1:34" ht="21" hidden="1" customHeight="1">
      <c r="A180" s="445" t="s">
        <v>238</v>
      </c>
      <c r="B180" s="446">
        <v>1388000</v>
      </c>
      <c r="C180" s="461">
        <v>1149000</v>
      </c>
      <c r="D180" s="446">
        <v>813000</v>
      </c>
      <c r="E180" s="446">
        <v>765000</v>
      </c>
      <c r="F180" s="446">
        <v>47000</v>
      </c>
      <c r="G180" s="446">
        <v>575000</v>
      </c>
      <c r="H180" s="449">
        <v>5.8000000000000003E-2</v>
      </c>
      <c r="I180" s="462">
        <v>0.69299999999999995</v>
      </c>
      <c r="J180" s="451">
        <v>0.65200000000000002</v>
      </c>
      <c r="K180" s="453"/>
      <c r="L180" s="444"/>
      <c r="M180" s="28" t="s">
        <v>238</v>
      </c>
      <c r="N180" s="224">
        <v>672000</v>
      </c>
      <c r="O180" s="284">
        <v>568000</v>
      </c>
      <c r="P180" s="289">
        <v>442000</v>
      </c>
      <c r="Q180" s="284">
        <v>408000</v>
      </c>
      <c r="R180" s="284">
        <v>34000</v>
      </c>
      <c r="S180" s="284">
        <v>230000</v>
      </c>
      <c r="T180" s="286">
        <v>7.5999999999999998E-2</v>
      </c>
      <c r="U180" s="287">
        <v>0.76100000000000001</v>
      </c>
      <c r="V180" s="288">
        <v>0.70199999999999996</v>
      </c>
      <c r="Y180" s="28" t="s">
        <v>238</v>
      </c>
      <c r="Z180" s="224">
        <v>716000</v>
      </c>
      <c r="AA180" s="284">
        <v>581000</v>
      </c>
      <c r="AB180" s="289">
        <v>370000</v>
      </c>
      <c r="AC180" s="284">
        <v>357000</v>
      </c>
      <c r="AD180" s="284">
        <v>13000</v>
      </c>
      <c r="AE180" s="284">
        <v>346000</v>
      </c>
      <c r="AF180" s="286">
        <v>3.5999999999999997E-2</v>
      </c>
      <c r="AG180" s="287">
        <v>0.627</v>
      </c>
      <c r="AH180" s="288">
        <v>0.60399999999999998</v>
      </c>
    </row>
    <row r="181" spans="1:34" ht="21" hidden="1" customHeight="1">
      <c r="A181" s="445" t="s">
        <v>239</v>
      </c>
      <c r="B181" s="446">
        <v>1389000</v>
      </c>
      <c r="C181" s="461">
        <v>1150000</v>
      </c>
      <c r="D181" s="446">
        <v>814000</v>
      </c>
      <c r="E181" s="446">
        <v>763000</v>
      </c>
      <c r="F181" s="446">
        <v>51000</v>
      </c>
      <c r="G181" s="446">
        <v>575000</v>
      </c>
      <c r="H181" s="449">
        <v>6.2E-2</v>
      </c>
      <c r="I181" s="462">
        <v>0.69299999999999995</v>
      </c>
      <c r="J181" s="451">
        <v>0.64900000000000002</v>
      </c>
      <c r="K181" s="453"/>
      <c r="L181" s="444"/>
      <c r="M181" s="28" t="s">
        <v>239</v>
      </c>
      <c r="N181" s="224">
        <v>672000</v>
      </c>
      <c r="O181" s="284">
        <v>568000</v>
      </c>
      <c r="P181" s="289">
        <v>443000</v>
      </c>
      <c r="Q181" s="284">
        <v>408000</v>
      </c>
      <c r="R181" s="284">
        <v>34000</v>
      </c>
      <c r="S181" s="284">
        <v>229000</v>
      </c>
      <c r="T181" s="286">
        <v>7.8E-2</v>
      </c>
      <c r="U181" s="287">
        <v>0.76100000000000001</v>
      </c>
      <c r="V181" s="288">
        <v>0.7</v>
      </c>
      <c r="Y181" s="28" t="s">
        <v>239</v>
      </c>
      <c r="Z181" s="224">
        <v>717000</v>
      </c>
      <c r="AA181" s="284">
        <v>582000</v>
      </c>
      <c r="AB181" s="289">
        <v>371000</v>
      </c>
      <c r="AC181" s="284">
        <v>355000</v>
      </c>
      <c r="AD181" s="284">
        <v>16000</v>
      </c>
      <c r="AE181" s="284">
        <v>346000</v>
      </c>
      <c r="AF181" s="286">
        <v>4.3999999999999997E-2</v>
      </c>
      <c r="AG181" s="287">
        <v>0.628</v>
      </c>
      <c r="AH181" s="288">
        <v>0.6</v>
      </c>
    </row>
    <row r="182" spans="1:34" ht="21" hidden="1" customHeight="1">
      <c r="A182" s="445" t="s">
        <v>240</v>
      </c>
      <c r="B182" s="446">
        <v>1390000</v>
      </c>
      <c r="C182" s="461">
        <v>1150000</v>
      </c>
      <c r="D182" s="446">
        <v>809000</v>
      </c>
      <c r="E182" s="446">
        <v>759000</v>
      </c>
      <c r="F182" s="446">
        <v>50000</v>
      </c>
      <c r="G182" s="446">
        <v>581000</v>
      </c>
      <c r="H182" s="449">
        <v>6.2E-2</v>
      </c>
      <c r="I182" s="462">
        <v>0.69</v>
      </c>
      <c r="J182" s="451">
        <v>0.64600000000000002</v>
      </c>
      <c r="K182" s="453"/>
      <c r="L182" s="444"/>
      <c r="M182" s="28" t="s">
        <v>240</v>
      </c>
      <c r="N182" s="224">
        <v>673000</v>
      </c>
      <c r="O182" s="284">
        <v>568000</v>
      </c>
      <c r="P182" s="289">
        <v>440000</v>
      </c>
      <c r="Q182" s="284">
        <v>405000</v>
      </c>
      <c r="R182" s="284">
        <v>35000</v>
      </c>
      <c r="S182" s="284">
        <v>233000</v>
      </c>
      <c r="T182" s="286">
        <v>0.08</v>
      </c>
      <c r="U182" s="287">
        <v>0.75600000000000001</v>
      </c>
      <c r="V182" s="288">
        <v>0.69399999999999995</v>
      </c>
      <c r="Y182" s="28" t="s">
        <v>240</v>
      </c>
      <c r="Z182" s="224">
        <v>717000</v>
      </c>
      <c r="AA182" s="284">
        <v>582000</v>
      </c>
      <c r="AB182" s="289">
        <v>369000</v>
      </c>
      <c r="AC182" s="284">
        <v>354000</v>
      </c>
      <c r="AD182" s="284">
        <v>15000</v>
      </c>
      <c r="AE182" s="284">
        <v>348000</v>
      </c>
      <c r="AF182" s="286">
        <v>4.1000000000000002E-2</v>
      </c>
      <c r="AG182" s="287">
        <v>0.626</v>
      </c>
      <c r="AH182" s="288">
        <v>0.6</v>
      </c>
    </row>
    <row r="183" spans="1:34" ht="21" hidden="1" customHeight="1">
      <c r="A183" s="445" t="s">
        <v>241</v>
      </c>
      <c r="B183" s="446">
        <v>1391000</v>
      </c>
      <c r="C183" s="461">
        <v>1151000</v>
      </c>
      <c r="D183" s="446">
        <v>800000</v>
      </c>
      <c r="E183" s="446">
        <v>750000</v>
      </c>
      <c r="F183" s="446">
        <v>50000</v>
      </c>
      <c r="G183" s="446">
        <v>591000</v>
      </c>
      <c r="H183" s="449">
        <v>6.2E-2</v>
      </c>
      <c r="I183" s="462">
        <v>0.68100000000000005</v>
      </c>
      <c r="J183" s="451">
        <v>0.63800000000000001</v>
      </c>
      <c r="K183" s="453"/>
      <c r="L183" s="444"/>
      <c r="M183" s="28" t="s">
        <v>241</v>
      </c>
      <c r="N183" s="224">
        <v>673000</v>
      </c>
      <c r="O183" s="284">
        <v>568000</v>
      </c>
      <c r="P183" s="289">
        <v>436000</v>
      </c>
      <c r="Q183" s="284">
        <v>401000</v>
      </c>
      <c r="R183" s="284">
        <v>35000</v>
      </c>
      <c r="S183" s="284">
        <v>237000</v>
      </c>
      <c r="T183" s="286">
        <v>8.1000000000000003E-2</v>
      </c>
      <c r="U183" s="287">
        <v>0.748</v>
      </c>
      <c r="V183" s="288">
        <v>0.68600000000000005</v>
      </c>
      <c r="Y183" s="28" t="s">
        <v>241</v>
      </c>
      <c r="Z183" s="224">
        <v>718000</v>
      </c>
      <c r="AA183" s="284">
        <v>582000</v>
      </c>
      <c r="AB183" s="289">
        <v>364000</v>
      </c>
      <c r="AC183" s="284">
        <v>349000</v>
      </c>
      <c r="AD183" s="284">
        <v>15000</v>
      </c>
      <c r="AE183" s="284">
        <v>354000</v>
      </c>
      <c r="AF183" s="286">
        <v>0.04</v>
      </c>
      <c r="AG183" s="287">
        <v>0.61599999999999999</v>
      </c>
      <c r="AH183" s="288">
        <v>0.59099999999999997</v>
      </c>
    </row>
    <row r="184" spans="1:34" ht="21" hidden="1" customHeight="1">
      <c r="A184" s="445" t="s">
        <v>242</v>
      </c>
      <c r="B184" s="446">
        <v>1392000</v>
      </c>
      <c r="C184" s="461">
        <v>1151000</v>
      </c>
      <c r="D184" s="446">
        <v>804000</v>
      </c>
      <c r="E184" s="446">
        <v>752000</v>
      </c>
      <c r="F184" s="446">
        <v>52000</v>
      </c>
      <c r="G184" s="446">
        <v>588000</v>
      </c>
      <c r="H184" s="449">
        <v>6.4000000000000001E-2</v>
      </c>
      <c r="I184" s="462">
        <v>0.68400000000000005</v>
      </c>
      <c r="J184" s="451">
        <v>0.63900000000000001</v>
      </c>
      <c r="K184" s="453"/>
      <c r="L184" s="444"/>
      <c r="M184" s="28" t="s">
        <v>242</v>
      </c>
      <c r="N184" s="224">
        <v>674000</v>
      </c>
      <c r="O184" s="284">
        <v>569000</v>
      </c>
      <c r="P184" s="289">
        <v>439000</v>
      </c>
      <c r="Q184" s="284">
        <v>403000</v>
      </c>
      <c r="R184" s="284">
        <v>35000</v>
      </c>
      <c r="S184" s="284">
        <v>235000</v>
      </c>
      <c r="T184" s="286">
        <v>8.1000000000000003E-2</v>
      </c>
      <c r="U184" s="287">
        <v>0.752</v>
      </c>
      <c r="V184" s="288">
        <v>0.68899999999999995</v>
      </c>
      <c r="Y184" s="28" t="s">
        <v>242</v>
      </c>
      <c r="Z184" s="224">
        <v>718000</v>
      </c>
      <c r="AA184" s="284">
        <v>583000</v>
      </c>
      <c r="AB184" s="289">
        <v>365000</v>
      </c>
      <c r="AC184" s="284">
        <v>349000</v>
      </c>
      <c r="AD184" s="284">
        <v>16000</v>
      </c>
      <c r="AE184" s="284">
        <v>353000</v>
      </c>
      <c r="AF184" s="286">
        <v>4.4999999999999998E-2</v>
      </c>
      <c r="AG184" s="287">
        <v>0.61799999999999999</v>
      </c>
      <c r="AH184" s="288">
        <v>0.59</v>
      </c>
    </row>
    <row r="185" spans="1:34" ht="21" hidden="1" customHeight="1">
      <c r="A185" s="445" t="s">
        <v>243</v>
      </c>
      <c r="B185" s="446">
        <v>1393000</v>
      </c>
      <c r="C185" s="461">
        <v>1152000</v>
      </c>
      <c r="D185" s="446">
        <v>809000</v>
      </c>
      <c r="E185" s="446">
        <v>756000</v>
      </c>
      <c r="F185" s="446">
        <v>52000</v>
      </c>
      <c r="G185" s="446">
        <v>585000</v>
      </c>
      <c r="H185" s="449">
        <v>6.5000000000000002E-2</v>
      </c>
      <c r="I185" s="462">
        <v>0.68700000000000006</v>
      </c>
      <c r="J185" s="451">
        <v>0.64100000000000001</v>
      </c>
      <c r="K185" s="453"/>
      <c r="L185" s="444"/>
      <c r="M185" s="28" t="s">
        <v>243</v>
      </c>
      <c r="N185" s="224">
        <v>674000</v>
      </c>
      <c r="O185" s="284">
        <v>569000</v>
      </c>
      <c r="P185" s="289">
        <v>442000</v>
      </c>
      <c r="Q185" s="284">
        <v>405000</v>
      </c>
      <c r="R185" s="284">
        <v>37000</v>
      </c>
      <c r="S185" s="284">
        <v>232000</v>
      </c>
      <c r="T185" s="286">
        <v>8.4000000000000005E-2</v>
      </c>
      <c r="U185" s="287">
        <v>0.755</v>
      </c>
      <c r="V185" s="288">
        <v>0.69</v>
      </c>
      <c r="Y185" s="28" t="s">
        <v>243</v>
      </c>
      <c r="Z185" s="224">
        <v>719000</v>
      </c>
      <c r="AA185" s="284">
        <v>583000</v>
      </c>
      <c r="AB185" s="289">
        <v>366000</v>
      </c>
      <c r="AC185" s="284">
        <v>351000</v>
      </c>
      <c r="AD185" s="284">
        <v>15000</v>
      </c>
      <c r="AE185" s="284">
        <v>353000</v>
      </c>
      <c r="AF185" s="286">
        <v>4.2000000000000003E-2</v>
      </c>
      <c r="AG185" s="287">
        <v>0.62</v>
      </c>
      <c r="AH185" s="288">
        <v>0.59299999999999997</v>
      </c>
    </row>
    <row r="186" spans="1:34" ht="21" hidden="1" customHeight="1">
      <c r="A186" s="445" t="s">
        <v>244</v>
      </c>
      <c r="B186" s="446">
        <v>1394000</v>
      </c>
      <c r="C186" s="461">
        <v>1152000</v>
      </c>
      <c r="D186" s="446">
        <v>813000</v>
      </c>
      <c r="E186" s="446">
        <v>757000</v>
      </c>
      <c r="F186" s="446">
        <v>56000</v>
      </c>
      <c r="G186" s="446">
        <v>581000</v>
      </c>
      <c r="H186" s="449">
        <v>6.9000000000000006E-2</v>
      </c>
      <c r="I186" s="462">
        <v>0.69099999999999995</v>
      </c>
      <c r="J186" s="451">
        <v>0.64200000000000002</v>
      </c>
      <c r="K186" s="453"/>
      <c r="L186" s="444"/>
      <c r="M186" s="28" t="s">
        <v>244</v>
      </c>
      <c r="N186" s="224">
        <v>675000</v>
      </c>
      <c r="O186" s="284">
        <v>569000</v>
      </c>
      <c r="P186" s="289">
        <v>446000</v>
      </c>
      <c r="Q186" s="284">
        <v>404000</v>
      </c>
      <c r="R186" s="284">
        <v>41000</v>
      </c>
      <c r="S186" s="284">
        <v>229000</v>
      </c>
      <c r="T186" s="286">
        <v>9.2999999999999999E-2</v>
      </c>
      <c r="U186" s="287">
        <v>0.76200000000000001</v>
      </c>
      <c r="V186" s="288">
        <v>0.69</v>
      </c>
      <c r="Y186" s="28" t="s">
        <v>244</v>
      </c>
      <c r="Z186" s="224">
        <v>719000</v>
      </c>
      <c r="AA186" s="284">
        <v>583000</v>
      </c>
      <c r="AB186" s="289">
        <v>367000</v>
      </c>
      <c r="AC186" s="284">
        <v>353000</v>
      </c>
      <c r="AD186" s="284">
        <v>15000</v>
      </c>
      <c r="AE186" s="284">
        <v>352000</v>
      </c>
      <c r="AF186" s="286">
        <v>0.04</v>
      </c>
      <c r="AG186" s="287">
        <v>0.621</v>
      </c>
      <c r="AH186" s="288">
        <v>0.59599999999999997</v>
      </c>
    </row>
    <row r="187" spans="1:34" ht="21" hidden="1" customHeight="1">
      <c r="A187" s="445" t="s">
        <v>245</v>
      </c>
      <c r="B187" s="446">
        <v>1395000</v>
      </c>
      <c r="C187" s="461">
        <v>1153000</v>
      </c>
      <c r="D187" s="446">
        <v>820000</v>
      </c>
      <c r="E187" s="446">
        <v>761000</v>
      </c>
      <c r="F187" s="446">
        <v>59000</v>
      </c>
      <c r="G187" s="446">
        <v>576000</v>
      </c>
      <c r="H187" s="449">
        <v>7.1999999999999995E-2</v>
      </c>
      <c r="I187" s="462">
        <v>0.69699999999999995</v>
      </c>
      <c r="J187" s="451">
        <v>0.64600000000000002</v>
      </c>
      <c r="K187" s="453"/>
      <c r="L187" s="444"/>
      <c r="M187" s="28" t="s">
        <v>245</v>
      </c>
      <c r="N187" s="224">
        <v>676000</v>
      </c>
      <c r="O187" s="284">
        <v>570000</v>
      </c>
      <c r="P187" s="289">
        <v>447000</v>
      </c>
      <c r="Q187" s="284">
        <v>404000</v>
      </c>
      <c r="R187" s="284">
        <v>42000</v>
      </c>
      <c r="S187" s="284">
        <v>229000</v>
      </c>
      <c r="T187" s="286">
        <v>9.5000000000000001E-2</v>
      </c>
      <c r="U187" s="287">
        <v>0.76400000000000001</v>
      </c>
      <c r="V187" s="288">
        <v>0.69</v>
      </c>
      <c r="Y187" s="28" t="s">
        <v>245</v>
      </c>
      <c r="Z187" s="224">
        <v>720000</v>
      </c>
      <c r="AA187" s="284">
        <v>583000</v>
      </c>
      <c r="AB187" s="289">
        <v>373000</v>
      </c>
      <c r="AC187" s="284">
        <v>357000</v>
      </c>
      <c r="AD187" s="284">
        <v>17000</v>
      </c>
      <c r="AE187" s="284">
        <v>347000</v>
      </c>
      <c r="AF187" s="286">
        <v>4.3999999999999997E-2</v>
      </c>
      <c r="AG187" s="287">
        <v>0.63200000000000001</v>
      </c>
      <c r="AH187" s="288">
        <v>0.60299999999999998</v>
      </c>
    </row>
    <row r="188" spans="1:34" ht="21" hidden="1" customHeight="1">
      <c r="A188" s="445" t="s">
        <v>246</v>
      </c>
      <c r="B188" s="446">
        <v>1396000</v>
      </c>
      <c r="C188" s="461">
        <v>1153000</v>
      </c>
      <c r="D188" s="446">
        <v>823000</v>
      </c>
      <c r="E188" s="446">
        <v>768000</v>
      </c>
      <c r="F188" s="446">
        <v>54000</v>
      </c>
      <c r="G188" s="446">
        <v>574000</v>
      </c>
      <c r="H188" s="449">
        <v>6.6000000000000003E-2</v>
      </c>
      <c r="I188" s="462">
        <v>0.7</v>
      </c>
      <c r="J188" s="451">
        <v>0.65300000000000002</v>
      </c>
      <c r="K188" s="453"/>
      <c r="L188" s="444"/>
      <c r="M188" s="28" t="s">
        <v>246</v>
      </c>
      <c r="N188" s="224">
        <v>676000</v>
      </c>
      <c r="O188" s="284">
        <v>570000</v>
      </c>
      <c r="P188" s="289">
        <v>448000</v>
      </c>
      <c r="Q188" s="284">
        <v>408000</v>
      </c>
      <c r="R188" s="284">
        <v>40000</v>
      </c>
      <c r="S188" s="284">
        <v>228000</v>
      </c>
      <c r="T188" s="286">
        <v>8.7999999999999995E-2</v>
      </c>
      <c r="U188" s="287">
        <v>0.76600000000000001</v>
      </c>
      <c r="V188" s="288">
        <v>0.69699999999999995</v>
      </c>
      <c r="Y188" s="28" t="s">
        <v>246</v>
      </c>
      <c r="Z188" s="224">
        <v>720000</v>
      </c>
      <c r="AA188" s="284">
        <v>584000</v>
      </c>
      <c r="AB188" s="289">
        <v>375000</v>
      </c>
      <c r="AC188" s="284">
        <v>360000</v>
      </c>
      <c r="AD188" s="284">
        <v>15000</v>
      </c>
      <c r="AE188" s="284">
        <v>345000</v>
      </c>
      <c r="AF188" s="286">
        <v>3.9E-2</v>
      </c>
      <c r="AG188" s="287">
        <v>0.63500000000000001</v>
      </c>
      <c r="AH188" s="288">
        <v>0.60899999999999999</v>
      </c>
    </row>
    <row r="189" spans="1:34" ht="21" hidden="1" customHeight="1">
      <c r="A189" s="445" t="s">
        <v>247</v>
      </c>
      <c r="B189" s="446">
        <v>1397000</v>
      </c>
      <c r="C189" s="461">
        <v>1154000</v>
      </c>
      <c r="D189" s="446">
        <v>829000</v>
      </c>
      <c r="E189" s="446">
        <v>773000</v>
      </c>
      <c r="F189" s="446">
        <v>56000</v>
      </c>
      <c r="G189" s="446">
        <v>568000</v>
      </c>
      <c r="H189" s="449">
        <v>6.7000000000000004E-2</v>
      </c>
      <c r="I189" s="462">
        <v>0.70399999999999996</v>
      </c>
      <c r="J189" s="451">
        <v>0.65600000000000003</v>
      </c>
      <c r="K189" s="453"/>
      <c r="L189" s="444"/>
      <c r="M189" s="28" t="s">
        <v>247</v>
      </c>
      <c r="N189" s="224">
        <v>676000</v>
      </c>
      <c r="O189" s="284">
        <v>570000</v>
      </c>
      <c r="P189" s="289">
        <v>451000</v>
      </c>
      <c r="Q189" s="284">
        <v>411000</v>
      </c>
      <c r="R189" s="284">
        <v>40000</v>
      </c>
      <c r="S189" s="284">
        <v>225000</v>
      </c>
      <c r="T189" s="286">
        <v>0.09</v>
      </c>
      <c r="U189" s="287">
        <v>0.77100000000000002</v>
      </c>
      <c r="V189" s="288">
        <v>0.69899999999999995</v>
      </c>
      <c r="Y189" s="28" t="s">
        <v>247</v>
      </c>
      <c r="Z189" s="224">
        <v>721000</v>
      </c>
      <c r="AA189" s="284">
        <v>584000</v>
      </c>
      <c r="AB189" s="289">
        <v>378000</v>
      </c>
      <c r="AC189" s="284">
        <v>362000</v>
      </c>
      <c r="AD189" s="284">
        <v>15000</v>
      </c>
      <c r="AE189" s="284">
        <v>343000</v>
      </c>
      <c r="AF189" s="286">
        <v>4.1000000000000002E-2</v>
      </c>
      <c r="AG189" s="287">
        <v>0.63900000000000001</v>
      </c>
      <c r="AH189" s="288">
        <v>0.61299999999999999</v>
      </c>
    </row>
    <row r="190" spans="1:34" ht="21" hidden="1" customHeight="1">
      <c r="A190" s="445" t="s">
        <v>248</v>
      </c>
      <c r="B190" s="446">
        <v>1398000</v>
      </c>
      <c r="C190" s="461">
        <v>1154000</v>
      </c>
      <c r="D190" s="446">
        <v>822000</v>
      </c>
      <c r="E190" s="446">
        <v>773000</v>
      </c>
      <c r="F190" s="446">
        <v>48000</v>
      </c>
      <c r="G190" s="446">
        <v>577000</v>
      </c>
      <c r="H190" s="449">
        <v>5.8999999999999997E-2</v>
      </c>
      <c r="I190" s="462">
        <v>0.69699999999999995</v>
      </c>
      <c r="J190" s="451">
        <v>0.65500000000000003</v>
      </c>
      <c r="K190" s="453"/>
      <c r="L190" s="444"/>
      <c r="M190" s="28" t="s">
        <v>248</v>
      </c>
      <c r="N190" s="224">
        <v>677000</v>
      </c>
      <c r="O190" s="284">
        <v>570000</v>
      </c>
      <c r="P190" s="289">
        <v>448000</v>
      </c>
      <c r="Q190" s="284">
        <v>414000</v>
      </c>
      <c r="R190" s="284">
        <v>35000</v>
      </c>
      <c r="S190" s="284">
        <v>229000</v>
      </c>
      <c r="T190" s="286">
        <v>7.6999999999999999E-2</v>
      </c>
      <c r="U190" s="287">
        <v>0.76500000000000001</v>
      </c>
      <c r="V190" s="288">
        <v>0.70399999999999996</v>
      </c>
      <c r="Y190" s="28" t="s">
        <v>248</v>
      </c>
      <c r="Z190" s="224">
        <v>721000</v>
      </c>
      <c r="AA190" s="284">
        <v>584000</v>
      </c>
      <c r="AB190" s="289">
        <v>373000</v>
      </c>
      <c r="AC190" s="284">
        <v>359000</v>
      </c>
      <c r="AD190" s="284">
        <v>14000</v>
      </c>
      <c r="AE190" s="284">
        <v>348000</v>
      </c>
      <c r="AF190" s="286">
        <v>3.6999999999999998E-2</v>
      </c>
      <c r="AG190" s="287">
        <v>0.63</v>
      </c>
      <c r="AH190" s="288">
        <v>0.60699999999999998</v>
      </c>
    </row>
    <row r="191" spans="1:34" ht="21" hidden="1" customHeight="1">
      <c r="A191" s="445" t="s">
        <v>249</v>
      </c>
      <c r="B191" s="446">
        <v>1399000</v>
      </c>
      <c r="C191" s="461">
        <v>1154000</v>
      </c>
      <c r="D191" s="446">
        <v>826000</v>
      </c>
      <c r="E191" s="446">
        <v>775000</v>
      </c>
      <c r="F191" s="446">
        <v>51000</v>
      </c>
      <c r="G191" s="446">
        <v>573000</v>
      </c>
      <c r="H191" s="449">
        <v>6.2E-2</v>
      </c>
      <c r="I191" s="462">
        <v>0.69899999999999995</v>
      </c>
      <c r="J191" s="451">
        <v>0.65400000000000003</v>
      </c>
      <c r="K191" s="453"/>
      <c r="L191" s="444"/>
      <c r="M191" s="28" t="s">
        <v>249</v>
      </c>
      <c r="N191" s="224">
        <v>677000</v>
      </c>
      <c r="O191" s="284">
        <v>570000</v>
      </c>
      <c r="P191" s="289">
        <v>449000</v>
      </c>
      <c r="Q191" s="284">
        <v>412000</v>
      </c>
      <c r="R191" s="284">
        <v>37000</v>
      </c>
      <c r="S191" s="284">
        <v>228000</v>
      </c>
      <c r="T191" s="286">
        <v>8.3000000000000004E-2</v>
      </c>
      <c r="U191" s="287">
        <v>0.76300000000000001</v>
      </c>
      <c r="V191" s="288">
        <v>0.69699999999999995</v>
      </c>
      <c r="Y191" s="28" t="s">
        <v>249</v>
      </c>
      <c r="Z191" s="224">
        <v>722000</v>
      </c>
      <c r="AA191" s="284">
        <v>584000</v>
      </c>
      <c r="AB191" s="289">
        <v>377000</v>
      </c>
      <c r="AC191" s="284">
        <v>363000</v>
      </c>
      <c r="AD191" s="284">
        <v>14000</v>
      </c>
      <c r="AE191" s="284">
        <v>345000</v>
      </c>
      <c r="AF191" s="286">
        <v>3.6999999999999998E-2</v>
      </c>
      <c r="AG191" s="287">
        <v>0.63600000000000001</v>
      </c>
      <c r="AH191" s="288">
        <v>0.61299999999999999</v>
      </c>
    </row>
    <row r="192" spans="1:34" ht="21" hidden="1" customHeight="1">
      <c r="A192" s="445" t="s">
        <v>250</v>
      </c>
      <c r="B192" s="446">
        <v>1400000</v>
      </c>
      <c r="C192" s="461">
        <v>1155000</v>
      </c>
      <c r="D192" s="446">
        <v>836000</v>
      </c>
      <c r="E192" s="446">
        <v>782000</v>
      </c>
      <c r="F192" s="446">
        <v>53000</v>
      </c>
      <c r="G192" s="446">
        <v>565000</v>
      </c>
      <c r="H192" s="449">
        <v>6.4000000000000001E-2</v>
      </c>
      <c r="I192" s="462">
        <v>0.70699999999999996</v>
      </c>
      <c r="J192" s="451">
        <v>0.66100000000000003</v>
      </c>
      <c r="K192" s="453"/>
      <c r="L192" s="444"/>
      <c r="M192" s="28" t="s">
        <v>250</v>
      </c>
      <c r="N192" s="224">
        <v>678000</v>
      </c>
      <c r="O192" s="284">
        <v>571000</v>
      </c>
      <c r="P192" s="289">
        <v>453000</v>
      </c>
      <c r="Q192" s="284">
        <v>413000</v>
      </c>
      <c r="R192" s="284">
        <v>40000</v>
      </c>
      <c r="S192" s="284">
        <v>225000</v>
      </c>
      <c r="T192" s="286">
        <v>8.7999999999999995E-2</v>
      </c>
      <c r="U192" s="287">
        <v>0.77</v>
      </c>
      <c r="V192" s="288">
        <v>0.7</v>
      </c>
      <c r="Y192" s="28" t="s">
        <v>250</v>
      </c>
      <c r="Z192" s="224">
        <v>722000</v>
      </c>
      <c r="AA192" s="284">
        <v>584000</v>
      </c>
      <c r="AB192" s="289">
        <v>383000</v>
      </c>
      <c r="AC192" s="284">
        <v>369000</v>
      </c>
      <c r="AD192" s="284">
        <v>13000</v>
      </c>
      <c r="AE192" s="284">
        <v>339000</v>
      </c>
      <c r="AF192" s="286">
        <v>3.5000000000000003E-2</v>
      </c>
      <c r="AG192" s="287">
        <v>0.64500000000000002</v>
      </c>
      <c r="AH192" s="288">
        <v>0.622</v>
      </c>
    </row>
    <row r="193" spans="1:34" ht="21" hidden="1" customHeight="1">
      <c r="A193" s="445" t="s">
        <v>251</v>
      </c>
      <c r="B193" s="446">
        <v>1401000</v>
      </c>
      <c r="C193" s="461">
        <v>1155000</v>
      </c>
      <c r="D193" s="446">
        <v>839000</v>
      </c>
      <c r="E193" s="446">
        <v>781000</v>
      </c>
      <c r="F193" s="446">
        <v>58000</v>
      </c>
      <c r="G193" s="446">
        <v>563000</v>
      </c>
      <c r="H193" s="449">
        <v>6.9000000000000006E-2</v>
      </c>
      <c r="I193" s="462">
        <v>0.71</v>
      </c>
      <c r="J193" s="451">
        <v>0.66</v>
      </c>
      <c r="K193" s="453"/>
      <c r="L193" s="444"/>
      <c r="M193" s="28" t="s">
        <v>251</v>
      </c>
      <c r="N193" s="224">
        <v>678000</v>
      </c>
      <c r="O193" s="284">
        <v>571000</v>
      </c>
      <c r="P193" s="289">
        <v>458000</v>
      </c>
      <c r="Q193" s="284">
        <v>416000</v>
      </c>
      <c r="R193" s="284">
        <v>42000</v>
      </c>
      <c r="S193" s="284">
        <v>220000</v>
      </c>
      <c r="T193" s="286">
        <v>9.1999999999999998E-2</v>
      </c>
      <c r="U193" s="287">
        <v>0.78</v>
      </c>
      <c r="V193" s="288">
        <v>0.70599999999999996</v>
      </c>
      <c r="Y193" s="28" t="s">
        <v>251</v>
      </c>
      <c r="Z193" s="224">
        <v>723000</v>
      </c>
      <c r="AA193" s="284">
        <v>585000</v>
      </c>
      <c r="AB193" s="289">
        <v>380000</v>
      </c>
      <c r="AC193" s="284">
        <v>364000</v>
      </c>
      <c r="AD193" s="284">
        <v>16000</v>
      </c>
      <c r="AE193" s="284">
        <v>343000</v>
      </c>
      <c r="AF193" s="286">
        <v>4.1000000000000002E-2</v>
      </c>
      <c r="AG193" s="287">
        <v>0.64100000000000001</v>
      </c>
      <c r="AH193" s="288">
        <v>0.61499999999999999</v>
      </c>
    </row>
    <row r="194" spans="1:34" ht="21" hidden="1" customHeight="1">
      <c r="A194" s="445" t="s">
        <v>252</v>
      </c>
      <c r="B194" s="446">
        <v>1402000</v>
      </c>
      <c r="C194" s="461">
        <v>1156000</v>
      </c>
      <c r="D194" s="446">
        <v>840000</v>
      </c>
      <c r="E194" s="446">
        <v>782000</v>
      </c>
      <c r="F194" s="446">
        <v>59000</v>
      </c>
      <c r="G194" s="446">
        <v>562000</v>
      </c>
      <c r="H194" s="449">
        <v>7.0000000000000007E-2</v>
      </c>
      <c r="I194" s="462">
        <v>0.71199999999999997</v>
      </c>
      <c r="J194" s="451">
        <v>0.66200000000000003</v>
      </c>
      <c r="K194" s="453"/>
      <c r="L194" s="444"/>
      <c r="M194" s="28" t="s">
        <v>252</v>
      </c>
      <c r="N194" s="224">
        <v>679000</v>
      </c>
      <c r="O194" s="284">
        <v>571000</v>
      </c>
      <c r="P194" s="289">
        <v>462000</v>
      </c>
      <c r="Q194" s="284">
        <v>418000</v>
      </c>
      <c r="R194" s="284">
        <v>44000</v>
      </c>
      <c r="S194" s="284">
        <v>217000</v>
      </c>
      <c r="T194" s="286">
        <v>9.5000000000000001E-2</v>
      </c>
      <c r="U194" s="287">
        <v>0.78800000000000003</v>
      </c>
      <c r="V194" s="288">
        <v>0.71099999999999997</v>
      </c>
      <c r="Y194" s="28" t="s">
        <v>252</v>
      </c>
      <c r="Z194" s="224">
        <v>723000</v>
      </c>
      <c r="AA194" s="284">
        <v>585000</v>
      </c>
      <c r="AB194" s="289">
        <v>379000</v>
      </c>
      <c r="AC194" s="284">
        <v>364000</v>
      </c>
      <c r="AD194" s="284">
        <v>15000</v>
      </c>
      <c r="AE194" s="284">
        <v>345000</v>
      </c>
      <c r="AF194" s="286">
        <v>3.7999999999999999E-2</v>
      </c>
      <c r="AG194" s="287">
        <v>0.63800000000000001</v>
      </c>
      <c r="AH194" s="288">
        <v>0.61399999999999999</v>
      </c>
    </row>
    <row r="195" spans="1:34" ht="21" hidden="1" customHeight="1">
      <c r="A195" s="445" t="s">
        <v>253</v>
      </c>
      <c r="B195" s="446">
        <v>1403000</v>
      </c>
      <c r="C195" s="461">
        <v>1156000</v>
      </c>
      <c r="D195" s="446">
        <v>838000</v>
      </c>
      <c r="E195" s="446">
        <v>779000</v>
      </c>
      <c r="F195" s="446">
        <v>59000</v>
      </c>
      <c r="G195" s="446">
        <v>565000</v>
      </c>
      <c r="H195" s="449">
        <v>7.0000000000000007E-2</v>
      </c>
      <c r="I195" s="462">
        <v>0.71099999999999997</v>
      </c>
      <c r="J195" s="451">
        <v>0.66</v>
      </c>
      <c r="K195" s="453"/>
      <c r="L195" s="444"/>
      <c r="M195" s="28" t="s">
        <v>253</v>
      </c>
      <c r="N195" s="224">
        <v>679000</v>
      </c>
      <c r="O195" s="284">
        <v>571000</v>
      </c>
      <c r="P195" s="289">
        <v>457000</v>
      </c>
      <c r="Q195" s="284">
        <v>414000</v>
      </c>
      <c r="R195" s="284">
        <v>44000</v>
      </c>
      <c r="S195" s="284">
        <v>222000</v>
      </c>
      <c r="T195" s="286">
        <v>9.5000000000000001E-2</v>
      </c>
      <c r="U195" s="287">
        <v>0.78100000000000003</v>
      </c>
      <c r="V195" s="288">
        <v>0.70499999999999996</v>
      </c>
      <c r="Y195" s="28" t="s">
        <v>253</v>
      </c>
      <c r="Z195" s="224">
        <v>724000</v>
      </c>
      <c r="AA195" s="284">
        <v>585000</v>
      </c>
      <c r="AB195" s="289">
        <v>380000</v>
      </c>
      <c r="AC195" s="284">
        <v>365000</v>
      </c>
      <c r="AD195" s="284">
        <v>15000</v>
      </c>
      <c r="AE195" s="284">
        <v>343000</v>
      </c>
      <c r="AF195" s="286">
        <v>0.04</v>
      </c>
      <c r="AG195" s="287">
        <v>0.64200000000000002</v>
      </c>
      <c r="AH195" s="288">
        <v>0.61599999999999999</v>
      </c>
    </row>
    <row r="196" spans="1:34" ht="21" hidden="1" customHeight="1">
      <c r="A196" s="445" t="s">
        <v>254</v>
      </c>
      <c r="B196" s="446">
        <v>1404000</v>
      </c>
      <c r="C196" s="461">
        <v>1157000</v>
      </c>
      <c r="D196" s="446">
        <v>836000</v>
      </c>
      <c r="E196" s="446">
        <v>781000</v>
      </c>
      <c r="F196" s="446">
        <v>55000</v>
      </c>
      <c r="G196" s="446">
        <v>568000</v>
      </c>
      <c r="H196" s="449">
        <v>6.6000000000000003E-2</v>
      </c>
      <c r="I196" s="462">
        <v>0.71</v>
      </c>
      <c r="J196" s="451">
        <v>0.66200000000000003</v>
      </c>
      <c r="K196" s="453"/>
      <c r="L196" s="444"/>
      <c r="M196" s="28" t="s">
        <v>254</v>
      </c>
      <c r="N196" s="224">
        <v>680000</v>
      </c>
      <c r="O196" s="284">
        <v>571000</v>
      </c>
      <c r="P196" s="289">
        <v>459000</v>
      </c>
      <c r="Q196" s="284">
        <v>418000</v>
      </c>
      <c r="R196" s="284">
        <v>41000</v>
      </c>
      <c r="S196" s="284">
        <v>221000</v>
      </c>
      <c r="T196" s="286">
        <v>8.8999999999999996E-2</v>
      </c>
      <c r="U196" s="287">
        <v>0.78200000000000003</v>
      </c>
      <c r="V196" s="288">
        <v>0.71099999999999997</v>
      </c>
      <c r="Y196" s="28" t="s">
        <v>254</v>
      </c>
      <c r="Z196" s="224">
        <v>724000</v>
      </c>
      <c r="AA196" s="284">
        <v>585000</v>
      </c>
      <c r="AB196" s="289">
        <v>378000</v>
      </c>
      <c r="AC196" s="284">
        <v>363000</v>
      </c>
      <c r="AD196" s="284">
        <v>14000</v>
      </c>
      <c r="AE196" s="284">
        <v>346000</v>
      </c>
      <c r="AF196" s="286">
        <v>3.7999999999999999E-2</v>
      </c>
      <c r="AG196" s="287">
        <v>0.63900000000000001</v>
      </c>
      <c r="AH196" s="288">
        <v>0.61399999999999999</v>
      </c>
    </row>
    <row r="197" spans="1:34" ht="21" hidden="1" customHeight="1">
      <c r="A197" s="445" t="s">
        <v>255</v>
      </c>
      <c r="B197" s="446">
        <v>1405000</v>
      </c>
      <c r="C197" s="461">
        <v>1157000</v>
      </c>
      <c r="D197" s="446">
        <v>843000</v>
      </c>
      <c r="E197" s="446">
        <v>786000</v>
      </c>
      <c r="F197" s="446">
        <v>57000</v>
      </c>
      <c r="G197" s="446">
        <v>562000</v>
      </c>
      <c r="H197" s="449">
        <v>6.7000000000000004E-2</v>
      </c>
      <c r="I197" s="462">
        <v>0.71199999999999997</v>
      </c>
      <c r="J197" s="451">
        <v>0.66300000000000003</v>
      </c>
      <c r="K197" s="453"/>
      <c r="L197" s="444"/>
      <c r="M197" s="28" t="s">
        <v>255</v>
      </c>
      <c r="N197" s="224">
        <v>680000</v>
      </c>
      <c r="O197" s="284">
        <v>571000</v>
      </c>
      <c r="P197" s="289">
        <v>462000</v>
      </c>
      <c r="Q197" s="284">
        <v>423000</v>
      </c>
      <c r="R197" s="284">
        <v>40000</v>
      </c>
      <c r="S197" s="284">
        <v>218000</v>
      </c>
      <c r="T197" s="286">
        <v>8.5999999999999993E-2</v>
      </c>
      <c r="U197" s="287">
        <v>0.78500000000000003</v>
      </c>
      <c r="V197" s="288">
        <v>0.71499999999999997</v>
      </c>
      <c r="Y197" s="28" t="s">
        <v>255</v>
      </c>
      <c r="Z197" s="224">
        <v>724000</v>
      </c>
      <c r="AA197" s="284">
        <v>585000</v>
      </c>
      <c r="AB197" s="289">
        <v>381000</v>
      </c>
      <c r="AC197" s="284">
        <v>364000</v>
      </c>
      <c r="AD197" s="284">
        <v>17000</v>
      </c>
      <c r="AE197" s="284">
        <v>344000</v>
      </c>
      <c r="AF197" s="286">
        <v>4.3999999999999997E-2</v>
      </c>
      <c r="AG197" s="287">
        <v>0.64200000000000002</v>
      </c>
      <c r="AH197" s="288">
        <v>0.61299999999999999</v>
      </c>
    </row>
    <row r="198" spans="1:34" ht="21" hidden="1" customHeight="1">
      <c r="A198" s="445" t="s">
        <v>256</v>
      </c>
      <c r="B198" s="446">
        <v>1406000</v>
      </c>
      <c r="C198" s="461">
        <v>1157000</v>
      </c>
      <c r="D198" s="446">
        <v>844000</v>
      </c>
      <c r="E198" s="446">
        <v>785000</v>
      </c>
      <c r="F198" s="446">
        <v>59000</v>
      </c>
      <c r="G198" s="446">
        <v>561000</v>
      </c>
      <c r="H198" s="449">
        <v>7.0000000000000007E-2</v>
      </c>
      <c r="I198" s="462">
        <v>0.71499999999999997</v>
      </c>
      <c r="J198" s="451">
        <v>0.66400000000000003</v>
      </c>
      <c r="K198" s="453"/>
      <c r="L198" s="444"/>
      <c r="M198" s="28" t="s">
        <v>256</v>
      </c>
      <c r="N198" s="224">
        <v>681000</v>
      </c>
      <c r="O198" s="284">
        <v>572000</v>
      </c>
      <c r="P198" s="289">
        <v>462000</v>
      </c>
      <c r="Q198" s="284">
        <v>421000</v>
      </c>
      <c r="R198" s="284">
        <v>41000</v>
      </c>
      <c r="S198" s="284">
        <v>219000</v>
      </c>
      <c r="T198" s="286">
        <v>8.8999999999999996E-2</v>
      </c>
      <c r="U198" s="287">
        <v>0.78800000000000003</v>
      </c>
      <c r="V198" s="288">
        <v>0.71699999999999997</v>
      </c>
      <c r="Y198" s="28" t="s">
        <v>256</v>
      </c>
      <c r="Z198" s="224">
        <v>725000</v>
      </c>
      <c r="AA198" s="284">
        <v>586000</v>
      </c>
      <c r="AB198" s="289">
        <v>383000</v>
      </c>
      <c r="AC198" s="284">
        <v>365000</v>
      </c>
      <c r="AD198" s="284">
        <v>18000</v>
      </c>
      <c r="AE198" s="284">
        <v>342000</v>
      </c>
      <c r="AF198" s="286">
        <v>4.7E-2</v>
      </c>
      <c r="AG198" s="287">
        <v>0.64400000000000002</v>
      </c>
      <c r="AH198" s="288">
        <v>0.61299999999999999</v>
      </c>
    </row>
    <row r="199" spans="1:34" ht="21" hidden="1" customHeight="1">
      <c r="A199" s="445" t="s">
        <v>257</v>
      </c>
      <c r="B199" s="446">
        <v>1406000</v>
      </c>
      <c r="C199" s="461">
        <v>1157000</v>
      </c>
      <c r="D199" s="446">
        <v>844000</v>
      </c>
      <c r="E199" s="446">
        <v>785000</v>
      </c>
      <c r="F199" s="446">
        <v>59000</v>
      </c>
      <c r="G199" s="446">
        <v>562000</v>
      </c>
      <c r="H199" s="449">
        <v>7.0000000000000007E-2</v>
      </c>
      <c r="I199" s="462">
        <v>0.71499999999999997</v>
      </c>
      <c r="J199" s="451">
        <v>0.66300000000000003</v>
      </c>
      <c r="K199" s="453"/>
      <c r="L199" s="444"/>
      <c r="M199" s="28" t="s">
        <v>257</v>
      </c>
      <c r="N199" s="224">
        <v>681000</v>
      </c>
      <c r="O199" s="284">
        <v>572000</v>
      </c>
      <c r="P199" s="289">
        <v>460000</v>
      </c>
      <c r="Q199" s="284">
        <v>418000</v>
      </c>
      <c r="R199" s="284">
        <v>41000</v>
      </c>
      <c r="S199" s="284">
        <v>221000</v>
      </c>
      <c r="T199" s="286">
        <v>0.09</v>
      </c>
      <c r="U199" s="287">
        <v>0.78500000000000003</v>
      </c>
      <c r="V199" s="288">
        <v>0.71299999999999997</v>
      </c>
      <c r="Y199" s="28" t="s">
        <v>257</v>
      </c>
      <c r="Z199" s="224">
        <v>725000</v>
      </c>
      <c r="AA199" s="284">
        <v>586000</v>
      </c>
      <c r="AB199" s="289">
        <v>385000</v>
      </c>
      <c r="AC199" s="284">
        <v>367000</v>
      </c>
      <c r="AD199" s="284">
        <v>18000</v>
      </c>
      <c r="AE199" s="284">
        <v>340000</v>
      </c>
      <c r="AF199" s="286">
        <v>4.7E-2</v>
      </c>
      <c r="AG199" s="287">
        <v>0.64600000000000002</v>
      </c>
      <c r="AH199" s="288">
        <v>0.61499999999999999</v>
      </c>
    </row>
    <row r="200" spans="1:34" ht="21" hidden="1" customHeight="1">
      <c r="A200" s="445" t="s">
        <v>258</v>
      </c>
      <c r="B200" s="446">
        <v>1407000</v>
      </c>
      <c r="C200" s="461">
        <v>1158000</v>
      </c>
      <c r="D200" s="446">
        <v>842000</v>
      </c>
      <c r="E200" s="446">
        <v>778000</v>
      </c>
      <c r="F200" s="446">
        <v>64000</v>
      </c>
      <c r="G200" s="446">
        <v>565000</v>
      </c>
      <c r="H200" s="449">
        <v>7.5999999999999998E-2</v>
      </c>
      <c r="I200" s="462">
        <v>0.71299999999999997</v>
      </c>
      <c r="J200" s="451">
        <v>0.65800000000000003</v>
      </c>
      <c r="K200" s="453"/>
      <c r="L200" s="444"/>
      <c r="M200" s="28" t="s">
        <v>258</v>
      </c>
      <c r="N200" s="224">
        <v>682000</v>
      </c>
      <c r="O200" s="284">
        <v>572000</v>
      </c>
      <c r="P200" s="289">
        <v>459000</v>
      </c>
      <c r="Q200" s="284">
        <v>415000</v>
      </c>
      <c r="R200" s="284">
        <v>44000</v>
      </c>
      <c r="S200" s="284">
        <v>222000</v>
      </c>
      <c r="T200" s="286">
        <v>9.5000000000000001E-2</v>
      </c>
      <c r="U200" s="287">
        <v>0.78400000000000003</v>
      </c>
      <c r="V200" s="288">
        <v>0.70699999999999996</v>
      </c>
      <c r="Y200" s="28" t="s">
        <v>258</v>
      </c>
      <c r="Z200" s="224">
        <v>726000</v>
      </c>
      <c r="AA200" s="284">
        <v>586000</v>
      </c>
      <c r="AB200" s="289">
        <v>383000</v>
      </c>
      <c r="AC200" s="284">
        <v>363000</v>
      </c>
      <c r="AD200" s="284">
        <v>20000</v>
      </c>
      <c r="AE200" s="284">
        <v>343000</v>
      </c>
      <c r="AF200" s="286">
        <v>5.1999999999999998E-2</v>
      </c>
      <c r="AG200" s="287">
        <v>0.64400000000000002</v>
      </c>
      <c r="AH200" s="288">
        <v>0.61</v>
      </c>
    </row>
    <row r="201" spans="1:34" ht="21" hidden="1" customHeight="1">
      <c r="A201" s="445" t="s">
        <v>259</v>
      </c>
      <c r="B201" s="446">
        <v>1408000</v>
      </c>
      <c r="C201" s="461">
        <v>1158000</v>
      </c>
      <c r="D201" s="446">
        <v>839000</v>
      </c>
      <c r="E201" s="446">
        <v>773000</v>
      </c>
      <c r="F201" s="446">
        <v>66000</v>
      </c>
      <c r="G201" s="446">
        <v>569000</v>
      </c>
      <c r="H201" s="449">
        <v>7.8E-2</v>
      </c>
      <c r="I201" s="462">
        <v>0.71099999999999997</v>
      </c>
      <c r="J201" s="451">
        <v>0.65400000000000003</v>
      </c>
      <c r="K201" s="453"/>
      <c r="L201" s="444"/>
      <c r="M201" s="28" t="s">
        <v>259</v>
      </c>
      <c r="N201" s="224">
        <v>682000</v>
      </c>
      <c r="O201" s="284">
        <v>572000</v>
      </c>
      <c r="P201" s="289">
        <v>462000</v>
      </c>
      <c r="Q201" s="284">
        <v>417000</v>
      </c>
      <c r="R201" s="284">
        <v>45000</v>
      </c>
      <c r="S201" s="284">
        <v>220000</v>
      </c>
      <c r="T201" s="286">
        <v>9.8000000000000004E-2</v>
      </c>
      <c r="U201" s="287">
        <v>0.78700000000000003</v>
      </c>
      <c r="V201" s="288">
        <v>0.70699999999999996</v>
      </c>
      <c r="Y201" s="28" t="s">
        <v>259</v>
      </c>
      <c r="Z201" s="224">
        <v>726000</v>
      </c>
      <c r="AA201" s="284">
        <v>586000</v>
      </c>
      <c r="AB201" s="289">
        <v>377000</v>
      </c>
      <c r="AC201" s="284">
        <v>356000</v>
      </c>
      <c r="AD201" s="284">
        <v>20000</v>
      </c>
      <c r="AE201" s="284">
        <v>349000</v>
      </c>
      <c r="AF201" s="286">
        <v>5.3999999999999999E-2</v>
      </c>
      <c r="AG201" s="287">
        <v>0.63600000000000001</v>
      </c>
      <c r="AH201" s="288">
        <v>0.60099999999999998</v>
      </c>
    </row>
    <row r="202" spans="1:34" ht="21" hidden="1" customHeight="1">
      <c r="A202" s="445" t="s">
        <v>260</v>
      </c>
      <c r="B202" s="446">
        <v>1409000</v>
      </c>
      <c r="C202" s="461">
        <v>1158000</v>
      </c>
      <c r="D202" s="446">
        <v>845000</v>
      </c>
      <c r="E202" s="446">
        <v>778000</v>
      </c>
      <c r="F202" s="446">
        <v>67000</v>
      </c>
      <c r="G202" s="446">
        <v>564000</v>
      </c>
      <c r="H202" s="449">
        <v>7.9000000000000001E-2</v>
      </c>
      <c r="I202" s="462">
        <v>0.71599999999999997</v>
      </c>
      <c r="J202" s="451">
        <v>0.65800000000000003</v>
      </c>
      <c r="K202" s="453"/>
      <c r="L202" s="444"/>
      <c r="M202" s="28" t="s">
        <v>260</v>
      </c>
      <c r="N202" s="224">
        <v>682000</v>
      </c>
      <c r="O202" s="284">
        <v>572000</v>
      </c>
      <c r="P202" s="289">
        <v>461000</v>
      </c>
      <c r="Q202" s="284">
        <v>414000</v>
      </c>
      <c r="R202" s="284">
        <v>47000</v>
      </c>
      <c r="S202" s="284">
        <v>222000</v>
      </c>
      <c r="T202" s="286">
        <v>0.10199999999999999</v>
      </c>
      <c r="U202" s="287">
        <v>0.78600000000000003</v>
      </c>
      <c r="V202" s="288">
        <v>0.70399999999999996</v>
      </c>
      <c r="Y202" s="28" t="s">
        <v>260</v>
      </c>
      <c r="Z202" s="224">
        <v>726000</v>
      </c>
      <c r="AA202" s="284">
        <v>586000</v>
      </c>
      <c r="AB202" s="289">
        <v>384000</v>
      </c>
      <c r="AC202" s="284">
        <v>364000</v>
      </c>
      <c r="AD202" s="284">
        <v>20000</v>
      </c>
      <c r="AE202" s="284">
        <v>342000</v>
      </c>
      <c r="AF202" s="286">
        <v>5.1999999999999998E-2</v>
      </c>
      <c r="AG202" s="287">
        <v>0.64700000000000002</v>
      </c>
      <c r="AH202" s="288">
        <v>0.61299999999999999</v>
      </c>
    </row>
    <row r="203" spans="1:34" ht="21" hidden="1" customHeight="1">
      <c r="A203" s="445" t="s">
        <v>261</v>
      </c>
      <c r="B203" s="446">
        <v>1409000</v>
      </c>
      <c r="C203" s="461">
        <v>1158000</v>
      </c>
      <c r="D203" s="446">
        <v>844000</v>
      </c>
      <c r="E203" s="446">
        <v>778000</v>
      </c>
      <c r="F203" s="446">
        <v>66000</v>
      </c>
      <c r="G203" s="446">
        <v>565000</v>
      </c>
      <c r="H203" s="449">
        <v>7.9000000000000001E-2</v>
      </c>
      <c r="I203" s="462">
        <v>0.71599999999999997</v>
      </c>
      <c r="J203" s="451">
        <v>0.65900000000000003</v>
      </c>
      <c r="K203" s="453"/>
      <c r="L203" s="444"/>
      <c r="M203" s="28" t="s">
        <v>261</v>
      </c>
      <c r="N203" s="224">
        <v>683000</v>
      </c>
      <c r="O203" s="284">
        <v>572000</v>
      </c>
      <c r="P203" s="289">
        <v>458000</v>
      </c>
      <c r="Q203" s="284">
        <v>412000</v>
      </c>
      <c r="R203" s="284">
        <v>46000</v>
      </c>
      <c r="S203" s="284">
        <v>225000</v>
      </c>
      <c r="T203" s="286">
        <v>0.1</v>
      </c>
      <c r="U203" s="287">
        <v>0.78500000000000003</v>
      </c>
      <c r="V203" s="288">
        <v>0.70399999999999996</v>
      </c>
      <c r="Y203" s="28" t="s">
        <v>261</v>
      </c>
      <c r="Z203" s="224">
        <v>727000</v>
      </c>
      <c r="AA203" s="284">
        <v>586000</v>
      </c>
      <c r="AB203" s="289">
        <v>386000</v>
      </c>
      <c r="AC203" s="284">
        <v>366000</v>
      </c>
      <c r="AD203" s="284">
        <v>20000</v>
      </c>
      <c r="AE203" s="284">
        <v>340000</v>
      </c>
      <c r="AF203" s="286">
        <v>5.2999999999999999E-2</v>
      </c>
      <c r="AG203" s="287">
        <v>0.64900000000000002</v>
      </c>
      <c r="AH203" s="288">
        <v>0.61499999999999999</v>
      </c>
    </row>
    <row r="204" spans="1:34" ht="21" hidden="1" customHeight="1">
      <c r="A204" s="445" t="s">
        <v>262</v>
      </c>
      <c r="B204" s="446">
        <v>1410000</v>
      </c>
      <c r="C204" s="461">
        <v>1159000</v>
      </c>
      <c r="D204" s="446">
        <v>846000</v>
      </c>
      <c r="E204" s="446">
        <v>786000</v>
      </c>
      <c r="F204" s="446">
        <v>61000</v>
      </c>
      <c r="G204" s="446">
        <v>564000</v>
      </c>
      <c r="H204" s="449">
        <v>7.1999999999999995E-2</v>
      </c>
      <c r="I204" s="462">
        <v>0.71699999999999997</v>
      </c>
      <c r="J204" s="451">
        <v>0.66500000000000004</v>
      </c>
      <c r="K204" s="453"/>
      <c r="L204" s="444"/>
      <c r="M204" s="28" t="s">
        <v>262</v>
      </c>
      <c r="N204" s="224">
        <v>683000</v>
      </c>
      <c r="O204" s="284">
        <v>572000</v>
      </c>
      <c r="P204" s="289">
        <v>457000</v>
      </c>
      <c r="Q204" s="284">
        <v>417000</v>
      </c>
      <c r="R204" s="284">
        <v>41000</v>
      </c>
      <c r="S204" s="284">
        <v>226000</v>
      </c>
      <c r="T204" s="286">
        <v>8.8999999999999996E-2</v>
      </c>
      <c r="U204" s="287">
        <v>0.78400000000000003</v>
      </c>
      <c r="V204" s="288">
        <v>0.71299999999999997</v>
      </c>
      <c r="Y204" s="28" t="s">
        <v>262</v>
      </c>
      <c r="Z204" s="224">
        <v>727000</v>
      </c>
      <c r="AA204" s="224">
        <v>586000</v>
      </c>
      <c r="AB204" s="289">
        <v>389000</v>
      </c>
      <c r="AC204" s="224">
        <v>369000</v>
      </c>
      <c r="AD204" s="224">
        <v>20000</v>
      </c>
      <c r="AE204" s="224">
        <v>338000</v>
      </c>
      <c r="AF204" s="286">
        <v>5.0999999999999997E-2</v>
      </c>
      <c r="AG204" s="291">
        <v>0.65200000000000002</v>
      </c>
      <c r="AH204" s="288">
        <v>0.61799999999999999</v>
      </c>
    </row>
    <row r="205" spans="1:34" ht="21" hidden="1" customHeight="1">
      <c r="A205" s="445" t="s">
        <v>263</v>
      </c>
      <c r="B205" s="446">
        <v>1411000</v>
      </c>
      <c r="C205" s="461">
        <v>1159000</v>
      </c>
      <c r="D205" s="446">
        <v>854000</v>
      </c>
      <c r="E205" s="446">
        <v>792000</v>
      </c>
      <c r="F205" s="446">
        <v>62000</v>
      </c>
      <c r="G205" s="446">
        <v>557000</v>
      </c>
      <c r="H205" s="449">
        <v>7.1999999999999995E-2</v>
      </c>
      <c r="I205" s="462">
        <v>0.72399999999999998</v>
      </c>
      <c r="J205" s="451">
        <v>0.67100000000000004</v>
      </c>
      <c r="K205" s="453"/>
      <c r="L205" s="444"/>
      <c r="M205" s="28" t="s">
        <v>263</v>
      </c>
      <c r="N205" s="224">
        <v>683000</v>
      </c>
      <c r="O205" s="284">
        <v>572000</v>
      </c>
      <c r="P205" s="289">
        <v>463000</v>
      </c>
      <c r="Q205" s="284">
        <v>420000</v>
      </c>
      <c r="R205" s="284">
        <v>42000</v>
      </c>
      <c r="S205" s="284">
        <v>221000</v>
      </c>
      <c r="T205" s="286">
        <v>9.0999999999999998E-2</v>
      </c>
      <c r="U205" s="287">
        <v>0.79500000000000004</v>
      </c>
      <c r="V205" s="288">
        <v>0.72199999999999998</v>
      </c>
      <c r="Y205" s="28" t="s">
        <v>263</v>
      </c>
      <c r="Z205" s="224">
        <v>727000</v>
      </c>
      <c r="AA205" s="224">
        <v>586000</v>
      </c>
      <c r="AB205" s="289">
        <v>391000</v>
      </c>
      <c r="AC205" s="224">
        <v>372000</v>
      </c>
      <c r="AD205" s="224">
        <v>19000</v>
      </c>
      <c r="AE205" s="224">
        <v>336000</v>
      </c>
      <c r="AF205" s="286">
        <v>4.9000000000000002E-2</v>
      </c>
      <c r="AG205" s="291">
        <v>0.65400000000000003</v>
      </c>
      <c r="AH205" s="288">
        <v>0.621</v>
      </c>
    </row>
    <row r="206" spans="1:34" ht="21" hidden="1" customHeight="1">
      <c r="A206" s="445" t="s">
        <v>271</v>
      </c>
      <c r="B206" s="446">
        <v>1412000</v>
      </c>
      <c r="C206" s="461">
        <v>1159000</v>
      </c>
      <c r="D206" s="446">
        <v>852000</v>
      </c>
      <c r="E206" s="446">
        <v>792000</v>
      </c>
      <c r="F206" s="446">
        <v>61000</v>
      </c>
      <c r="G206" s="446">
        <v>559000</v>
      </c>
      <c r="H206" s="449">
        <v>7.0999999999999994E-2</v>
      </c>
      <c r="I206" s="462">
        <v>0.72399999999999998</v>
      </c>
      <c r="J206" s="451">
        <v>0.67200000000000004</v>
      </c>
      <c r="K206" s="453"/>
      <c r="L206" s="444"/>
      <c r="M206" s="28" t="s">
        <v>271</v>
      </c>
      <c r="N206" s="224">
        <v>684000</v>
      </c>
      <c r="O206" s="284">
        <v>572000</v>
      </c>
      <c r="P206" s="289">
        <v>457000</v>
      </c>
      <c r="Q206" s="284">
        <v>415000</v>
      </c>
      <c r="R206" s="284">
        <v>42000</v>
      </c>
      <c r="S206" s="284">
        <v>227000</v>
      </c>
      <c r="T206" s="286">
        <v>9.0999999999999998E-2</v>
      </c>
      <c r="U206" s="287">
        <v>0.78500000000000003</v>
      </c>
      <c r="V206" s="288">
        <v>0.71299999999999997</v>
      </c>
      <c r="Y206" s="28" t="s">
        <v>271</v>
      </c>
      <c r="Z206" s="224">
        <v>728000</v>
      </c>
      <c r="AA206" s="224">
        <v>587000</v>
      </c>
      <c r="AB206" s="289">
        <v>396000</v>
      </c>
      <c r="AC206" s="224">
        <v>377000</v>
      </c>
      <c r="AD206" s="224">
        <v>19000</v>
      </c>
      <c r="AE206" s="224">
        <v>332000</v>
      </c>
      <c r="AF206" s="286">
        <v>4.8000000000000001E-2</v>
      </c>
      <c r="AG206" s="291">
        <v>0.66300000000000003</v>
      </c>
      <c r="AH206" s="288">
        <v>0.63100000000000001</v>
      </c>
    </row>
    <row r="207" spans="1:34" ht="21" hidden="1" customHeight="1">
      <c r="A207" s="445" t="s">
        <v>272</v>
      </c>
      <c r="B207" s="446">
        <v>1412000</v>
      </c>
      <c r="C207" s="461">
        <v>1159000</v>
      </c>
      <c r="D207" s="446">
        <v>867000</v>
      </c>
      <c r="E207" s="446">
        <v>805000</v>
      </c>
      <c r="F207" s="446">
        <v>61000</v>
      </c>
      <c r="G207" s="446">
        <v>546000</v>
      </c>
      <c r="H207" s="449">
        <v>7.0999999999999994E-2</v>
      </c>
      <c r="I207" s="462">
        <v>0.73199999999999998</v>
      </c>
      <c r="J207" s="451">
        <v>0.67900000000000005</v>
      </c>
      <c r="K207" s="453"/>
      <c r="L207" s="444"/>
      <c r="M207" s="28" t="s">
        <v>272</v>
      </c>
      <c r="N207" s="224">
        <v>684000</v>
      </c>
      <c r="O207" s="284">
        <v>573000</v>
      </c>
      <c r="P207" s="289">
        <v>464000</v>
      </c>
      <c r="Q207" s="284">
        <v>423000</v>
      </c>
      <c r="R207" s="284">
        <v>40000</v>
      </c>
      <c r="S207" s="284">
        <v>221000</v>
      </c>
      <c r="T207" s="286">
        <v>8.5999999999999993E-2</v>
      </c>
      <c r="U207" s="287">
        <v>0.79500000000000004</v>
      </c>
      <c r="V207" s="288">
        <v>0.72599999999999998</v>
      </c>
      <c r="Y207" s="28" t="s">
        <v>272</v>
      </c>
      <c r="Z207" s="224">
        <v>728000</v>
      </c>
      <c r="AA207" s="224">
        <v>587000</v>
      </c>
      <c r="AB207" s="289">
        <v>403000</v>
      </c>
      <c r="AC207" s="224">
        <v>382000</v>
      </c>
      <c r="AD207" s="224">
        <v>21000</v>
      </c>
      <c r="AE207" s="224">
        <v>325000</v>
      </c>
      <c r="AF207" s="286">
        <v>5.2999999999999999E-2</v>
      </c>
      <c r="AG207" s="291">
        <v>0.67</v>
      </c>
      <c r="AH207" s="288">
        <v>0.63400000000000001</v>
      </c>
    </row>
    <row r="208" spans="1:34" ht="21" hidden="1" customHeight="1">
      <c r="A208" s="445" t="s">
        <v>273</v>
      </c>
      <c r="B208" s="446">
        <v>1413000</v>
      </c>
      <c r="C208" s="461">
        <v>1159000</v>
      </c>
      <c r="D208" s="446">
        <v>867000</v>
      </c>
      <c r="E208" s="446">
        <v>804000</v>
      </c>
      <c r="F208" s="446">
        <v>63000</v>
      </c>
      <c r="G208" s="446">
        <v>546000</v>
      </c>
      <c r="H208" s="449">
        <v>7.2999999999999995E-2</v>
      </c>
      <c r="I208" s="462">
        <v>0.73099999999999998</v>
      </c>
      <c r="J208" s="451">
        <v>0.67700000000000005</v>
      </c>
      <c r="K208" s="453"/>
      <c r="L208" s="444"/>
      <c r="M208" s="28" t="s">
        <v>273</v>
      </c>
      <c r="N208" s="224">
        <v>685000</v>
      </c>
      <c r="O208" s="284">
        <v>573000</v>
      </c>
      <c r="P208" s="289">
        <v>463000</v>
      </c>
      <c r="Q208" s="284">
        <v>423000</v>
      </c>
      <c r="R208" s="284">
        <v>40000</v>
      </c>
      <c r="S208" s="284">
        <v>221000</v>
      </c>
      <c r="T208" s="286">
        <v>8.6999999999999994E-2</v>
      </c>
      <c r="U208" s="287">
        <v>0.79200000000000004</v>
      </c>
      <c r="V208" s="288">
        <v>0.72099999999999997</v>
      </c>
      <c r="Y208" s="28" t="s">
        <v>273</v>
      </c>
      <c r="Z208" s="224">
        <v>728000</v>
      </c>
      <c r="AA208" s="224">
        <v>587000</v>
      </c>
      <c r="AB208" s="289">
        <v>404000</v>
      </c>
      <c r="AC208" s="224">
        <v>381000</v>
      </c>
      <c r="AD208" s="224">
        <v>23000</v>
      </c>
      <c r="AE208" s="224">
        <v>325000</v>
      </c>
      <c r="AF208" s="286">
        <v>5.6000000000000001E-2</v>
      </c>
      <c r="AG208" s="291">
        <v>0.67200000000000004</v>
      </c>
      <c r="AH208" s="288">
        <v>0.63300000000000001</v>
      </c>
    </row>
    <row r="209" spans="1:34" s="444" customFormat="1" ht="21" customHeight="1">
      <c r="A209" s="445" t="s">
        <v>274</v>
      </c>
      <c r="B209" s="446">
        <v>1414000</v>
      </c>
      <c r="C209" s="461">
        <v>1160000</v>
      </c>
      <c r="D209" s="446">
        <v>866000</v>
      </c>
      <c r="E209" s="446">
        <v>802000</v>
      </c>
      <c r="F209" s="446">
        <v>64000</v>
      </c>
      <c r="G209" s="446">
        <v>548000</v>
      </c>
      <c r="H209" s="449">
        <v>7.3999999999999996E-2</v>
      </c>
      <c r="I209" s="462">
        <v>0.72699999999999998</v>
      </c>
      <c r="J209" s="451">
        <v>0.67100000000000004</v>
      </c>
      <c r="K209" s="453"/>
      <c r="M209" s="445" t="s">
        <v>274</v>
      </c>
      <c r="N209" s="446">
        <v>685000</v>
      </c>
      <c r="O209" s="447">
        <v>573000</v>
      </c>
      <c r="P209" s="448">
        <v>462000</v>
      </c>
      <c r="Q209" s="447">
        <v>420000</v>
      </c>
      <c r="R209" s="447">
        <v>41000</v>
      </c>
      <c r="S209" s="447">
        <v>223000</v>
      </c>
      <c r="T209" s="449">
        <v>0.09</v>
      </c>
      <c r="U209" s="450">
        <v>0.78200000000000003</v>
      </c>
      <c r="V209" s="451">
        <v>0.71</v>
      </c>
      <c r="Y209" s="445" t="s">
        <v>274</v>
      </c>
      <c r="Z209" s="446">
        <v>729000</v>
      </c>
      <c r="AA209" s="446">
        <v>587000</v>
      </c>
      <c r="AB209" s="448">
        <v>405000</v>
      </c>
      <c r="AC209" s="446">
        <v>381000</v>
      </c>
      <c r="AD209" s="446">
        <v>23000</v>
      </c>
      <c r="AE209" s="446">
        <v>324000</v>
      </c>
      <c r="AF209" s="449">
        <v>5.7000000000000002E-2</v>
      </c>
      <c r="AG209" s="462">
        <v>0.67200000000000004</v>
      </c>
      <c r="AH209" s="451">
        <v>0.63300000000000001</v>
      </c>
    </row>
    <row r="210" spans="1:34" ht="21" customHeight="1">
      <c r="A210" s="28" t="s">
        <v>275</v>
      </c>
      <c r="B210" s="224">
        <v>1414000</v>
      </c>
      <c r="C210" s="284">
        <v>1160000</v>
      </c>
      <c r="D210" s="289">
        <v>869000</v>
      </c>
      <c r="E210" s="284">
        <v>803000</v>
      </c>
      <c r="F210" s="284">
        <v>66000</v>
      </c>
      <c r="G210" s="284">
        <v>545000</v>
      </c>
      <c r="H210" s="286">
        <v>7.5999999999999998E-2</v>
      </c>
      <c r="I210" s="287">
        <v>0.73</v>
      </c>
      <c r="J210" s="288">
        <v>0.67300000000000004</v>
      </c>
      <c r="K210" s="122"/>
      <c r="M210" s="28" t="s">
        <v>275</v>
      </c>
      <c r="N210" s="446">
        <v>685000</v>
      </c>
      <c r="O210" s="447">
        <v>573000</v>
      </c>
      <c r="P210" s="448">
        <v>462000</v>
      </c>
      <c r="Q210" s="447">
        <v>420000</v>
      </c>
      <c r="R210" s="447">
        <v>43000</v>
      </c>
      <c r="S210" s="447">
        <v>223000</v>
      </c>
      <c r="T210" s="449">
        <v>9.1999999999999998E-2</v>
      </c>
      <c r="U210" s="450">
        <v>0.78300000000000003</v>
      </c>
      <c r="V210" s="451">
        <v>0.70899999999999996</v>
      </c>
      <c r="Y210" s="28" t="s">
        <v>275</v>
      </c>
      <c r="Z210" s="446">
        <v>729000</v>
      </c>
      <c r="AA210" s="446">
        <v>587000</v>
      </c>
      <c r="AB210" s="448">
        <v>407000</v>
      </c>
      <c r="AC210" s="446">
        <v>384000</v>
      </c>
      <c r="AD210" s="446">
        <v>23000</v>
      </c>
      <c r="AE210" s="446">
        <v>322000</v>
      </c>
      <c r="AF210" s="449">
        <v>5.7000000000000002E-2</v>
      </c>
      <c r="AG210" s="462">
        <v>0.67800000000000005</v>
      </c>
      <c r="AH210" s="451">
        <v>0.63900000000000001</v>
      </c>
    </row>
    <row r="211" spans="1:34" ht="21" customHeight="1">
      <c r="A211" s="28" t="s">
        <v>276</v>
      </c>
      <c r="B211" s="224">
        <v>1415000</v>
      </c>
      <c r="C211" s="284">
        <v>1160000</v>
      </c>
      <c r="D211" s="289">
        <v>866000</v>
      </c>
      <c r="E211" s="284">
        <v>803000</v>
      </c>
      <c r="F211" s="284">
        <v>63000</v>
      </c>
      <c r="G211" s="284">
        <v>548000</v>
      </c>
      <c r="H211" s="286">
        <v>7.2999999999999995E-2</v>
      </c>
      <c r="I211" s="287">
        <v>0.72899999999999998</v>
      </c>
      <c r="J211" s="288">
        <v>0.67500000000000004</v>
      </c>
      <c r="K211" s="122"/>
      <c r="M211" s="28" t="s">
        <v>276</v>
      </c>
      <c r="N211" s="446">
        <v>686000</v>
      </c>
      <c r="O211" s="447">
        <v>573000</v>
      </c>
      <c r="P211" s="448">
        <v>460000</v>
      </c>
      <c r="Q211" s="447">
        <v>420000</v>
      </c>
      <c r="R211" s="447">
        <v>41000</v>
      </c>
      <c r="S211" s="447">
        <v>225000</v>
      </c>
      <c r="T211" s="449">
        <v>8.8999999999999996E-2</v>
      </c>
      <c r="U211" s="450">
        <v>0.78400000000000003</v>
      </c>
      <c r="V211" s="451">
        <v>0.71299999999999997</v>
      </c>
      <c r="Y211" s="28" t="s">
        <v>276</v>
      </c>
      <c r="Z211" s="446">
        <v>729000</v>
      </c>
      <c r="AA211" s="446">
        <v>587000</v>
      </c>
      <c r="AB211" s="448">
        <v>406000</v>
      </c>
      <c r="AC211" s="446">
        <v>384000</v>
      </c>
      <c r="AD211" s="446">
        <v>22000</v>
      </c>
      <c r="AE211" s="446">
        <v>323000</v>
      </c>
      <c r="AF211" s="449">
        <v>5.5E-2</v>
      </c>
      <c r="AG211" s="462">
        <v>0.67600000000000005</v>
      </c>
      <c r="AH211" s="451">
        <v>0.63800000000000001</v>
      </c>
    </row>
    <row r="212" spans="1:34" ht="21" customHeight="1">
      <c r="A212" s="28" t="s">
        <v>277</v>
      </c>
      <c r="B212" s="224">
        <v>1415000</v>
      </c>
      <c r="C212" s="284">
        <v>1159000</v>
      </c>
      <c r="D212" s="289">
        <v>867000</v>
      </c>
      <c r="E212" s="284">
        <v>807000</v>
      </c>
      <c r="F212" s="284">
        <v>60000</v>
      </c>
      <c r="G212" s="284">
        <v>549000</v>
      </c>
      <c r="H212" s="286">
        <v>6.9000000000000006E-2</v>
      </c>
      <c r="I212" s="287">
        <v>0.73</v>
      </c>
      <c r="J212" s="288">
        <v>0.67800000000000005</v>
      </c>
      <c r="K212" s="122"/>
      <c r="M212" s="28" t="s">
        <v>277</v>
      </c>
      <c r="N212" s="446">
        <v>686000</v>
      </c>
      <c r="O212" s="447">
        <v>573000</v>
      </c>
      <c r="P212" s="448">
        <v>464000</v>
      </c>
      <c r="Q212" s="447">
        <v>424000</v>
      </c>
      <c r="R212" s="447">
        <v>40000</v>
      </c>
      <c r="S212" s="447">
        <v>222000</v>
      </c>
      <c r="T212" s="449">
        <v>8.5999999999999993E-2</v>
      </c>
      <c r="U212" s="450">
        <v>0.79100000000000004</v>
      </c>
      <c r="V212" s="451">
        <v>0.72099999999999997</v>
      </c>
      <c r="Y212" s="28" t="s">
        <v>277</v>
      </c>
      <c r="Z212" s="446">
        <v>729000</v>
      </c>
      <c r="AA212" s="446">
        <v>587000</v>
      </c>
      <c r="AB212" s="448">
        <v>402000</v>
      </c>
      <c r="AC212" s="446">
        <v>382000</v>
      </c>
      <c r="AD212" s="446">
        <v>20000</v>
      </c>
      <c r="AE212" s="446">
        <v>327000</v>
      </c>
      <c r="AF212" s="449">
        <v>0.05</v>
      </c>
      <c r="AG212" s="462">
        <v>0.67100000000000004</v>
      </c>
      <c r="AH212" s="451">
        <v>0.63600000000000001</v>
      </c>
    </row>
    <row r="213" spans="1:34" ht="21" customHeight="1">
      <c r="A213" s="28" t="s">
        <v>278</v>
      </c>
      <c r="B213" s="224">
        <v>1416000</v>
      </c>
      <c r="C213" s="284">
        <v>1159000</v>
      </c>
      <c r="D213" s="289">
        <v>864000</v>
      </c>
      <c r="E213" s="284">
        <v>805000</v>
      </c>
      <c r="F213" s="284">
        <v>58000</v>
      </c>
      <c r="G213" s="284">
        <v>552000</v>
      </c>
      <c r="H213" s="286">
        <v>6.7000000000000004E-2</v>
      </c>
      <c r="I213" s="287">
        <v>0.72899999999999998</v>
      </c>
      <c r="J213" s="288">
        <v>0.67900000000000005</v>
      </c>
      <c r="K213" s="122"/>
      <c r="M213" s="28" t="s">
        <v>278</v>
      </c>
      <c r="N213" s="446">
        <v>686000</v>
      </c>
      <c r="O213" s="447">
        <v>573000</v>
      </c>
      <c r="P213" s="448">
        <v>462000</v>
      </c>
      <c r="Q213" s="447">
        <v>422000</v>
      </c>
      <c r="R213" s="447">
        <v>40000</v>
      </c>
      <c r="S213" s="447">
        <v>225000</v>
      </c>
      <c r="T213" s="449">
        <v>8.5999999999999993E-2</v>
      </c>
      <c r="U213" s="450">
        <v>0.78700000000000003</v>
      </c>
      <c r="V213" s="451">
        <v>0.71799999999999997</v>
      </c>
      <c r="Y213" s="28" t="s">
        <v>278</v>
      </c>
      <c r="Z213" s="446">
        <v>729000</v>
      </c>
      <c r="AA213" s="446">
        <v>587000</v>
      </c>
      <c r="AB213" s="448">
        <v>402000</v>
      </c>
      <c r="AC213" s="446">
        <v>383000</v>
      </c>
      <c r="AD213" s="446">
        <v>19000</v>
      </c>
      <c r="AE213" s="446">
        <v>327000</v>
      </c>
      <c r="AF213" s="449">
        <v>4.5999999999999999E-2</v>
      </c>
      <c r="AG213" s="462">
        <v>0.67200000000000004</v>
      </c>
      <c r="AH213" s="451">
        <v>0.64100000000000001</v>
      </c>
    </row>
    <row r="214" spans="1:34" ht="21" customHeight="1">
      <c r="A214" s="28" t="s">
        <v>279</v>
      </c>
      <c r="B214" s="224">
        <v>1416000</v>
      </c>
      <c r="C214" s="284">
        <v>1159000</v>
      </c>
      <c r="D214" s="289">
        <v>862000</v>
      </c>
      <c r="E214" s="284">
        <v>801000</v>
      </c>
      <c r="F214" s="284">
        <v>61000</v>
      </c>
      <c r="G214" s="284">
        <v>554000</v>
      </c>
      <c r="H214" s="286">
        <v>7.0000000000000007E-2</v>
      </c>
      <c r="I214" s="287">
        <v>0.72599999999999998</v>
      </c>
      <c r="J214" s="288">
        <v>0.67400000000000004</v>
      </c>
      <c r="K214" s="122"/>
      <c r="M214" s="28" t="s">
        <v>279</v>
      </c>
      <c r="N214" s="446">
        <v>687000</v>
      </c>
      <c r="O214" s="447">
        <v>573000</v>
      </c>
      <c r="P214" s="448">
        <v>463000</v>
      </c>
      <c r="Q214" s="447">
        <v>421000</v>
      </c>
      <c r="R214" s="447">
        <v>42000</v>
      </c>
      <c r="S214" s="447">
        <v>224000</v>
      </c>
      <c r="T214" s="449">
        <v>9.0999999999999998E-2</v>
      </c>
      <c r="U214" s="450">
        <v>0.78800000000000003</v>
      </c>
      <c r="V214" s="451">
        <v>0.71499999999999997</v>
      </c>
      <c r="Y214" s="28" t="s">
        <v>279</v>
      </c>
      <c r="Z214" s="446">
        <v>729000</v>
      </c>
      <c r="AA214" s="446">
        <v>586000</v>
      </c>
      <c r="AB214" s="448">
        <v>399000</v>
      </c>
      <c r="AC214" s="446">
        <v>380000</v>
      </c>
      <c r="AD214" s="446">
        <v>19000</v>
      </c>
      <c r="AE214" s="446">
        <v>331000</v>
      </c>
      <c r="AF214" s="449">
        <v>4.7E-2</v>
      </c>
      <c r="AG214" s="462">
        <v>0.66600000000000004</v>
      </c>
      <c r="AH214" s="451">
        <v>0.63400000000000001</v>
      </c>
    </row>
    <row r="215" spans="1:34" ht="21" customHeight="1">
      <c r="A215" s="28" t="s">
        <v>280</v>
      </c>
      <c r="B215" s="224">
        <v>1417000</v>
      </c>
      <c r="C215" s="284">
        <v>1159000</v>
      </c>
      <c r="D215" s="289">
        <v>861000</v>
      </c>
      <c r="E215" s="284">
        <v>806000</v>
      </c>
      <c r="F215" s="284">
        <v>55000</v>
      </c>
      <c r="G215" s="284">
        <v>556000</v>
      </c>
      <c r="H215" s="286">
        <v>6.4000000000000001E-2</v>
      </c>
      <c r="I215" s="287">
        <v>0.72599999999999998</v>
      </c>
      <c r="J215" s="288">
        <v>0.67900000000000005</v>
      </c>
      <c r="K215" s="122"/>
      <c r="M215" s="28" t="s">
        <v>280</v>
      </c>
      <c r="N215" s="446">
        <v>687000</v>
      </c>
      <c r="O215" s="447">
        <v>573000</v>
      </c>
      <c r="P215" s="448">
        <v>462000</v>
      </c>
      <c r="Q215" s="447">
        <v>425000</v>
      </c>
      <c r="R215" s="447">
        <v>37000</v>
      </c>
      <c r="S215" s="447">
        <v>225000</v>
      </c>
      <c r="T215" s="449">
        <v>7.9000000000000001E-2</v>
      </c>
      <c r="U215" s="450">
        <v>0.78800000000000003</v>
      </c>
      <c r="V215" s="451">
        <v>0.72399999999999998</v>
      </c>
      <c r="Y215" s="28" t="s">
        <v>280</v>
      </c>
      <c r="Z215" s="446">
        <v>730000</v>
      </c>
      <c r="AA215" s="446">
        <v>586000</v>
      </c>
      <c r="AB215" s="448">
        <v>399000</v>
      </c>
      <c r="AC215" s="446">
        <v>380000</v>
      </c>
      <c r="AD215" s="446">
        <v>18000</v>
      </c>
      <c r="AE215" s="446">
        <v>331000</v>
      </c>
      <c r="AF215" s="449">
        <v>4.4999999999999998E-2</v>
      </c>
      <c r="AG215" s="462">
        <v>0.66500000000000004</v>
      </c>
      <c r="AH215" s="451">
        <v>0.63500000000000001</v>
      </c>
    </row>
    <row r="216" spans="1:34" ht="21" customHeight="1">
      <c r="A216" s="28" t="s">
        <v>281</v>
      </c>
      <c r="B216" s="224">
        <v>1417000</v>
      </c>
      <c r="C216" s="284">
        <v>1159000</v>
      </c>
      <c r="D216" s="289">
        <v>860000</v>
      </c>
      <c r="E216" s="284">
        <v>803000</v>
      </c>
      <c r="F216" s="284">
        <v>57000</v>
      </c>
      <c r="G216" s="284">
        <v>557000</v>
      </c>
      <c r="H216" s="286">
        <v>6.6000000000000003E-2</v>
      </c>
      <c r="I216" s="287">
        <v>0.72599999999999998</v>
      </c>
      <c r="J216" s="288">
        <v>0.67700000000000005</v>
      </c>
      <c r="K216" s="122"/>
      <c r="M216" s="28" t="s">
        <v>281</v>
      </c>
      <c r="N216" s="446">
        <v>687000</v>
      </c>
      <c r="O216" s="447">
        <v>573000</v>
      </c>
      <c r="P216" s="448">
        <v>462000</v>
      </c>
      <c r="Q216" s="447">
        <v>422000</v>
      </c>
      <c r="R216" s="447">
        <v>40000</v>
      </c>
      <c r="S216" s="447">
        <v>225000</v>
      </c>
      <c r="T216" s="449">
        <v>8.5999999999999993E-2</v>
      </c>
      <c r="U216" s="450">
        <v>0.79</v>
      </c>
      <c r="V216" s="451">
        <v>0.72</v>
      </c>
      <c r="Y216" s="28" t="s">
        <v>281</v>
      </c>
      <c r="Z216" s="446">
        <v>730000</v>
      </c>
      <c r="AA216" s="446">
        <v>586000</v>
      </c>
      <c r="AB216" s="448">
        <v>398000</v>
      </c>
      <c r="AC216" s="446">
        <v>380000</v>
      </c>
      <c r="AD216" s="446">
        <v>17000</v>
      </c>
      <c r="AE216" s="446">
        <v>332000</v>
      </c>
      <c r="AF216" s="449">
        <v>4.3999999999999997E-2</v>
      </c>
      <c r="AG216" s="462">
        <v>0.66400000000000003</v>
      </c>
      <c r="AH216" s="451">
        <v>0.63500000000000001</v>
      </c>
    </row>
    <row r="217" spans="1:34" ht="21" customHeight="1">
      <c r="A217" s="28" t="s">
        <v>282</v>
      </c>
      <c r="B217" s="224">
        <v>1418000</v>
      </c>
      <c r="C217" s="284">
        <v>1159000</v>
      </c>
      <c r="D217" s="289">
        <v>860000</v>
      </c>
      <c r="E217" s="284">
        <v>802000</v>
      </c>
      <c r="F217" s="284">
        <v>57000</v>
      </c>
      <c r="G217" s="284">
        <v>558000</v>
      </c>
      <c r="H217" s="286">
        <v>6.7000000000000004E-2</v>
      </c>
      <c r="I217" s="287">
        <v>0.72599999999999998</v>
      </c>
      <c r="J217" s="288">
        <v>0.67600000000000005</v>
      </c>
      <c r="K217" s="122"/>
      <c r="M217" s="28" t="s">
        <v>282</v>
      </c>
      <c r="N217" s="446">
        <v>688000</v>
      </c>
      <c r="O217" s="447">
        <v>573000</v>
      </c>
      <c r="P217" s="448">
        <v>459000</v>
      </c>
      <c r="Q217" s="447">
        <v>420000</v>
      </c>
      <c r="R217" s="447">
        <v>39000</v>
      </c>
      <c r="S217" s="447">
        <v>229000</v>
      </c>
      <c r="T217" s="449">
        <v>8.5000000000000006E-2</v>
      </c>
      <c r="U217" s="450">
        <v>0.78300000000000003</v>
      </c>
      <c r="V217" s="451">
        <v>0.71499999999999997</v>
      </c>
      <c r="Y217" s="28" t="s">
        <v>282</v>
      </c>
      <c r="Z217" s="446">
        <v>730000</v>
      </c>
      <c r="AA217" s="446">
        <v>586000</v>
      </c>
      <c r="AB217" s="448">
        <v>401000</v>
      </c>
      <c r="AC217" s="446">
        <v>383000</v>
      </c>
      <c r="AD217" s="446">
        <v>18000</v>
      </c>
      <c r="AE217" s="446">
        <v>329000</v>
      </c>
      <c r="AF217" s="449">
        <v>4.5999999999999999E-2</v>
      </c>
      <c r="AG217" s="462">
        <v>0.67</v>
      </c>
      <c r="AH217" s="451">
        <v>0.63800000000000001</v>
      </c>
    </row>
    <row r="218" spans="1:34" ht="21" customHeight="1">
      <c r="A218" s="28" t="s">
        <v>283</v>
      </c>
      <c r="B218" s="224">
        <v>1418000</v>
      </c>
      <c r="C218" s="284">
        <v>1159000</v>
      </c>
      <c r="D218" s="289">
        <v>854000</v>
      </c>
      <c r="E218" s="284">
        <v>794000</v>
      </c>
      <c r="F218" s="284">
        <v>60000</v>
      </c>
      <c r="G218" s="284">
        <v>564000</v>
      </c>
      <c r="H218" s="286">
        <v>7.0000000000000007E-2</v>
      </c>
      <c r="I218" s="287">
        <v>0.72199999999999998</v>
      </c>
      <c r="J218" s="288">
        <v>0.67</v>
      </c>
      <c r="K218" s="122"/>
      <c r="M218" s="28" t="s">
        <v>283</v>
      </c>
      <c r="N218" s="446">
        <v>688000</v>
      </c>
      <c r="O218" s="447">
        <v>573000</v>
      </c>
      <c r="P218" s="448">
        <v>459000</v>
      </c>
      <c r="Q218" s="447">
        <v>418000</v>
      </c>
      <c r="R218" s="447">
        <v>40000</v>
      </c>
      <c r="S218" s="447">
        <v>230000</v>
      </c>
      <c r="T218" s="449">
        <v>8.7999999999999995E-2</v>
      </c>
      <c r="U218" s="450">
        <v>0.78300000000000003</v>
      </c>
      <c r="V218" s="451">
        <v>0.71299999999999997</v>
      </c>
      <c r="Y218" s="28" t="s">
        <v>283</v>
      </c>
      <c r="Z218" s="446">
        <v>730000</v>
      </c>
      <c r="AA218" s="446">
        <v>586000</v>
      </c>
      <c r="AB218" s="448">
        <v>396000</v>
      </c>
      <c r="AC218" s="446">
        <v>376000</v>
      </c>
      <c r="AD218" s="446">
        <v>20000</v>
      </c>
      <c r="AE218" s="446">
        <v>334000</v>
      </c>
      <c r="AF218" s="449">
        <v>4.9000000000000002E-2</v>
      </c>
      <c r="AG218" s="462">
        <v>0.66100000000000003</v>
      </c>
      <c r="AH218" s="451">
        <v>0.628</v>
      </c>
    </row>
    <row r="219" spans="1:34" ht="21" customHeight="1">
      <c r="A219" s="28" t="s">
        <v>318</v>
      </c>
      <c r="B219" s="224">
        <v>1419000</v>
      </c>
      <c r="C219" s="284">
        <v>1159000</v>
      </c>
      <c r="D219" s="289">
        <v>862000</v>
      </c>
      <c r="E219" s="284">
        <v>802000</v>
      </c>
      <c r="F219" s="284">
        <v>59000</v>
      </c>
      <c r="G219" s="284">
        <v>557000</v>
      </c>
      <c r="H219" s="286">
        <v>6.9000000000000006E-2</v>
      </c>
      <c r="I219" s="287">
        <v>0.72499999999999998</v>
      </c>
      <c r="J219" s="288">
        <v>0.67400000000000004</v>
      </c>
      <c r="K219" s="122"/>
      <c r="M219" s="28" t="s">
        <v>318</v>
      </c>
      <c r="N219" s="446">
        <v>688000</v>
      </c>
      <c r="O219" s="447">
        <v>573000</v>
      </c>
      <c r="P219" s="448">
        <v>463000</v>
      </c>
      <c r="Q219" s="447">
        <v>424000</v>
      </c>
      <c r="R219" s="447">
        <v>39000</v>
      </c>
      <c r="S219" s="447">
        <v>225000</v>
      </c>
      <c r="T219" s="449">
        <v>8.4000000000000005E-2</v>
      </c>
      <c r="U219" s="450">
        <v>0.78700000000000003</v>
      </c>
      <c r="V219" s="451">
        <v>0.72</v>
      </c>
      <c r="Y219" s="28" t="s">
        <v>318</v>
      </c>
      <c r="Z219" s="446">
        <v>730000</v>
      </c>
      <c r="AA219" s="446">
        <v>586000</v>
      </c>
      <c r="AB219" s="448">
        <v>399000</v>
      </c>
      <c r="AC219" s="446">
        <v>378000</v>
      </c>
      <c r="AD219" s="446">
        <v>21000</v>
      </c>
      <c r="AE219" s="446">
        <v>331000</v>
      </c>
      <c r="AF219" s="449">
        <v>5.1999999999999998E-2</v>
      </c>
      <c r="AG219" s="462">
        <v>0.66500000000000004</v>
      </c>
      <c r="AH219" s="451">
        <v>0.63</v>
      </c>
    </row>
    <row r="220" spans="1:34" ht="21" customHeight="1">
      <c r="A220" s="28" t="s">
        <v>319</v>
      </c>
      <c r="B220" s="224">
        <v>1419000</v>
      </c>
      <c r="C220" s="284">
        <v>1159000</v>
      </c>
      <c r="D220" s="289">
        <v>861000</v>
      </c>
      <c r="E220" s="284">
        <v>794000</v>
      </c>
      <c r="F220" s="284">
        <v>66000</v>
      </c>
      <c r="G220" s="284">
        <v>558000</v>
      </c>
      <c r="H220" s="286">
        <v>7.6999999999999999E-2</v>
      </c>
      <c r="I220" s="287">
        <v>0.72599999999999998</v>
      </c>
      <c r="J220" s="288">
        <v>0.66900000000000004</v>
      </c>
      <c r="K220" s="122"/>
      <c r="M220" s="28" t="s">
        <v>319</v>
      </c>
      <c r="N220" s="446">
        <v>689000</v>
      </c>
      <c r="O220" s="447">
        <v>573000</v>
      </c>
      <c r="P220" s="448">
        <v>464000</v>
      </c>
      <c r="Q220" s="447">
        <v>419000</v>
      </c>
      <c r="R220" s="447">
        <v>45000</v>
      </c>
      <c r="S220" s="447">
        <v>225000</v>
      </c>
      <c r="T220" s="449">
        <v>9.6000000000000002E-2</v>
      </c>
      <c r="U220" s="450">
        <v>0.78900000000000003</v>
      </c>
      <c r="V220" s="451">
        <v>0.71099999999999997</v>
      </c>
      <c r="Y220" s="28" t="s">
        <v>319</v>
      </c>
      <c r="Z220" s="446">
        <v>730000</v>
      </c>
      <c r="AA220" s="446">
        <v>586000</v>
      </c>
      <c r="AB220" s="448">
        <v>397000</v>
      </c>
      <c r="AC220" s="446">
        <v>375000</v>
      </c>
      <c r="AD220" s="446">
        <v>22000</v>
      </c>
      <c r="AE220" s="446">
        <v>333000</v>
      </c>
      <c r="AF220" s="449">
        <v>5.5E-2</v>
      </c>
      <c r="AG220" s="462">
        <v>0.66500000000000004</v>
      </c>
      <c r="AH220" s="451">
        <v>0.628</v>
      </c>
    </row>
    <row r="221" spans="1:34" ht="21" customHeight="1">
      <c r="A221" s="11" t="s">
        <v>320</v>
      </c>
      <c r="B221" s="224">
        <v>1420000</v>
      </c>
      <c r="C221" s="284">
        <v>1159000</v>
      </c>
      <c r="D221" s="289">
        <v>867000</v>
      </c>
      <c r="E221" s="284">
        <v>795000</v>
      </c>
      <c r="F221" s="284">
        <v>72000</v>
      </c>
      <c r="G221" s="284">
        <v>553000</v>
      </c>
      <c r="H221" s="286">
        <v>8.3000000000000004E-2</v>
      </c>
      <c r="I221" s="287">
        <v>0.73</v>
      </c>
      <c r="J221" s="288">
        <v>0.66900000000000004</v>
      </c>
      <c r="K221" s="428"/>
      <c r="L221" s="3"/>
      <c r="M221" s="11" t="s">
        <v>320</v>
      </c>
      <c r="N221" s="446">
        <v>689000</v>
      </c>
      <c r="O221" s="447">
        <v>573000</v>
      </c>
      <c r="P221" s="448">
        <v>466000</v>
      </c>
      <c r="Q221" s="447">
        <v>418000</v>
      </c>
      <c r="R221" s="447">
        <v>47000</v>
      </c>
      <c r="S221" s="447">
        <v>223000</v>
      </c>
      <c r="T221" s="449">
        <v>0.10199999999999999</v>
      </c>
      <c r="U221" s="450">
        <v>0.79300000000000004</v>
      </c>
      <c r="V221" s="451">
        <v>0.71</v>
      </c>
      <c r="W221" s="3"/>
      <c r="X221" s="3"/>
      <c r="Y221" s="11" t="s">
        <v>320</v>
      </c>
      <c r="Z221" s="446">
        <v>730000</v>
      </c>
      <c r="AA221" s="446">
        <v>586000</v>
      </c>
      <c r="AB221" s="448">
        <v>401000</v>
      </c>
      <c r="AC221" s="446">
        <v>377000</v>
      </c>
      <c r="AD221" s="446">
        <v>24000</v>
      </c>
      <c r="AE221" s="446">
        <v>329000</v>
      </c>
      <c r="AF221" s="449">
        <v>6.0999999999999999E-2</v>
      </c>
      <c r="AG221" s="462">
        <v>0.66900000000000004</v>
      </c>
      <c r="AH221" s="451">
        <v>0.628</v>
      </c>
    </row>
    <row r="222" spans="1:34" ht="21" customHeight="1">
      <c r="A222" s="28" t="s">
        <v>321</v>
      </c>
      <c r="B222" s="224">
        <v>1420000</v>
      </c>
      <c r="C222" s="284">
        <v>1159000</v>
      </c>
      <c r="D222" s="289">
        <v>866000</v>
      </c>
      <c r="E222" s="284">
        <v>795000</v>
      </c>
      <c r="F222" s="284">
        <v>71000</v>
      </c>
      <c r="G222" s="284">
        <v>554000</v>
      </c>
      <c r="H222" s="286">
        <v>8.2000000000000003E-2</v>
      </c>
      <c r="I222" s="287">
        <v>0.72799999999999998</v>
      </c>
      <c r="J222" s="288">
        <v>0.66600000000000004</v>
      </c>
      <c r="M222" s="28" t="s">
        <v>321</v>
      </c>
      <c r="N222" s="446">
        <v>689000</v>
      </c>
      <c r="O222" s="447">
        <v>573000</v>
      </c>
      <c r="P222" s="448">
        <v>462000</v>
      </c>
      <c r="Q222" s="447">
        <v>418000</v>
      </c>
      <c r="R222" s="447">
        <v>44000</v>
      </c>
      <c r="S222" s="447">
        <v>227000</v>
      </c>
      <c r="T222" s="449">
        <v>9.6000000000000002E-2</v>
      </c>
      <c r="U222" s="450">
        <v>0.78300000000000003</v>
      </c>
      <c r="V222" s="451">
        <v>0.70699999999999996</v>
      </c>
      <c r="Y222" s="28" t="s">
        <v>321</v>
      </c>
      <c r="Z222" s="446">
        <v>731000</v>
      </c>
      <c r="AA222" s="446">
        <v>586000</v>
      </c>
      <c r="AB222" s="448">
        <v>404000</v>
      </c>
      <c r="AC222" s="446">
        <v>377000</v>
      </c>
      <c r="AD222" s="446">
        <v>27000</v>
      </c>
      <c r="AE222" s="446">
        <v>327000</v>
      </c>
      <c r="AF222" s="449">
        <v>6.7000000000000004E-2</v>
      </c>
      <c r="AG222" s="462">
        <v>0.67300000000000004</v>
      </c>
      <c r="AH222" s="451">
        <v>0.627</v>
      </c>
    </row>
    <row r="223" spans="1:34" ht="21" customHeight="1">
      <c r="A223" s="28" t="s">
        <v>322</v>
      </c>
      <c r="B223" s="224">
        <v>1420000</v>
      </c>
      <c r="C223" s="284">
        <v>1159000</v>
      </c>
      <c r="D223" s="289">
        <v>872000</v>
      </c>
      <c r="E223" s="284">
        <v>805000</v>
      </c>
      <c r="F223" s="284">
        <v>67000</v>
      </c>
      <c r="G223" s="284">
        <v>548000</v>
      </c>
      <c r="H223" s="286">
        <v>7.6999999999999999E-2</v>
      </c>
      <c r="I223" s="287">
        <v>0.73199999999999998</v>
      </c>
      <c r="J223" s="288">
        <v>0.67400000000000004</v>
      </c>
      <c r="M223" s="28" t="s">
        <v>322</v>
      </c>
      <c r="N223" s="446">
        <v>689000</v>
      </c>
      <c r="O223" s="447">
        <v>573000</v>
      </c>
      <c r="P223" s="448">
        <v>465000</v>
      </c>
      <c r="Q223" s="447">
        <v>423000</v>
      </c>
      <c r="R223" s="447">
        <v>42000</v>
      </c>
      <c r="S223" s="447">
        <v>225000</v>
      </c>
      <c r="T223" s="449">
        <v>0.09</v>
      </c>
      <c r="U223" s="450">
        <v>0.78700000000000003</v>
      </c>
      <c r="V223" s="451">
        <v>0.71399999999999997</v>
      </c>
      <c r="Y223" s="28" t="s">
        <v>322</v>
      </c>
      <c r="Z223" s="446">
        <v>731000</v>
      </c>
      <c r="AA223" s="446">
        <v>586000</v>
      </c>
      <c r="AB223" s="448">
        <v>408000</v>
      </c>
      <c r="AC223" s="446">
        <v>382000</v>
      </c>
      <c r="AD223" s="446">
        <v>26000</v>
      </c>
      <c r="AE223" s="446">
        <v>323000</v>
      </c>
      <c r="AF223" s="449">
        <v>6.3E-2</v>
      </c>
      <c r="AG223" s="462">
        <v>0.67900000000000005</v>
      </c>
      <c r="AH223" s="451">
        <v>0.63500000000000001</v>
      </c>
    </row>
    <row r="224" spans="1:34" ht="21" customHeight="1">
      <c r="A224" s="28" t="s">
        <v>323</v>
      </c>
      <c r="B224" s="224">
        <v>1421000</v>
      </c>
      <c r="C224" s="284">
        <v>1159000</v>
      </c>
      <c r="D224" s="289">
        <v>874000</v>
      </c>
      <c r="E224" s="284">
        <v>806000</v>
      </c>
      <c r="F224" s="284">
        <v>68000</v>
      </c>
      <c r="G224" s="284">
        <v>547000</v>
      </c>
      <c r="H224" s="286">
        <v>7.8E-2</v>
      </c>
      <c r="I224" s="287">
        <v>0.73299999999999998</v>
      </c>
      <c r="J224" s="288">
        <v>0.67500000000000004</v>
      </c>
      <c r="M224" s="28" t="s">
        <v>323</v>
      </c>
      <c r="N224" s="446">
        <v>690000</v>
      </c>
      <c r="O224" s="447">
        <v>573000</v>
      </c>
      <c r="P224" s="448">
        <v>466000</v>
      </c>
      <c r="Q224" s="447">
        <v>423000</v>
      </c>
      <c r="R224" s="447">
        <v>44000</v>
      </c>
      <c r="S224" s="447">
        <v>223000</v>
      </c>
      <c r="T224" s="449">
        <v>9.4E-2</v>
      </c>
      <c r="U224" s="450">
        <v>0.78800000000000003</v>
      </c>
      <c r="V224" s="451">
        <v>0.71399999999999997</v>
      </c>
      <c r="Y224" s="28" t="s">
        <v>323</v>
      </c>
      <c r="Z224" s="446">
        <v>731000</v>
      </c>
      <c r="AA224" s="446">
        <v>586000</v>
      </c>
      <c r="AB224" s="448">
        <v>407000</v>
      </c>
      <c r="AC224" s="446">
        <v>383000</v>
      </c>
      <c r="AD224" s="446">
        <v>24000</v>
      </c>
      <c r="AE224" s="446">
        <v>324000</v>
      </c>
      <c r="AF224" s="449">
        <v>0.06</v>
      </c>
      <c r="AG224" s="462">
        <v>0.67900000000000005</v>
      </c>
      <c r="AH224" s="451">
        <v>0.63700000000000001</v>
      </c>
    </row>
    <row r="225" spans="1:34" ht="21" customHeight="1">
      <c r="A225" s="28" t="s">
        <v>324</v>
      </c>
      <c r="B225" s="224">
        <v>1421000</v>
      </c>
      <c r="C225" s="284">
        <v>1159000</v>
      </c>
      <c r="D225" s="289">
        <v>872000</v>
      </c>
      <c r="E225" s="284">
        <v>804000</v>
      </c>
      <c r="F225" s="284">
        <v>68000</v>
      </c>
      <c r="G225" s="284">
        <v>549000</v>
      </c>
      <c r="H225" s="286">
        <v>7.8E-2</v>
      </c>
      <c r="I225" s="287">
        <v>0.73099999999999998</v>
      </c>
      <c r="J225" s="288">
        <v>0.67200000000000004</v>
      </c>
      <c r="M225" s="28" t="s">
        <v>324</v>
      </c>
      <c r="N225" s="446">
        <v>690000</v>
      </c>
      <c r="O225" s="447">
        <v>573000</v>
      </c>
      <c r="P225" s="448">
        <v>469000</v>
      </c>
      <c r="Q225" s="447">
        <v>422000</v>
      </c>
      <c r="R225" s="447">
        <v>47000</v>
      </c>
      <c r="S225" s="447">
        <v>221000</v>
      </c>
      <c r="T225" s="449">
        <v>0.1</v>
      </c>
      <c r="U225" s="450">
        <v>0.79100000000000004</v>
      </c>
      <c r="V225" s="451">
        <v>0.71</v>
      </c>
      <c r="Y225" s="28" t="s">
        <v>324</v>
      </c>
      <c r="Z225" s="446">
        <v>732000</v>
      </c>
      <c r="AA225" s="446">
        <v>586000</v>
      </c>
      <c r="AB225" s="448">
        <v>404000</v>
      </c>
      <c r="AC225" s="446">
        <v>382000</v>
      </c>
      <c r="AD225" s="446">
        <v>21000</v>
      </c>
      <c r="AE225" s="446">
        <v>328000</v>
      </c>
      <c r="AF225" s="449">
        <v>5.1999999999999998E-2</v>
      </c>
      <c r="AG225" s="462">
        <v>0.67200000000000004</v>
      </c>
      <c r="AH225" s="451">
        <v>0.63600000000000001</v>
      </c>
    </row>
    <row r="226" spans="1:34" ht="21" customHeight="1">
      <c r="A226" s="28" t="s">
        <v>325</v>
      </c>
      <c r="B226" s="224">
        <v>1422000</v>
      </c>
      <c r="C226" s="284">
        <v>1158000</v>
      </c>
      <c r="D226" s="289">
        <v>862000</v>
      </c>
      <c r="E226" s="284">
        <v>796000</v>
      </c>
      <c r="F226" s="284">
        <v>66000</v>
      </c>
      <c r="G226" s="284">
        <v>560000</v>
      </c>
      <c r="H226" s="286">
        <v>7.6999999999999999E-2</v>
      </c>
      <c r="I226" s="287">
        <v>0.72599999999999998</v>
      </c>
      <c r="J226" s="288">
        <v>0.66900000000000004</v>
      </c>
      <c r="M226" s="28" t="s">
        <v>325</v>
      </c>
      <c r="N226" s="446">
        <v>690000</v>
      </c>
      <c r="O226" s="447">
        <v>573000</v>
      </c>
      <c r="P226" s="448">
        <v>463000</v>
      </c>
      <c r="Q226" s="447">
        <v>417000</v>
      </c>
      <c r="R226" s="447">
        <v>46000</v>
      </c>
      <c r="S226" s="447">
        <v>227000</v>
      </c>
      <c r="T226" s="449">
        <v>0.1</v>
      </c>
      <c r="U226" s="450">
        <v>0.78500000000000003</v>
      </c>
      <c r="V226" s="451">
        <v>0.70499999999999996</v>
      </c>
      <c r="Y226" s="28" t="s">
        <v>325</v>
      </c>
      <c r="Z226" s="446">
        <v>732000</v>
      </c>
      <c r="AA226" s="446">
        <v>586000</v>
      </c>
      <c r="AB226" s="448">
        <v>399000</v>
      </c>
      <c r="AC226" s="446">
        <v>379000</v>
      </c>
      <c r="AD226" s="446">
        <v>20000</v>
      </c>
      <c r="AE226" s="446">
        <v>333000</v>
      </c>
      <c r="AF226" s="449">
        <v>0.05</v>
      </c>
      <c r="AG226" s="462">
        <v>0.66800000000000004</v>
      </c>
      <c r="AH226" s="451">
        <v>0.63400000000000001</v>
      </c>
    </row>
    <row r="227" spans="1:34" ht="21" customHeight="1">
      <c r="A227" s="28" t="s">
        <v>326</v>
      </c>
      <c r="B227" s="224">
        <v>1422000</v>
      </c>
      <c r="C227" s="284">
        <v>1158000</v>
      </c>
      <c r="D227" s="289">
        <v>859000</v>
      </c>
      <c r="E227" s="284">
        <v>788000</v>
      </c>
      <c r="F227" s="284">
        <v>71000</v>
      </c>
      <c r="G227" s="284">
        <v>563000</v>
      </c>
      <c r="H227" s="286">
        <v>8.3000000000000004E-2</v>
      </c>
      <c r="I227" s="287">
        <v>0.72299999999999998</v>
      </c>
      <c r="J227" s="288">
        <v>0.66100000000000003</v>
      </c>
      <c r="M227" s="28" t="s">
        <v>326</v>
      </c>
      <c r="N227" s="446">
        <v>690000</v>
      </c>
      <c r="O227" s="447">
        <v>573000</v>
      </c>
      <c r="P227" s="448">
        <v>463000</v>
      </c>
      <c r="Q227" s="447">
        <v>415000</v>
      </c>
      <c r="R227" s="447">
        <v>48000</v>
      </c>
      <c r="S227" s="447">
        <v>227000</v>
      </c>
      <c r="T227" s="449">
        <v>0.104</v>
      </c>
      <c r="U227" s="450">
        <v>0.78300000000000003</v>
      </c>
      <c r="V227" s="451">
        <v>0.69799999999999995</v>
      </c>
      <c r="Y227" s="28" t="s">
        <v>326</v>
      </c>
      <c r="Z227" s="446">
        <v>732000</v>
      </c>
      <c r="AA227" s="446">
        <v>586000</v>
      </c>
      <c r="AB227" s="448">
        <v>396000</v>
      </c>
      <c r="AC227" s="446">
        <v>373000</v>
      </c>
      <c r="AD227" s="446">
        <v>23000</v>
      </c>
      <c r="AE227" s="446">
        <v>336000</v>
      </c>
      <c r="AF227" s="449">
        <v>5.8000000000000003E-2</v>
      </c>
      <c r="AG227" s="462">
        <v>0.66400000000000003</v>
      </c>
      <c r="AH227" s="451">
        <v>0.625</v>
      </c>
    </row>
    <row r="228" spans="1:34" ht="21" customHeight="1">
      <c r="A228" s="28" t="s">
        <v>327</v>
      </c>
      <c r="B228" s="224">
        <v>1423000</v>
      </c>
      <c r="C228" s="284">
        <v>1158000</v>
      </c>
      <c r="D228" s="289">
        <v>854000</v>
      </c>
      <c r="E228" s="284">
        <v>785000</v>
      </c>
      <c r="F228" s="284">
        <v>69000</v>
      </c>
      <c r="G228" s="284">
        <v>569000</v>
      </c>
      <c r="H228" s="286">
        <v>8.1000000000000003E-2</v>
      </c>
      <c r="I228" s="287">
        <v>0.72199999999999998</v>
      </c>
      <c r="J228" s="288">
        <v>0.66200000000000003</v>
      </c>
      <c r="M228" s="28" t="s">
        <v>327</v>
      </c>
      <c r="N228" s="446">
        <v>690000</v>
      </c>
      <c r="O228" s="447">
        <v>572000</v>
      </c>
      <c r="P228" s="448">
        <v>460000</v>
      </c>
      <c r="Q228" s="447">
        <v>411000</v>
      </c>
      <c r="R228" s="447">
        <v>49000</v>
      </c>
      <c r="S228" s="447">
        <v>231000</v>
      </c>
      <c r="T228" s="449">
        <v>0.106</v>
      </c>
      <c r="U228" s="450">
        <v>0.78500000000000003</v>
      </c>
      <c r="V228" s="451">
        <v>0.7</v>
      </c>
      <c r="Y228" s="28" t="s">
        <v>327</v>
      </c>
      <c r="Z228" s="446">
        <v>732000</v>
      </c>
      <c r="AA228" s="446">
        <v>586000</v>
      </c>
      <c r="AB228" s="448">
        <v>394000</v>
      </c>
      <c r="AC228" s="446">
        <v>374000</v>
      </c>
      <c r="AD228" s="446">
        <v>20000</v>
      </c>
      <c r="AE228" s="446">
        <v>338000</v>
      </c>
      <c r="AF228" s="449">
        <v>5.1999999999999998E-2</v>
      </c>
      <c r="AG228" s="462">
        <v>0.66</v>
      </c>
      <c r="AH228" s="451">
        <v>0.625</v>
      </c>
    </row>
    <row r="229" spans="1:34" ht="21" customHeight="1">
      <c r="A229" s="28" t="s">
        <v>328</v>
      </c>
      <c r="B229" s="224">
        <v>1423000</v>
      </c>
      <c r="C229" s="284">
        <v>1158000</v>
      </c>
      <c r="D229" s="289">
        <v>860000</v>
      </c>
      <c r="E229" s="284">
        <v>792000</v>
      </c>
      <c r="F229" s="284">
        <v>68000</v>
      </c>
      <c r="G229" s="284">
        <v>563000</v>
      </c>
      <c r="H229" s="286">
        <v>7.9000000000000001E-2</v>
      </c>
      <c r="I229" s="287">
        <v>0.72499999999999998</v>
      </c>
      <c r="J229" s="288">
        <v>0.66700000000000004</v>
      </c>
      <c r="M229" s="28" t="s">
        <v>328</v>
      </c>
      <c r="N229" s="446">
        <v>691000</v>
      </c>
      <c r="O229" s="447">
        <v>572000</v>
      </c>
      <c r="P229" s="448">
        <v>458000</v>
      </c>
      <c r="Q229" s="447">
        <v>410000</v>
      </c>
      <c r="R229" s="447">
        <v>48000</v>
      </c>
      <c r="S229" s="447">
        <v>233000</v>
      </c>
      <c r="T229" s="449">
        <v>0.104</v>
      </c>
      <c r="U229" s="450">
        <v>0.78200000000000003</v>
      </c>
      <c r="V229" s="451">
        <v>0.69899999999999995</v>
      </c>
      <c r="Y229" s="28" t="s">
        <v>328</v>
      </c>
      <c r="Z229" s="446">
        <v>733000</v>
      </c>
      <c r="AA229" s="446">
        <v>586000</v>
      </c>
      <c r="AB229" s="448">
        <v>402000</v>
      </c>
      <c r="AC229" s="446">
        <v>381000</v>
      </c>
      <c r="AD229" s="446">
        <v>21000</v>
      </c>
      <c r="AE229" s="446">
        <v>331000</v>
      </c>
      <c r="AF229" s="449">
        <v>5.0999999999999997E-2</v>
      </c>
      <c r="AG229" s="462">
        <v>0.67</v>
      </c>
      <c r="AH229" s="451">
        <v>0.63500000000000001</v>
      </c>
    </row>
    <row r="230" spans="1:34" ht="21" customHeight="1">
      <c r="A230" s="28" t="s">
        <v>329</v>
      </c>
      <c r="B230" s="224">
        <v>1424000</v>
      </c>
      <c r="C230" s="284">
        <v>1158000</v>
      </c>
      <c r="D230" s="289">
        <v>862000</v>
      </c>
      <c r="E230" s="284">
        <v>796000</v>
      </c>
      <c r="F230" s="284">
        <v>65000</v>
      </c>
      <c r="G230" s="284">
        <v>562000</v>
      </c>
      <c r="H230" s="286">
        <v>7.4999999999999997E-2</v>
      </c>
      <c r="I230" s="287">
        <v>0.72599999999999998</v>
      </c>
      <c r="J230" s="288">
        <v>0.67</v>
      </c>
      <c r="M230" s="28" t="s">
        <v>329</v>
      </c>
      <c r="N230" s="446">
        <v>691000</v>
      </c>
      <c r="O230" s="447">
        <v>572000</v>
      </c>
      <c r="P230" s="448">
        <v>458000</v>
      </c>
      <c r="Q230" s="447">
        <v>411000</v>
      </c>
      <c r="R230" s="447">
        <v>47000</v>
      </c>
      <c r="S230" s="447">
        <v>233000</v>
      </c>
      <c r="T230" s="449">
        <v>0.10199999999999999</v>
      </c>
      <c r="U230" s="450">
        <v>0.78100000000000003</v>
      </c>
      <c r="V230" s="451">
        <v>0.69899999999999995</v>
      </c>
      <c r="Y230" s="28" t="s">
        <v>329</v>
      </c>
      <c r="Z230" s="446">
        <v>733000</v>
      </c>
      <c r="AA230" s="446">
        <v>586000</v>
      </c>
      <c r="AB230" s="448">
        <v>404000</v>
      </c>
      <c r="AC230" s="446">
        <v>386000</v>
      </c>
      <c r="AD230" s="446">
        <v>18000</v>
      </c>
      <c r="AE230" s="446">
        <v>329000</v>
      </c>
      <c r="AF230" s="449">
        <v>4.4999999999999998E-2</v>
      </c>
      <c r="AG230" s="462">
        <v>0.67400000000000004</v>
      </c>
      <c r="AH230" s="451">
        <v>0.64300000000000002</v>
      </c>
    </row>
    <row r="231" spans="1:34" ht="21" customHeight="1">
      <c r="A231" s="28" t="s">
        <v>330</v>
      </c>
      <c r="B231" s="224">
        <v>1424000</v>
      </c>
      <c r="C231" s="284">
        <v>1158000</v>
      </c>
      <c r="D231" s="289">
        <v>862000</v>
      </c>
      <c r="E231" s="284">
        <v>796000</v>
      </c>
      <c r="F231" s="284">
        <v>66000</v>
      </c>
      <c r="G231" s="284">
        <v>562000</v>
      </c>
      <c r="H231" s="286">
        <v>7.5999999999999998E-2</v>
      </c>
      <c r="I231" s="287">
        <v>0.72199999999999998</v>
      </c>
      <c r="J231" s="288">
        <v>0.66600000000000004</v>
      </c>
      <c r="M231" s="28" t="s">
        <v>330</v>
      </c>
      <c r="N231" s="446">
        <v>691000</v>
      </c>
      <c r="O231" s="447">
        <v>572000</v>
      </c>
      <c r="P231" s="448">
        <v>462000</v>
      </c>
      <c r="Q231" s="447">
        <v>416000</v>
      </c>
      <c r="R231" s="447">
        <v>46000</v>
      </c>
      <c r="S231" s="447">
        <v>229000</v>
      </c>
      <c r="T231" s="449">
        <v>0.1</v>
      </c>
      <c r="U231" s="450">
        <v>0.78200000000000003</v>
      </c>
      <c r="V231" s="451">
        <v>0.70099999999999996</v>
      </c>
      <c r="Y231" s="28" t="s">
        <v>330</v>
      </c>
      <c r="Z231" s="446">
        <v>733000</v>
      </c>
      <c r="AA231" s="446">
        <v>586000</v>
      </c>
      <c r="AB231" s="448">
        <v>399000</v>
      </c>
      <c r="AC231" s="446">
        <v>380000</v>
      </c>
      <c r="AD231" s="446">
        <v>20000</v>
      </c>
      <c r="AE231" s="446">
        <v>334000</v>
      </c>
      <c r="AF231" s="449">
        <v>4.9000000000000002E-2</v>
      </c>
      <c r="AG231" s="462">
        <v>0.66400000000000003</v>
      </c>
      <c r="AH231" s="451">
        <v>0.63100000000000001</v>
      </c>
    </row>
    <row r="232" spans="1:34" ht="21" customHeight="1">
      <c r="A232" s="28" t="s">
        <v>331</v>
      </c>
      <c r="B232" s="224">
        <v>1425000</v>
      </c>
      <c r="C232" s="284">
        <v>1158000</v>
      </c>
      <c r="D232" s="289">
        <v>854000</v>
      </c>
      <c r="E232" s="284">
        <v>791000</v>
      </c>
      <c r="F232" s="284">
        <v>62000</v>
      </c>
      <c r="G232" s="284">
        <v>571000</v>
      </c>
      <c r="H232" s="286">
        <v>7.2999999999999995E-2</v>
      </c>
      <c r="I232" s="287">
        <v>0.71599999999999997</v>
      </c>
      <c r="J232" s="288">
        <v>0.66200000000000003</v>
      </c>
      <c r="M232" s="28" t="s">
        <v>331</v>
      </c>
      <c r="N232" s="446">
        <v>691000</v>
      </c>
      <c r="O232" s="447">
        <v>572000</v>
      </c>
      <c r="P232" s="448">
        <v>464000</v>
      </c>
      <c r="Q232" s="447">
        <v>419000</v>
      </c>
      <c r="R232" s="447">
        <v>45000</v>
      </c>
      <c r="S232" s="447">
        <v>227000</v>
      </c>
      <c r="T232" s="449">
        <v>9.7000000000000003E-2</v>
      </c>
      <c r="U232" s="450">
        <v>0.78500000000000003</v>
      </c>
      <c r="V232" s="451">
        <v>0.70599999999999996</v>
      </c>
      <c r="Y232" s="28" t="s">
        <v>331</v>
      </c>
      <c r="Z232" s="446">
        <v>733000</v>
      </c>
      <c r="AA232" s="446">
        <v>586000</v>
      </c>
      <c r="AB232" s="448">
        <v>390000</v>
      </c>
      <c r="AC232" s="446">
        <v>372000</v>
      </c>
      <c r="AD232" s="446">
        <v>18000</v>
      </c>
      <c r="AE232" s="446">
        <v>344000</v>
      </c>
      <c r="AF232" s="449">
        <v>4.4999999999999998E-2</v>
      </c>
      <c r="AG232" s="462">
        <v>0.64900000000000002</v>
      </c>
      <c r="AH232" s="451">
        <v>0.61899999999999999</v>
      </c>
    </row>
    <row r="233" spans="1:34" ht="21" customHeight="1">
      <c r="A233" s="28" t="s">
        <v>332</v>
      </c>
      <c r="B233" s="224">
        <v>1425000</v>
      </c>
      <c r="C233" s="284">
        <v>1158000</v>
      </c>
      <c r="D233" s="289">
        <v>868000</v>
      </c>
      <c r="E233" s="284">
        <v>808000</v>
      </c>
      <c r="F233" s="284">
        <v>60000</v>
      </c>
      <c r="G233" s="284">
        <v>557000</v>
      </c>
      <c r="H233" s="286">
        <v>6.9000000000000006E-2</v>
      </c>
      <c r="I233" s="287">
        <v>0.72599999999999998</v>
      </c>
      <c r="J233" s="288">
        <v>0.67500000000000004</v>
      </c>
      <c r="M233" s="28" t="s">
        <v>332</v>
      </c>
      <c r="N233" s="446">
        <v>691000</v>
      </c>
      <c r="O233" s="447">
        <v>572000</v>
      </c>
      <c r="P233" s="448">
        <v>468000</v>
      </c>
      <c r="Q233" s="447">
        <v>426000</v>
      </c>
      <c r="R233" s="447">
        <v>42000</v>
      </c>
      <c r="S233" s="447">
        <v>224000</v>
      </c>
      <c r="T233" s="449">
        <v>0.09</v>
      </c>
      <c r="U233" s="450">
        <v>0.79300000000000004</v>
      </c>
      <c r="V233" s="451">
        <v>0.71899999999999997</v>
      </c>
      <c r="Y233" s="28" t="s">
        <v>332</v>
      </c>
      <c r="Z233" s="446">
        <v>734000</v>
      </c>
      <c r="AA233" s="446">
        <v>586000</v>
      </c>
      <c r="AB233" s="448">
        <v>401000</v>
      </c>
      <c r="AC233" s="446">
        <v>383000</v>
      </c>
      <c r="AD233" s="446">
        <v>18000</v>
      </c>
      <c r="AE233" s="446">
        <v>333000</v>
      </c>
      <c r="AF233" s="449">
        <v>4.4999999999999998E-2</v>
      </c>
      <c r="AG233" s="462">
        <v>0.66200000000000003</v>
      </c>
      <c r="AH233" s="451">
        <v>0.63100000000000001</v>
      </c>
    </row>
    <row r="234" spans="1:34" ht="21" customHeight="1">
      <c r="A234" s="28" t="s">
        <v>333</v>
      </c>
      <c r="B234" s="224">
        <v>1426000</v>
      </c>
      <c r="C234" s="284">
        <v>1158000</v>
      </c>
      <c r="D234" s="289">
        <v>858000</v>
      </c>
      <c r="E234" s="284">
        <v>794000</v>
      </c>
      <c r="F234" s="284">
        <v>64000</v>
      </c>
      <c r="G234" s="284">
        <v>568000</v>
      </c>
      <c r="H234" s="286">
        <v>7.4999999999999997E-2</v>
      </c>
      <c r="I234" s="287">
        <v>0.72</v>
      </c>
      <c r="J234" s="288">
        <v>0.66500000000000004</v>
      </c>
      <c r="M234" s="28" t="s">
        <v>333</v>
      </c>
      <c r="N234" s="446">
        <v>692000</v>
      </c>
      <c r="O234" s="447">
        <v>572000</v>
      </c>
      <c r="P234" s="448">
        <v>463000</v>
      </c>
      <c r="Q234" s="447">
        <v>419000</v>
      </c>
      <c r="R234" s="447">
        <v>43000</v>
      </c>
      <c r="S234" s="447">
        <v>229000</v>
      </c>
      <c r="T234" s="449">
        <v>9.2999999999999999E-2</v>
      </c>
      <c r="U234" s="450">
        <v>0.78800000000000003</v>
      </c>
      <c r="V234" s="451">
        <v>0.71299999999999997</v>
      </c>
      <c r="Y234" s="28" t="s">
        <v>333</v>
      </c>
      <c r="Z234" s="446">
        <v>734000</v>
      </c>
      <c r="AA234" s="446">
        <v>586000</v>
      </c>
      <c r="AB234" s="448">
        <v>395000</v>
      </c>
      <c r="AC234" s="446">
        <v>374000</v>
      </c>
      <c r="AD234" s="446">
        <v>21000</v>
      </c>
      <c r="AE234" s="446">
        <v>339000</v>
      </c>
      <c r="AF234" s="449">
        <v>5.2999999999999999E-2</v>
      </c>
      <c r="AG234" s="462">
        <v>0.65400000000000003</v>
      </c>
      <c r="AH234" s="451">
        <v>0.61799999999999999</v>
      </c>
    </row>
    <row r="235" spans="1:34" ht="21" customHeight="1">
      <c r="A235" s="28" t="s">
        <v>355</v>
      </c>
      <c r="B235" s="224">
        <v>1427000</v>
      </c>
      <c r="C235" s="284">
        <v>1159000</v>
      </c>
      <c r="D235" s="289">
        <v>870000</v>
      </c>
      <c r="E235" s="284">
        <v>805000</v>
      </c>
      <c r="F235" s="284">
        <v>65000</v>
      </c>
      <c r="G235" s="284">
        <v>557000</v>
      </c>
      <c r="H235" s="286">
        <v>7.3999999999999996E-2</v>
      </c>
      <c r="I235" s="287">
        <v>0.72699999999999998</v>
      </c>
      <c r="J235" s="288">
        <v>0.67100000000000004</v>
      </c>
      <c r="M235" s="28" t="s">
        <v>355</v>
      </c>
      <c r="N235" s="446">
        <v>692000</v>
      </c>
      <c r="O235" s="447">
        <v>572000</v>
      </c>
      <c r="P235" s="448">
        <v>466000</v>
      </c>
      <c r="Q235" s="447">
        <v>424000</v>
      </c>
      <c r="R235" s="447">
        <v>42000</v>
      </c>
      <c r="S235" s="447">
        <v>226000</v>
      </c>
      <c r="T235" s="449">
        <v>0.09</v>
      </c>
      <c r="U235" s="450">
        <v>0.79100000000000004</v>
      </c>
      <c r="V235" s="451">
        <v>0.71799999999999997</v>
      </c>
      <c r="Y235" s="28" t="s">
        <v>355</v>
      </c>
      <c r="Z235" s="446">
        <v>734000</v>
      </c>
      <c r="AA235" s="446">
        <v>586000</v>
      </c>
      <c r="AB235" s="448">
        <v>404000</v>
      </c>
      <c r="AC235" s="446">
        <v>381000</v>
      </c>
      <c r="AD235" s="446">
        <v>22000</v>
      </c>
      <c r="AE235" s="446">
        <v>331000</v>
      </c>
      <c r="AF235" s="449">
        <v>5.6000000000000001E-2</v>
      </c>
      <c r="AG235" s="462">
        <v>0.66400000000000003</v>
      </c>
      <c r="AH235" s="451">
        <v>0.626</v>
      </c>
    </row>
    <row r="236" spans="1:34" ht="21" customHeight="1">
      <c r="A236" s="28" t="s">
        <v>356</v>
      </c>
      <c r="B236" s="224">
        <v>1427000</v>
      </c>
      <c r="C236" s="284">
        <v>1159000</v>
      </c>
      <c r="D236" s="289">
        <v>866000</v>
      </c>
      <c r="E236" s="284">
        <v>800000</v>
      </c>
      <c r="F236" s="284">
        <v>66000</v>
      </c>
      <c r="G236" s="284">
        <v>562000</v>
      </c>
      <c r="H236" s="286">
        <v>7.5999999999999998E-2</v>
      </c>
      <c r="I236" s="287">
        <v>0.72699999999999998</v>
      </c>
      <c r="J236" s="288">
        <v>0.67</v>
      </c>
      <c r="K236" s="133"/>
      <c r="L236" s="157"/>
      <c r="M236" s="28" t="s">
        <v>356</v>
      </c>
      <c r="N236" s="446">
        <v>693000</v>
      </c>
      <c r="O236" s="447">
        <v>572000</v>
      </c>
      <c r="P236" s="448">
        <v>465000</v>
      </c>
      <c r="Q236" s="447">
        <v>422000</v>
      </c>
      <c r="R236" s="447">
        <v>44000</v>
      </c>
      <c r="S236" s="447">
        <v>227000</v>
      </c>
      <c r="T236" s="449">
        <v>9.4E-2</v>
      </c>
      <c r="U236" s="450">
        <v>0.78900000000000003</v>
      </c>
      <c r="V236" s="451">
        <v>0.71299999999999997</v>
      </c>
      <c r="W236" s="100"/>
      <c r="X236" s="157"/>
      <c r="Y236" s="28" t="s">
        <v>356</v>
      </c>
      <c r="Z236" s="446">
        <v>735000</v>
      </c>
      <c r="AA236" s="446">
        <v>587000</v>
      </c>
      <c r="AB236" s="448">
        <v>401000</v>
      </c>
      <c r="AC236" s="446">
        <v>378000</v>
      </c>
      <c r="AD236" s="446">
        <v>22000</v>
      </c>
      <c r="AE236" s="446">
        <v>334000</v>
      </c>
      <c r="AF236" s="449">
        <v>5.5E-2</v>
      </c>
      <c r="AG236" s="462">
        <v>0.66500000000000004</v>
      </c>
      <c r="AH236" s="451">
        <v>0.628</v>
      </c>
    </row>
    <row r="237" spans="1:34" ht="21" customHeight="1">
      <c r="A237" s="28" t="s">
        <v>357</v>
      </c>
      <c r="B237" s="224">
        <v>1428000</v>
      </c>
      <c r="C237" s="284">
        <v>1159000</v>
      </c>
      <c r="D237" s="289">
        <v>864000</v>
      </c>
      <c r="E237" s="284">
        <v>801000</v>
      </c>
      <c r="F237" s="284">
        <v>63000</v>
      </c>
      <c r="G237" s="284">
        <v>564000</v>
      </c>
      <c r="H237" s="286">
        <v>7.2999999999999995E-2</v>
      </c>
      <c r="I237" s="287">
        <v>0.72899999999999998</v>
      </c>
      <c r="J237" s="288">
        <v>0.67400000000000004</v>
      </c>
      <c r="K237" s="133"/>
      <c r="L237" s="157"/>
      <c r="M237" s="28" t="s">
        <v>357</v>
      </c>
      <c r="N237" s="446">
        <v>693000</v>
      </c>
      <c r="O237" s="447">
        <v>572000</v>
      </c>
      <c r="P237" s="448">
        <v>460000</v>
      </c>
      <c r="Q237" s="447">
        <v>419000</v>
      </c>
      <c r="R237" s="447">
        <v>42000</v>
      </c>
      <c r="S237" s="447">
        <v>233000</v>
      </c>
      <c r="T237" s="449">
        <v>9.0999999999999998E-2</v>
      </c>
      <c r="U237" s="450">
        <v>0.78800000000000003</v>
      </c>
      <c r="V237" s="451">
        <v>0.71499999999999997</v>
      </c>
      <c r="W237" s="100"/>
      <c r="X237" s="157"/>
      <c r="Y237" s="28" t="s">
        <v>357</v>
      </c>
      <c r="Z237" s="446">
        <v>735000</v>
      </c>
      <c r="AA237" s="446">
        <v>587000</v>
      </c>
      <c r="AB237" s="448">
        <v>404000</v>
      </c>
      <c r="AC237" s="446">
        <v>382000</v>
      </c>
      <c r="AD237" s="446">
        <v>22000</v>
      </c>
      <c r="AE237" s="446">
        <v>331000</v>
      </c>
      <c r="AF237" s="449">
        <v>5.2999999999999999E-2</v>
      </c>
      <c r="AG237" s="462">
        <v>0.67100000000000004</v>
      </c>
      <c r="AH237" s="451">
        <v>0.63400000000000001</v>
      </c>
    </row>
    <row r="238" spans="1:34" ht="21" customHeight="1">
      <c r="A238" s="28" t="s">
        <v>358</v>
      </c>
      <c r="B238" s="224">
        <v>1429000</v>
      </c>
      <c r="C238" s="284">
        <v>1159000</v>
      </c>
      <c r="D238" s="289">
        <v>865000</v>
      </c>
      <c r="E238" s="284">
        <v>802000</v>
      </c>
      <c r="F238" s="284">
        <v>63000</v>
      </c>
      <c r="G238" s="284">
        <v>564000</v>
      </c>
      <c r="H238" s="286">
        <v>7.2999999999999995E-2</v>
      </c>
      <c r="I238" s="287">
        <v>0.72899999999999998</v>
      </c>
      <c r="J238" s="288">
        <v>0.67400000000000004</v>
      </c>
      <c r="M238" s="28" t="s">
        <v>358</v>
      </c>
      <c r="N238" s="446">
        <v>694000</v>
      </c>
      <c r="O238" s="447">
        <v>573000</v>
      </c>
      <c r="P238" s="448">
        <v>461000</v>
      </c>
      <c r="Q238" s="447">
        <v>419000</v>
      </c>
      <c r="R238" s="447">
        <v>42000</v>
      </c>
      <c r="S238" s="447">
        <v>233000</v>
      </c>
      <c r="T238" s="449">
        <v>9.0999999999999998E-2</v>
      </c>
      <c r="U238" s="450">
        <v>0.78900000000000003</v>
      </c>
      <c r="V238" s="451">
        <v>0.71499999999999997</v>
      </c>
      <c r="Y238" s="28" t="s">
        <v>358</v>
      </c>
      <c r="Z238" s="446">
        <v>735000</v>
      </c>
      <c r="AA238" s="446">
        <v>587000</v>
      </c>
      <c r="AB238" s="448">
        <v>405000</v>
      </c>
      <c r="AC238" s="446">
        <v>383000</v>
      </c>
      <c r="AD238" s="446">
        <v>21000</v>
      </c>
      <c r="AE238" s="446">
        <v>331000</v>
      </c>
      <c r="AF238" s="449">
        <v>5.2999999999999999E-2</v>
      </c>
      <c r="AG238" s="462">
        <v>0.67</v>
      </c>
      <c r="AH238" s="451">
        <v>0.63400000000000001</v>
      </c>
    </row>
    <row r="239" spans="1:34" ht="21" customHeight="1">
      <c r="A239" s="28" t="s">
        <v>359</v>
      </c>
      <c r="B239" s="224">
        <v>1430000</v>
      </c>
      <c r="C239" s="284">
        <v>1160000</v>
      </c>
      <c r="D239" s="289">
        <v>865000</v>
      </c>
      <c r="E239" s="284">
        <v>801000</v>
      </c>
      <c r="F239" s="284">
        <v>64000</v>
      </c>
      <c r="G239" s="284">
        <v>565000</v>
      </c>
      <c r="H239" s="286">
        <v>7.3999999999999996E-2</v>
      </c>
      <c r="I239" s="287">
        <v>0.72899999999999998</v>
      </c>
      <c r="J239" s="288">
        <v>0.67400000000000004</v>
      </c>
      <c r="M239" s="28" t="s">
        <v>359</v>
      </c>
      <c r="N239" s="446">
        <v>694000</v>
      </c>
      <c r="O239" s="447">
        <v>573000</v>
      </c>
      <c r="P239" s="448">
        <v>461000</v>
      </c>
      <c r="Q239" s="447">
        <v>418000</v>
      </c>
      <c r="R239" s="447">
        <v>43000</v>
      </c>
      <c r="S239" s="447">
        <v>233000</v>
      </c>
      <c r="T239" s="449">
        <v>9.2999999999999999E-2</v>
      </c>
      <c r="U239" s="450">
        <v>0.78800000000000003</v>
      </c>
      <c r="V239" s="451">
        <v>0.71299999999999997</v>
      </c>
      <c r="Y239" s="28" t="s">
        <v>359</v>
      </c>
      <c r="Z239" s="446">
        <v>736000</v>
      </c>
      <c r="AA239" s="446">
        <v>587000</v>
      </c>
      <c r="AB239" s="448">
        <v>404000</v>
      </c>
      <c r="AC239" s="446">
        <v>383000</v>
      </c>
      <c r="AD239" s="446">
        <v>21000</v>
      </c>
      <c r="AE239" s="446">
        <v>332000</v>
      </c>
      <c r="AF239" s="449">
        <v>5.1999999999999998E-2</v>
      </c>
      <c r="AG239" s="462">
        <v>0.67100000000000004</v>
      </c>
      <c r="AH239" s="451">
        <v>0.63500000000000001</v>
      </c>
    </row>
    <row r="240" spans="1:34" ht="21" customHeight="1">
      <c r="A240" s="28" t="s">
        <v>360</v>
      </c>
      <c r="B240" s="224">
        <v>1431000</v>
      </c>
      <c r="C240" s="284">
        <v>1160000</v>
      </c>
      <c r="D240" s="289">
        <v>873000</v>
      </c>
      <c r="E240" s="284">
        <v>807000</v>
      </c>
      <c r="F240" s="284">
        <v>66000</v>
      </c>
      <c r="G240" s="284">
        <v>557000</v>
      </c>
      <c r="H240" s="286">
        <v>7.5999999999999998E-2</v>
      </c>
      <c r="I240" s="287">
        <v>0.73499999999999999</v>
      </c>
      <c r="J240" s="288">
        <v>0.67800000000000005</v>
      </c>
      <c r="M240" s="28" t="s">
        <v>360</v>
      </c>
      <c r="N240" s="446">
        <v>694000</v>
      </c>
      <c r="O240" s="447">
        <v>573000</v>
      </c>
      <c r="P240" s="448">
        <v>463000</v>
      </c>
      <c r="Q240" s="447">
        <v>418000</v>
      </c>
      <c r="R240" s="447">
        <v>45000</v>
      </c>
      <c r="S240" s="447">
        <v>232000</v>
      </c>
      <c r="T240" s="449">
        <v>9.6000000000000002E-2</v>
      </c>
      <c r="U240" s="450">
        <v>0.78900000000000003</v>
      </c>
      <c r="V240" s="451">
        <v>0.71099999999999997</v>
      </c>
      <c r="Y240" s="28" t="s">
        <v>360</v>
      </c>
      <c r="Z240" s="446">
        <v>736000</v>
      </c>
      <c r="AA240" s="446">
        <v>587000</v>
      </c>
      <c r="AB240" s="448">
        <v>410000</v>
      </c>
      <c r="AC240" s="446">
        <v>389000</v>
      </c>
      <c r="AD240" s="446">
        <v>21000</v>
      </c>
      <c r="AE240" s="446">
        <v>326000</v>
      </c>
      <c r="AF240" s="449">
        <v>5.1999999999999998E-2</v>
      </c>
      <c r="AG240" s="462">
        <v>0.68200000000000005</v>
      </c>
      <c r="AH240" s="451">
        <v>0.64500000000000002</v>
      </c>
    </row>
    <row r="241" spans="1:34" ht="21" customHeight="1">
      <c r="A241" s="28" t="s">
        <v>361</v>
      </c>
      <c r="B241" s="224">
        <v>1431000</v>
      </c>
      <c r="C241" s="284">
        <v>1160000</v>
      </c>
      <c r="D241" s="289">
        <v>869000</v>
      </c>
      <c r="E241" s="284">
        <v>808000</v>
      </c>
      <c r="F241" s="284">
        <v>61000</v>
      </c>
      <c r="G241" s="284">
        <v>562000</v>
      </c>
      <c r="H241" s="286">
        <v>7.0999999999999994E-2</v>
      </c>
      <c r="I241" s="287">
        <v>0.73199999999999998</v>
      </c>
      <c r="J241" s="288">
        <v>0.67900000000000005</v>
      </c>
      <c r="M241" s="28" t="s">
        <v>361</v>
      </c>
      <c r="N241" s="446">
        <v>695000</v>
      </c>
      <c r="O241" s="447">
        <v>573000</v>
      </c>
      <c r="P241" s="448">
        <v>463000</v>
      </c>
      <c r="Q241" s="447">
        <v>420000</v>
      </c>
      <c r="R241" s="447">
        <v>43000</v>
      </c>
      <c r="S241" s="447">
        <v>232000</v>
      </c>
      <c r="T241" s="449">
        <v>9.2999999999999999E-2</v>
      </c>
      <c r="U241" s="450">
        <v>0.78800000000000003</v>
      </c>
      <c r="V241" s="451">
        <v>0.71299999999999997</v>
      </c>
      <c r="Y241" s="28" t="s">
        <v>361</v>
      </c>
      <c r="Z241" s="446">
        <v>737000</v>
      </c>
      <c r="AA241" s="446">
        <v>587000</v>
      </c>
      <c r="AB241" s="448">
        <v>407000</v>
      </c>
      <c r="AC241" s="446">
        <v>388000</v>
      </c>
      <c r="AD241" s="446">
        <v>18000</v>
      </c>
      <c r="AE241" s="446">
        <v>330000</v>
      </c>
      <c r="AF241" s="449">
        <v>4.4999999999999998E-2</v>
      </c>
      <c r="AG241" s="462">
        <v>0.67700000000000005</v>
      </c>
      <c r="AH241" s="451">
        <v>0.64500000000000002</v>
      </c>
    </row>
    <row r="242" spans="1:34" ht="21" customHeight="1">
      <c r="A242" s="28" t="s">
        <v>362</v>
      </c>
      <c r="B242" s="224">
        <v>1432000</v>
      </c>
      <c r="C242" s="284">
        <v>1160000</v>
      </c>
      <c r="D242" s="289">
        <v>874000</v>
      </c>
      <c r="E242" s="284">
        <v>815000</v>
      </c>
      <c r="F242" s="284">
        <v>59000</v>
      </c>
      <c r="G242" s="284">
        <v>558000</v>
      </c>
      <c r="H242" s="286">
        <v>6.7000000000000004E-2</v>
      </c>
      <c r="I242" s="287">
        <v>0.73</v>
      </c>
      <c r="J242" s="288">
        <v>0.67900000000000005</v>
      </c>
      <c r="M242" s="28" t="s">
        <v>362</v>
      </c>
      <c r="N242" s="446">
        <v>695000</v>
      </c>
      <c r="O242" s="447">
        <v>573000</v>
      </c>
      <c r="P242" s="448">
        <v>468000</v>
      </c>
      <c r="Q242" s="447">
        <v>427000</v>
      </c>
      <c r="R242" s="447">
        <v>41000</v>
      </c>
      <c r="S242" s="447">
        <v>227000</v>
      </c>
      <c r="T242" s="449">
        <v>8.6999999999999994E-2</v>
      </c>
      <c r="U242" s="450">
        <v>0.78900000000000003</v>
      </c>
      <c r="V242" s="451">
        <v>0.71699999999999997</v>
      </c>
      <c r="Y242" s="28" t="s">
        <v>362</v>
      </c>
      <c r="Z242" s="446">
        <v>737000</v>
      </c>
      <c r="AA242" s="446">
        <v>587000</v>
      </c>
      <c r="AB242" s="448">
        <v>406000</v>
      </c>
      <c r="AC242" s="446">
        <v>388000</v>
      </c>
      <c r="AD242" s="446">
        <v>18000</v>
      </c>
      <c r="AE242" s="446">
        <v>331000</v>
      </c>
      <c r="AF242" s="449">
        <v>4.3999999999999997E-2</v>
      </c>
      <c r="AG242" s="462">
        <v>0.67200000000000004</v>
      </c>
      <c r="AH242" s="451">
        <v>0.64200000000000002</v>
      </c>
    </row>
    <row r="243" spans="1:34" ht="21" customHeight="1">
      <c r="A243" s="28" t="s">
        <v>363</v>
      </c>
      <c r="B243" s="224">
        <v>1433000</v>
      </c>
      <c r="C243" s="284">
        <v>1161000</v>
      </c>
      <c r="D243" s="289">
        <v>876000</v>
      </c>
      <c r="E243" s="284">
        <v>818000</v>
      </c>
      <c r="F243" s="284">
        <v>57000</v>
      </c>
      <c r="G243" s="284">
        <v>557000</v>
      </c>
      <c r="H243" s="286">
        <v>6.5000000000000002E-2</v>
      </c>
      <c r="I243" s="287">
        <v>0.73</v>
      </c>
      <c r="J243" s="288">
        <v>0.68100000000000005</v>
      </c>
      <c r="M243" s="28" t="s">
        <v>363</v>
      </c>
      <c r="N243" s="446">
        <v>696000</v>
      </c>
      <c r="O243" s="447">
        <v>573000</v>
      </c>
      <c r="P243" s="448">
        <v>472000</v>
      </c>
      <c r="Q243" s="447">
        <v>432000</v>
      </c>
      <c r="R243" s="447">
        <v>40000</v>
      </c>
      <c r="S243" s="447">
        <v>224000</v>
      </c>
      <c r="T243" s="449">
        <v>8.5000000000000006E-2</v>
      </c>
      <c r="U243" s="450">
        <v>0.79600000000000004</v>
      </c>
      <c r="V243" s="451">
        <v>0.72599999999999998</v>
      </c>
      <c r="Y243" s="28" t="s">
        <v>363</v>
      </c>
      <c r="Z243" s="446">
        <v>737000</v>
      </c>
      <c r="AA243" s="446">
        <v>587000</v>
      </c>
      <c r="AB243" s="448">
        <v>404000</v>
      </c>
      <c r="AC243" s="446">
        <v>386000</v>
      </c>
      <c r="AD243" s="446">
        <v>17000</v>
      </c>
      <c r="AE243" s="446">
        <v>334000</v>
      </c>
      <c r="AF243" s="449">
        <v>4.2999999999999997E-2</v>
      </c>
      <c r="AG243" s="462">
        <v>0.66600000000000004</v>
      </c>
      <c r="AH243" s="451">
        <v>0.63700000000000001</v>
      </c>
    </row>
    <row r="244" spans="1:34" ht="21" customHeight="1">
      <c r="A244" s="28" t="s">
        <v>364</v>
      </c>
      <c r="B244" s="224">
        <v>1434000</v>
      </c>
      <c r="C244" s="284">
        <v>1161000</v>
      </c>
      <c r="D244" s="289">
        <v>875000</v>
      </c>
      <c r="E244" s="284">
        <v>818000</v>
      </c>
      <c r="F244" s="284">
        <v>57000</v>
      </c>
      <c r="G244" s="284">
        <v>558000</v>
      </c>
      <c r="H244" s="286">
        <v>6.5000000000000002E-2</v>
      </c>
      <c r="I244" s="287">
        <v>0.73099999999999998</v>
      </c>
      <c r="J244" s="288">
        <v>0.68200000000000005</v>
      </c>
      <c r="M244" s="28" t="s">
        <v>364</v>
      </c>
      <c r="N244" s="446">
        <v>696000</v>
      </c>
      <c r="O244" s="447">
        <v>573000</v>
      </c>
      <c r="P244" s="448">
        <v>471000</v>
      </c>
      <c r="Q244" s="447">
        <v>431000</v>
      </c>
      <c r="R244" s="447">
        <v>40000</v>
      </c>
      <c r="S244" s="447">
        <v>225000</v>
      </c>
      <c r="T244" s="449">
        <v>8.4000000000000005E-2</v>
      </c>
      <c r="U244" s="450">
        <v>0.79500000000000004</v>
      </c>
      <c r="V244" s="451">
        <v>0.72599999999999998</v>
      </c>
      <c r="Y244" s="28" t="s">
        <v>364</v>
      </c>
      <c r="Z244" s="446">
        <v>738000</v>
      </c>
      <c r="AA244" s="446">
        <v>588000</v>
      </c>
      <c r="AB244" s="448">
        <v>404000</v>
      </c>
      <c r="AC244" s="446">
        <v>387000</v>
      </c>
      <c r="AD244" s="446">
        <v>17000</v>
      </c>
      <c r="AE244" s="446">
        <v>334000</v>
      </c>
      <c r="AF244" s="449">
        <v>4.2999999999999997E-2</v>
      </c>
      <c r="AG244" s="462">
        <v>0.66900000000000004</v>
      </c>
      <c r="AH244" s="451">
        <v>0.63900000000000001</v>
      </c>
    </row>
    <row r="245" spans="1:34" ht="21" customHeight="1">
      <c r="A245" s="28" t="s">
        <v>365</v>
      </c>
      <c r="B245" s="224">
        <v>1434000</v>
      </c>
      <c r="C245" s="284">
        <v>1161000</v>
      </c>
      <c r="D245" s="289">
        <v>865000</v>
      </c>
      <c r="E245" s="284">
        <v>808000</v>
      </c>
      <c r="F245" s="284">
        <v>58000</v>
      </c>
      <c r="G245" s="284">
        <v>569000</v>
      </c>
      <c r="H245" s="286">
        <v>6.7000000000000004E-2</v>
      </c>
      <c r="I245" s="287">
        <v>0.72799999999999998</v>
      </c>
      <c r="J245" s="288">
        <v>0.67900000000000005</v>
      </c>
      <c r="M245" s="28" t="s">
        <v>365</v>
      </c>
      <c r="N245" s="446">
        <v>696000</v>
      </c>
      <c r="O245" s="447">
        <v>573000</v>
      </c>
      <c r="P245" s="448">
        <v>464000</v>
      </c>
      <c r="Q245" s="447">
        <v>424000</v>
      </c>
      <c r="R245" s="447">
        <v>40000</v>
      </c>
      <c r="S245" s="447">
        <v>233000</v>
      </c>
      <c r="T245" s="449">
        <v>8.5999999999999993E-2</v>
      </c>
      <c r="U245" s="450">
        <v>0.79100000000000004</v>
      </c>
      <c r="V245" s="451">
        <v>0.72199999999999998</v>
      </c>
      <c r="Y245" s="28" t="s">
        <v>365</v>
      </c>
      <c r="Z245" s="446">
        <v>738000</v>
      </c>
      <c r="AA245" s="446">
        <v>588000</v>
      </c>
      <c r="AB245" s="448">
        <v>402000</v>
      </c>
      <c r="AC245" s="446">
        <v>384000</v>
      </c>
      <c r="AD245" s="446">
        <v>18000</v>
      </c>
      <c r="AE245" s="446">
        <v>336000</v>
      </c>
      <c r="AF245" s="449">
        <v>4.3999999999999997E-2</v>
      </c>
      <c r="AG245" s="462">
        <v>0.66700000000000004</v>
      </c>
      <c r="AH245" s="451">
        <v>0.63700000000000001</v>
      </c>
    </row>
    <row r="246" spans="1:34" ht="21" customHeight="1">
      <c r="A246" s="28" t="s">
        <v>366</v>
      </c>
      <c r="B246" s="224">
        <v>1435000</v>
      </c>
      <c r="C246" s="284">
        <v>1161000</v>
      </c>
      <c r="D246" s="289">
        <v>869000</v>
      </c>
      <c r="E246" s="284">
        <v>814000</v>
      </c>
      <c r="F246" s="284">
        <v>55000</v>
      </c>
      <c r="G246" s="284">
        <v>566000</v>
      </c>
      <c r="H246" s="286">
        <v>6.3E-2</v>
      </c>
      <c r="I246" s="287">
        <v>0.72799999999999998</v>
      </c>
      <c r="J246" s="288">
        <v>0.68100000000000005</v>
      </c>
      <c r="M246" s="28" t="s">
        <v>366</v>
      </c>
      <c r="N246" s="446">
        <v>697000</v>
      </c>
      <c r="O246" s="447">
        <v>574000</v>
      </c>
      <c r="P246" s="448">
        <v>460000</v>
      </c>
      <c r="Q246" s="447">
        <v>424000</v>
      </c>
      <c r="R246" s="447">
        <v>36000</v>
      </c>
      <c r="S246" s="447">
        <v>237000</v>
      </c>
      <c r="T246" s="449">
        <v>7.9000000000000001E-2</v>
      </c>
      <c r="U246" s="450">
        <v>0.78100000000000003</v>
      </c>
      <c r="V246" s="451">
        <v>0.71799999999999997</v>
      </c>
      <c r="Y246" s="28" t="s">
        <v>366</v>
      </c>
      <c r="Z246" s="446">
        <v>738000</v>
      </c>
      <c r="AA246" s="446">
        <v>588000</v>
      </c>
      <c r="AB246" s="448">
        <v>409000</v>
      </c>
      <c r="AC246" s="446">
        <v>390000</v>
      </c>
      <c r="AD246" s="446">
        <v>19000</v>
      </c>
      <c r="AE246" s="446">
        <v>329000</v>
      </c>
      <c r="AF246" s="449">
        <v>4.4999999999999998E-2</v>
      </c>
      <c r="AG246" s="462">
        <v>0.67600000000000005</v>
      </c>
      <c r="AH246" s="451">
        <v>0.64500000000000002</v>
      </c>
    </row>
    <row r="247" spans="1:34" ht="21" customHeight="1">
      <c r="A247" s="28" t="s">
        <v>367</v>
      </c>
      <c r="B247" s="224">
        <v>1436000</v>
      </c>
      <c r="C247" s="284">
        <v>1162000</v>
      </c>
      <c r="D247" s="289">
        <v>875000</v>
      </c>
      <c r="E247" s="284">
        <v>821000</v>
      </c>
      <c r="F247" s="284">
        <v>54000</v>
      </c>
      <c r="G247" s="284">
        <v>561000</v>
      </c>
      <c r="H247" s="286">
        <v>6.2E-2</v>
      </c>
      <c r="I247" s="287">
        <v>0.73099999999999998</v>
      </c>
      <c r="J247" s="288">
        <v>0.68500000000000005</v>
      </c>
      <c r="K247" s="160"/>
      <c r="M247" s="28" t="s">
        <v>367</v>
      </c>
      <c r="N247" s="446">
        <v>697000</v>
      </c>
      <c r="O247" s="447">
        <v>574000</v>
      </c>
      <c r="P247" s="448">
        <v>465000</v>
      </c>
      <c r="Q247" s="447">
        <v>430000</v>
      </c>
      <c r="R247" s="447">
        <v>34000</v>
      </c>
      <c r="S247" s="447">
        <v>233000</v>
      </c>
      <c r="T247" s="449">
        <v>7.3999999999999996E-2</v>
      </c>
      <c r="U247" s="450">
        <v>0.78500000000000003</v>
      </c>
      <c r="V247" s="451">
        <v>0.72499999999999998</v>
      </c>
      <c r="Y247" s="28" t="s">
        <v>367</v>
      </c>
      <c r="Z247" s="446">
        <v>739000</v>
      </c>
      <c r="AA247" s="446">
        <v>588000</v>
      </c>
      <c r="AB247" s="448">
        <v>411000</v>
      </c>
      <c r="AC247" s="446">
        <v>390000</v>
      </c>
      <c r="AD247" s="446">
        <v>20000</v>
      </c>
      <c r="AE247" s="446">
        <v>328000</v>
      </c>
      <c r="AF247" s="449">
        <v>4.9000000000000002E-2</v>
      </c>
      <c r="AG247" s="462">
        <v>0.67900000000000005</v>
      </c>
      <c r="AH247" s="451">
        <v>0.64500000000000002</v>
      </c>
    </row>
    <row r="248" spans="1:34" ht="21" customHeight="1">
      <c r="A248" s="28" t="s">
        <v>368</v>
      </c>
      <c r="B248" s="224">
        <v>1437000</v>
      </c>
      <c r="C248" s="284">
        <v>1162000</v>
      </c>
      <c r="D248" s="289">
        <v>875000</v>
      </c>
      <c r="E248" s="284">
        <v>819000</v>
      </c>
      <c r="F248" s="284">
        <v>56000</v>
      </c>
      <c r="G248" s="284">
        <v>562000</v>
      </c>
      <c r="H248" s="286">
        <v>6.4000000000000001E-2</v>
      </c>
      <c r="I248" s="287">
        <v>0.73</v>
      </c>
      <c r="J248" s="288">
        <v>0.68200000000000005</v>
      </c>
      <c r="M248" s="28" t="s">
        <v>368</v>
      </c>
      <c r="N248" s="446">
        <v>698000</v>
      </c>
      <c r="O248" s="447">
        <v>574000</v>
      </c>
      <c r="P248" s="448">
        <v>467000</v>
      </c>
      <c r="Q248" s="447">
        <v>436000</v>
      </c>
      <c r="R248" s="447">
        <v>32000</v>
      </c>
      <c r="S248" s="447">
        <v>231000</v>
      </c>
      <c r="T248" s="449">
        <v>6.8000000000000005E-2</v>
      </c>
      <c r="U248" s="450">
        <v>0.78800000000000003</v>
      </c>
      <c r="V248" s="451">
        <v>0.73299999999999998</v>
      </c>
      <c r="Y248" s="28" t="s">
        <v>368</v>
      </c>
      <c r="Z248" s="446">
        <v>739000</v>
      </c>
      <c r="AA248" s="446">
        <v>588000</v>
      </c>
      <c r="AB248" s="448">
        <v>408000</v>
      </c>
      <c r="AC248" s="446">
        <v>383000</v>
      </c>
      <c r="AD248" s="446">
        <v>25000</v>
      </c>
      <c r="AE248" s="446">
        <v>331000</v>
      </c>
      <c r="AF248" s="449">
        <v>0.06</v>
      </c>
      <c r="AG248" s="462">
        <v>0.67400000000000004</v>
      </c>
      <c r="AH248" s="451">
        <v>0.63200000000000001</v>
      </c>
    </row>
    <row r="249" spans="1:34" ht="21" customHeight="1">
      <c r="A249" s="28" t="s">
        <v>369</v>
      </c>
      <c r="B249" s="224">
        <v>1438000</v>
      </c>
      <c r="C249" s="284">
        <v>1162000</v>
      </c>
      <c r="D249" s="289">
        <v>865000</v>
      </c>
      <c r="E249" s="284">
        <v>813000</v>
      </c>
      <c r="F249" s="284">
        <v>51000</v>
      </c>
      <c r="G249" s="284">
        <v>573000</v>
      </c>
      <c r="H249" s="286">
        <v>5.8999999999999997E-2</v>
      </c>
      <c r="I249" s="287">
        <v>0.72099999999999997</v>
      </c>
      <c r="J249" s="288">
        <v>0.67700000000000005</v>
      </c>
      <c r="M249" s="28" t="s">
        <v>369</v>
      </c>
      <c r="N249" s="446">
        <v>698000</v>
      </c>
      <c r="O249" s="447">
        <v>574000</v>
      </c>
      <c r="P249" s="448">
        <v>461000</v>
      </c>
      <c r="Q249" s="447">
        <v>431000</v>
      </c>
      <c r="R249" s="447">
        <v>29000</v>
      </c>
      <c r="S249" s="447">
        <v>238000</v>
      </c>
      <c r="T249" s="449">
        <v>6.4000000000000001E-2</v>
      </c>
      <c r="U249" s="450">
        <v>0.77600000000000002</v>
      </c>
      <c r="V249" s="451">
        <v>0.72499999999999998</v>
      </c>
      <c r="Y249" s="28" t="s">
        <v>369</v>
      </c>
      <c r="Z249" s="446">
        <v>739000</v>
      </c>
      <c r="AA249" s="446">
        <v>588000</v>
      </c>
      <c r="AB249" s="448">
        <v>404000</v>
      </c>
      <c r="AC249" s="446">
        <v>382000</v>
      </c>
      <c r="AD249" s="446">
        <v>22000</v>
      </c>
      <c r="AE249" s="446">
        <v>335000</v>
      </c>
      <c r="AF249" s="449">
        <v>5.3999999999999999E-2</v>
      </c>
      <c r="AG249" s="462">
        <v>0.66800000000000004</v>
      </c>
      <c r="AH249" s="451">
        <v>0.63100000000000001</v>
      </c>
    </row>
    <row r="250" spans="1:34" ht="21" customHeight="1">
      <c r="A250" s="28" t="s">
        <v>370</v>
      </c>
      <c r="B250" s="224">
        <v>1438000</v>
      </c>
      <c r="C250" s="284">
        <v>1163000</v>
      </c>
      <c r="D250" s="289">
        <v>859000</v>
      </c>
      <c r="E250" s="284">
        <v>809000</v>
      </c>
      <c r="F250" s="284">
        <v>50000</v>
      </c>
      <c r="G250" s="284">
        <v>579000</v>
      </c>
      <c r="H250" s="286">
        <v>5.8000000000000003E-2</v>
      </c>
      <c r="I250" s="287">
        <v>0.71799999999999997</v>
      </c>
      <c r="J250" s="288">
        <v>0.67600000000000005</v>
      </c>
      <c r="M250" s="28" t="s">
        <v>370</v>
      </c>
      <c r="N250" s="446">
        <v>699000</v>
      </c>
      <c r="O250" s="447">
        <v>574000</v>
      </c>
      <c r="P250" s="448">
        <v>460000</v>
      </c>
      <c r="Q250" s="447">
        <v>432000</v>
      </c>
      <c r="R250" s="447">
        <v>28000</v>
      </c>
      <c r="S250" s="447">
        <v>239000</v>
      </c>
      <c r="T250" s="449">
        <v>6.0999999999999999E-2</v>
      </c>
      <c r="U250" s="450">
        <v>0.77500000000000002</v>
      </c>
      <c r="V250" s="451">
        <v>0.72599999999999998</v>
      </c>
      <c r="Y250" s="28" t="s">
        <v>370</v>
      </c>
      <c r="Z250" s="446">
        <v>740000</v>
      </c>
      <c r="AA250" s="446">
        <v>588000</v>
      </c>
      <c r="AB250" s="448">
        <v>399000</v>
      </c>
      <c r="AC250" s="446">
        <v>377000</v>
      </c>
      <c r="AD250" s="446">
        <v>22000</v>
      </c>
      <c r="AE250" s="446">
        <v>340000</v>
      </c>
      <c r="AF250" s="449">
        <v>5.5E-2</v>
      </c>
      <c r="AG250" s="462">
        <v>0.66400000000000003</v>
      </c>
      <c r="AH250" s="451">
        <v>0.626</v>
      </c>
    </row>
    <row r="251" spans="1:34" ht="21" customHeight="1">
      <c r="A251" s="28" t="s">
        <v>440</v>
      </c>
      <c r="B251" s="224">
        <v>1439000</v>
      </c>
      <c r="C251" s="284">
        <v>1163000</v>
      </c>
      <c r="D251" s="289">
        <v>860000</v>
      </c>
      <c r="E251" s="284">
        <v>809000</v>
      </c>
      <c r="F251" s="284">
        <v>52000</v>
      </c>
      <c r="G251" s="284">
        <v>579000</v>
      </c>
      <c r="H251" s="286">
        <v>0.06</v>
      </c>
      <c r="I251" s="287">
        <v>0.71899999999999997</v>
      </c>
      <c r="J251" s="288">
        <v>0.67400000000000004</v>
      </c>
      <c r="M251" s="28" t="s">
        <v>440</v>
      </c>
      <c r="N251" s="446">
        <v>699000</v>
      </c>
      <c r="O251" s="447">
        <v>575000</v>
      </c>
      <c r="P251" s="448">
        <v>463000</v>
      </c>
      <c r="Q251" s="447">
        <v>432000</v>
      </c>
      <c r="R251" s="447">
        <v>32000</v>
      </c>
      <c r="S251" s="447">
        <v>236000</v>
      </c>
      <c r="T251" s="449">
        <v>6.8000000000000005E-2</v>
      </c>
      <c r="U251" s="450">
        <v>0.78</v>
      </c>
      <c r="V251" s="451">
        <v>0.72399999999999998</v>
      </c>
      <c r="Y251" s="28" t="s">
        <v>440</v>
      </c>
      <c r="Z251" s="446">
        <v>740000</v>
      </c>
      <c r="AA251" s="446">
        <v>588000</v>
      </c>
      <c r="AB251" s="448">
        <v>397000</v>
      </c>
      <c r="AC251" s="446">
        <v>377000</v>
      </c>
      <c r="AD251" s="446">
        <v>20000</v>
      </c>
      <c r="AE251" s="446">
        <v>343000</v>
      </c>
      <c r="AF251" s="449">
        <v>0.05</v>
      </c>
      <c r="AG251" s="462">
        <v>0.65900000000000003</v>
      </c>
      <c r="AH251" s="451">
        <v>0.626</v>
      </c>
    </row>
    <row r="252" spans="1:34" ht="21" customHeight="1">
      <c r="A252" s="28" t="s">
        <v>441</v>
      </c>
      <c r="B252" s="224">
        <v>1440000</v>
      </c>
      <c r="C252" s="284">
        <v>1163000</v>
      </c>
      <c r="D252" s="289">
        <v>884000</v>
      </c>
      <c r="E252" s="284">
        <v>831000</v>
      </c>
      <c r="F252" s="284">
        <v>53000</v>
      </c>
      <c r="G252" s="284">
        <v>556000</v>
      </c>
      <c r="H252" s="286">
        <v>0.06</v>
      </c>
      <c r="I252" s="287">
        <v>0.73299999999999998</v>
      </c>
      <c r="J252" s="288">
        <v>0.68700000000000006</v>
      </c>
      <c r="M252" s="28" t="s">
        <v>441</v>
      </c>
      <c r="N252" s="446">
        <v>700000</v>
      </c>
      <c r="O252" s="447">
        <v>575000</v>
      </c>
      <c r="P252" s="448">
        <v>477000</v>
      </c>
      <c r="Q252" s="447">
        <v>442000</v>
      </c>
      <c r="R252" s="447">
        <v>34000</v>
      </c>
      <c r="S252" s="447">
        <v>223000</v>
      </c>
      <c r="T252" s="449">
        <v>7.1999999999999995E-2</v>
      </c>
      <c r="U252" s="450">
        <v>0.79400000000000004</v>
      </c>
      <c r="V252" s="451">
        <v>0.73499999999999999</v>
      </c>
      <c r="Y252" s="28" t="s">
        <v>441</v>
      </c>
      <c r="Z252" s="446">
        <v>740000</v>
      </c>
      <c r="AA252" s="446">
        <v>588000</v>
      </c>
      <c r="AB252" s="448">
        <v>407000</v>
      </c>
      <c r="AC252" s="446">
        <v>389000</v>
      </c>
      <c r="AD252" s="446">
        <v>18000</v>
      </c>
      <c r="AE252" s="446">
        <v>333000</v>
      </c>
      <c r="AF252" s="449">
        <v>4.4999999999999998E-2</v>
      </c>
      <c r="AG252" s="462">
        <v>0.67200000000000004</v>
      </c>
      <c r="AH252" s="451">
        <v>0.64100000000000001</v>
      </c>
    </row>
    <row r="253" spans="1:34" ht="21" customHeight="1">
      <c r="A253" s="28" t="s">
        <v>442</v>
      </c>
      <c r="B253" s="224">
        <v>1441000</v>
      </c>
      <c r="C253" s="284">
        <v>1163000</v>
      </c>
      <c r="D253" s="289">
        <v>883000</v>
      </c>
      <c r="E253" s="284">
        <v>829000</v>
      </c>
      <c r="F253" s="284">
        <v>54000</v>
      </c>
      <c r="G253" s="284">
        <v>557000</v>
      </c>
      <c r="H253" s="286">
        <v>6.0999999999999999E-2</v>
      </c>
      <c r="I253" s="287">
        <v>0.73099999999999998</v>
      </c>
      <c r="J253" s="288">
        <v>0.68400000000000005</v>
      </c>
      <c r="M253" s="28" t="s">
        <v>442</v>
      </c>
      <c r="N253" s="446">
        <v>700000</v>
      </c>
      <c r="O253" s="447">
        <v>575000</v>
      </c>
      <c r="P253" s="448">
        <v>475000</v>
      </c>
      <c r="Q253" s="447">
        <v>441000</v>
      </c>
      <c r="R253" s="447">
        <v>34000</v>
      </c>
      <c r="S253" s="447">
        <v>225000</v>
      </c>
      <c r="T253" s="449">
        <v>7.1999999999999995E-2</v>
      </c>
      <c r="U253" s="450">
        <v>0.79200000000000004</v>
      </c>
      <c r="V253" s="451">
        <v>0.73299999999999998</v>
      </c>
      <c r="Y253" s="28" t="s">
        <v>442</v>
      </c>
      <c r="Z253" s="446">
        <v>741000</v>
      </c>
      <c r="AA253" s="446">
        <v>589000</v>
      </c>
      <c r="AB253" s="448">
        <v>408000</v>
      </c>
      <c r="AC253" s="446">
        <v>388000</v>
      </c>
      <c r="AD253" s="446">
        <v>20000</v>
      </c>
      <c r="AE253" s="446">
        <v>333000</v>
      </c>
      <c r="AF253" s="449">
        <v>4.9000000000000002E-2</v>
      </c>
      <c r="AG253" s="462">
        <v>0.67100000000000004</v>
      </c>
      <c r="AH253" s="451">
        <v>0.63700000000000001</v>
      </c>
    </row>
    <row r="254" spans="1:34" ht="21" customHeight="1">
      <c r="A254" s="28" t="s">
        <v>443</v>
      </c>
      <c r="B254" s="224">
        <v>1441000</v>
      </c>
      <c r="C254" s="284">
        <v>1164000</v>
      </c>
      <c r="D254" s="289">
        <v>877000</v>
      </c>
      <c r="E254" s="284">
        <v>825000</v>
      </c>
      <c r="F254" s="284">
        <v>52000</v>
      </c>
      <c r="G254" s="284">
        <v>564000</v>
      </c>
      <c r="H254" s="286">
        <v>0.06</v>
      </c>
      <c r="I254" s="287">
        <v>0.72799999999999998</v>
      </c>
      <c r="J254" s="288">
        <v>0.68300000000000005</v>
      </c>
      <c r="M254" s="28" t="s">
        <v>443</v>
      </c>
      <c r="N254" s="446">
        <v>701000</v>
      </c>
      <c r="O254" s="447">
        <v>575000</v>
      </c>
      <c r="P254" s="448">
        <v>471000</v>
      </c>
      <c r="Q254" s="447">
        <v>439000</v>
      </c>
      <c r="R254" s="447">
        <v>32000</v>
      </c>
      <c r="S254" s="447">
        <v>229000</v>
      </c>
      <c r="T254" s="449">
        <v>6.9000000000000006E-2</v>
      </c>
      <c r="U254" s="450">
        <v>0.78900000000000003</v>
      </c>
      <c r="V254" s="451">
        <v>0.73299999999999998</v>
      </c>
      <c r="Y254" s="28" t="s">
        <v>443</v>
      </c>
      <c r="Z254" s="446">
        <v>741000</v>
      </c>
      <c r="AA254" s="446">
        <v>589000</v>
      </c>
      <c r="AB254" s="448">
        <v>406000</v>
      </c>
      <c r="AC254" s="446">
        <v>386000</v>
      </c>
      <c r="AD254" s="446">
        <v>20000</v>
      </c>
      <c r="AE254" s="446">
        <v>335000</v>
      </c>
      <c r="AF254" s="449">
        <v>4.9000000000000002E-2</v>
      </c>
      <c r="AG254" s="462">
        <v>0.66900000000000004</v>
      </c>
      <c r="AH254" s="451">
        <v>0.63500000000000001</v>
      </c>
    </row>
    <row r="255" spans="1:34" ht="21" customHeight="1">
      <c r="A255" s="28" t="s">
        <v>444</v>
      </c>
      <c r="B255" s="224">
        <v>1442000</v>
      </c>
      <c r="C255" s="284">
        <v>1164000</v>
      </c>
      <c r="D255" s="289">
        <v>867000</v>
      </c>
      <c r="E255" s="284">
        <v>814000</v>
      </c>
      <c r="F255" s="284">
        <v>53000</v>
      </c>
      <c r="G255" s="284">
        <v>575000</v>
      </c>
      <c r="H255" s="286">
        <v>6.0999999999999999E-2</v>
      </c>
      <c r="I255" s="287">
        <v>0.72299999999999998</v>
      </c>
      <c r="J255" s="288">
        <v>0.67700000000000005</v>
      </c>
      <c r="M255" s="28" t="s">
        <v>444</v>
      </c>
      <c r="N255" s="446">
        <v>701000</v>
      </c>
      <c r="O255" s="447">
        <v>575000</v>
      </c>
      <c r="P255" s="448">
        <v>468000</v>
      </c>
      <c r="Q255" s="447">
        <v>434000</v>
      </c>
      <c r="R255" s="447">
        <v>34000</v>
      </c>
      <c r="S255" s="447">
        <v>233000</v>
      </c>
      <c r="T255" s="449">
        <v>7.1999999999999995E-2</v>
      </c>
      <c r="U255" s="450">
        <v>0.78300000000000003</v>
      </c>
      <c r="V255" s="451">
        <v>0.72499999999999998</v>
      </c>
      <c r="Y255" s="28" t="s">
        <v>444</v>
      </c>
      <c r="Z255" s="446">
        <v>741000</v>
      </c>
      <c r="AA255" s="446">
        <v>589000</v>
      </c>
      <c r="AB255" s="448">
        <v>399000</v>
      </c>
      <c r="AC255" s="446">
        <v>380000</v>
      </c>
      <c r="AD255" s="446">
        <v>20000</v>
      </c>
      <c r="AE255" s="446">
        <v>342000</v>
      </c>
      <c r="AF255" s="449">
        <v>4.9000000000000002E-2</v>
      </c>
      <c r="AG255" s="462">
        <v>0.66400000000000003</v>
      </c>
      <c r="AH255" s="451">
        <v>0.63100000000000001</v>
      </c>
    </row>
    <row r="256" spans="1:34" ht="21" customHeight="1">
      <c r="A256" s="28" t="s">
        <v>445</v>
      </c>
      <c r="B256" s="224">
        <v>1443000</v>
      </c>
      <c r="C256" s="284">
        <v>1164000</v>
      </c>
      <c r="D256" s="289">
        <v>868000</v>
      </c>
      <c r="E256" s="284">
        <v>813000</v>
      </c>
      <c r="F256" s="284">
        <v>55000</v>
      </c>
      <c r="G256" s="284">
        <v>575000</v>
      </c>
      <c r="H256" s="286">
        <v>6.4000000000000001E-2</v>
      </c>
      <c r="I256" s="287">
        <v>0.72399999999999998</v>
      </c>
      <c r="J256" s="288">
        <v>0.67700000000000005</v>
      </c>
      <c r="M256" s="28" t="s">
        <v>445</v>
      </c>
      <c r="N256" s="446">
        <v>701000</v>
      </c>
      <c r="O256" s="447">
        <v>575000</v>
      </c>
      <c r="P256" s="448">
        <v>470000</v>
      </c>
      <c r="Q256" s="447">
        <v>434000</v>
      </c>
      <c r="R256" s="447">
        <v>36000</v>
      </c>
      <c r="S256" s="447">
        <v>232000</v>
      </c>
      <c r="T256" s="449">
        <v>7.5999999999999998E-2</v>
      </c>
      <c r="U256" s="450">
        <v>0.78700000000000003</v>
      </c>
      <c r="V256" s="451">
        <v>0.72499999999999998</v>
      </c>
      <c r="Y256" s="28" t="s">
        <v>445</v>
      </c>
      <c r="Z256" s="446">
        <v>741000</v>
      </c>
      <c r="AA256" s="446">
        <v>589000</v>
      </c>
      <c r="AB256" s="448">
        <v>398000</v>
      </c>
      <c r="AC256" s="446">
        <v>379000</v>
      </c>
      <c r="AD256" s="446">
        <v>19000</v>
      </c>
      <c r="AE256" s="446">
        <v>343000</v>
      </c>
      <c r="AF256" s="449">
        <v>4.9000000000000002E-2</v>
      </c>
      <c r="AG256" s="462">
        <v>0.66300000000000003</v>
      </c>
      <c r="AH256" s="451">
        <v>0.63</v>
      </c>
    </row>
    <row r="257" spans="1:34" ht="21" customHeight="1">
      <c r="A257" s="28" t="s">
        <v>446</v>
      </c>
      <c r="B257" s="224">
        <v>1444000</v>
      </c>
      <c r="C257" s="284">
        <v>1165000</v>
      </c>
      <c r="D257" s="289">
        <v>869000</v>
      </c>
      <c r="E257" s="284">
        <v>815000</v>
      </c>
      <c r="F257" s="284">
        <v>54000</v>
      </c>
      <c r="G257" s="284">
        <v>575000</v>
      </c>
      <c r="H257" s="286">
        <v>6.2E-2</v>
      </c>
      <c r="I257" s="287">
        <v>0.72399999999999998</v>
      </c>
      <c r="J257" s="288">
        <v>0.67800000000000005</v>
      </c>
      <c r="M257" s="28" t="s">
        <v>446</v>
      </c>
      <c r="N257" s="446">
        <v>702000</v>
      </c>
      <c r="O257" s="447">
        <v>576000</v>
      </c>
      <c r="P257" s="448">
        <v>471000</v>
      </c>
      <c r="Q257" s="447">
        <v>436000</v>
      </c>
      <c r="R257" s="447">
        <v>34000</v>
      </c>
      <c r="S257" s="447">
        <v>231000</v>
      </c>
      <c r="T257" s="449">
        <v>7.2999999999999995E-2</v>
      </c>
      <c r="U257" s="450">
        <v>0.78700000000000003</v>
      </c>
      <c r="V257" s="451">
        <v>0.72799999999999998</v>
      </c>
      <c r="Y257" s="28" t="s">
        <v>446</v>
      </c>
      <c r="Z257" s="446">
        <v>742000</v>
      </c>
      <c r="AA257" s="446">
        <v>589000</v>
      </c>
      <c r="AB257" s="448">
        <v>398000</v>
      </c>
      <c r="AC257" s="446">
        <v>379000</v>
      </c>
      <c r="AD257" s="446">
        <v>19000</v>
      </c>
      <c r="AE257" s="446">
        <v>344000</v>
      </c>
      <c r="AF257" s="449">
        <v>4.9000000000000002E-2</v>
      </c>
      <c r="AG257" s="462">
        <v>0.66300000000000003</v>
      </c>
      <c r="AH257" s="451">
        <v>0.63</v>
      </c>
    </row>
    <row r="258" spans="1:34" ht="21" customHeight="1">
      <c r="A258" s="28" t="s">
        <v>447</v>
      </c>
      <c r="B258" s="224">
        <v>1444000</v>
      </c>
      <c r="C258" s="284">
        <v>1165000</v>
      </c>
      <c r="D258" s="289">
        <v>866000</v>
      </c>
      <c r="E258" s="284">
        <v>813000</v>
      </c>
      <c r="F258" s="284">
        <v>53000</v>
      </c>
      <c r="G258" s="284">
        <v>578000</v>
      </c>
      <c r="H258" s="286">
        <v>6.0999999999999999E-2</v>
      </c>
      <c r="I258" s="287">
        <v>0.72299999999999998</v>
      </c>
      <c r="J258" s="288">
        <v>0.67800000000000005</v>
      </c>
      <c r="M258" s="28" t="s">
        <v>447</v>
      </c>
      <c r="N258" s="446">
        <v>702000</v>
      </c>
      <c r="O258" s="447">
        <v>576000</v>
      </c>
      <c r="P258" s="448">
        <v>470000</v>
      </c>
      <c r="Q258" s="447">
        <v>438000</v>
      </c>
      <c r="R258" s="447">
        <v>32000</v>
      </c>
      <c r="S258" s="447">
        <v>232000</v>
      </c>
      <c r="T258" s="449">
        <v>6.9000000000000006E-2</v>
      </c>
      <c r="U258" s="450">
        <v>0.78600000000000003</v>
      </c>
      <c r="V258" s="451">
        <v>0.73</v>
      </c>
      <c r="Y258" s="28" t="s">
        <v>447</v>
      </c>
      <c r="Z258" s="446">
        <v>742000</v>
      </c>
      <c r="AA258" s="446">
        <v>589000</v>
      </c>
      <c r="AB258" s="448">
        <v>396000</v>
      </c>
      <c r="AC258" s="446">
        <v>375000</v>
      </c>
      <c r="AD258" s="446">
        <v>20000</v>
      </c>
      <c r="AE258" s="446">
        <v>346000</v>
      </c>
      <c r="AF258" s="449">
        <v>5.0999999999999997E-2</v>
      </c>
      <c r="AG258" s="462">
        <v>0.66100000000000003</v>
      </c>
      <c r="AH258" s="451">
        <v>0.627</v>
      </c>
    </row>
    <row r="259" spans="1:34" ht="21" customHeight="1">
      <c r="A259" s="28" t="s">
        <v>448</v>
      </c>
      <c r="B259" s="224">
        <v>1445000</v>
      </c>
      <c r="C259" s="284">
        <v>1165000</v>
      </c>
      <c r="D259" s="289">
        <v>870000</v>
      </c>
      <c r="E259" s="284">
        <v>818000</v>
      </c>
      <c r="F259" s="284">
        <v>52000</v>
      </c>
      <c r="G259" s="284">
        <v>575000</v>
      </c>
      <c r="H259" s="286">
        <v>0.06</v>
      </c>
      <c r="I259" s="287">
        <v>0.72499999999999998</v>
      </c>
      <c r="J259" s="288">
        <v>0.68</v>
      </c>
      <c r="M259" s="28" t="s">
        <v>448</v>
      </c>
      <c r="N259" s="446">
        <v>703000</v>
      </c>
      <c r="O259" s="447">
        <v>576000</v>
      </c>
      <c r="P259" s="448">
        <v>471000</v>
      </c>
      <c r="Q259" s="447">
        <v>440000</v>
      </c>
      <c r="R259" s="447">
        <v>32000</v>
      </c>
      <c r="S259" s="447">
        <v>231000</v>
      </c>
      <c r="T259" s="449">
        <v>6.7000000000000004E-2</v>
      </c>
      <c r="U259" s="450">
        <v>0.78700000000000003</v>
      </c>
      <c r="V259" s="451">
        <v>0.73199999999999998</v>
      </c>
      <c r="Y259" s="28" t="s">
        <v>448</v>
      </c>
      <c r="Z259" s="446">
        <v>742000</v>
      </c>
      <c r="AA259" s="446">
        <v>589000</v>
      </c>
      <c r="AB259" s="448">
        <v>398000</v>
      </c>
      <c r="AC259" s="446">
        <v>378000</v>
      </c>
      <c r="AD259" s="446">
        <v>21000</v>
      </c>
      <c r="AE259" s="446">
        <v>344000</v>
      </c>
      <c r="AF259" s="449">
        <v>5.1999999999999998E-2</v>
      </c>
      <c r="AG259" s="462">
        <v>0.66400000000000003</v>
      </c>
      <c r="AH259" s="451">
        <v>0.629</v>
      </c>
    </row>
    <row r="260" spans="1:34" ht="21" customHeight="1">
      <c r="A260" s="28" t="s">
        <v>449</v>
      </c>
      <c r="B260" s="224">
        <v>1446000</v>
      </c>
      <c r="C260" s="284">
        <v>1165000</v>
      </c>
      <c r="D260" s="289">
        <v>879000</v>
      </c>
      <c r="E260" s="284">
        <v>824000</v>
      </c>
      <c r="F260" s="284">
        <v>55000</v>
      </c>
      <c r="G260" s="284">
        <v>567000</v>
      </c>
      <c r="H260" s="286">
        <v>6.2E-2</v>
      </c>
      <c r="I260" s="287">
        <v>0.73199999999999998</v>
      </c>
      <c r="J260" s="288">
        <v>0.68500000000000005</v>
      </c>
      <c r="M260" s="28" t="s">
        <v>449</v>
      </c>
      <c r="N260" s="446">
        <v>703000</v>
      </c>
      <c r="O260" s="447">
        <v>576000</v>
      </c>
      <c r="P260" s="448">
        <v>479000</v>
      </c>
      <c r="Q260" s="447">
        <v>447000</v>
      </c>
      <c r="R260" s="447">
        <v>33000</v>
      </c>
      <c r="S260" s="447">
        <v>224000</v>
      </c>
      <c r="T260" s="449">
        <v>6.8000000000000005E-2</v>
      </c>
      <c r="U260" s="450">
        <v>0.8</v>
      </c>
      <c r="V260" s="451">
        <v>0.74299999999999999</v>
      </c>
      <c r="Y260" s="28" t="s">
        <v>449</v>
      </c>
      <c r="Z260" s="446">
        <v>743000</v>
      </c>
      <c r="AA260" s="446">
        <v>589000</v>
      </c>
      <c r="AB260" s="448">
        <v>400000</v>
      </c>
      <c r="AC260" s="446">
        <v>377000</v>
      </c>
      <c r="AD260" s="446">
        <v>22000</v>
      </c>
      <c r="AE260" s="446">
        <v>343000</v>
      </c>
      <c r="AF260" s="449">
        <v>5.6000000000000001E-2</v>
      </c>
      <c r="AG260" s="462">
        <v>0.66600000000000004</v>
      </c>
      <c r="AH260" s="451">
        <v>0.628</v>
      </c>
    </row>
    <row r="261" spans="1:34" ht="21" customHeight="1">
      <c r="A261" s="28" t="s">
        <v>450</v>
      </c>
      <c r="B261" s="224">
        <v>1446000</v>
      </c>
      <c r="C261" s="284">
        <v>1165000</v>
      </c>
      <c r="D261" s="289">
        <v>878000</v>
      </c>
      <c r="E261" s="284">
        <v>825000</v>
      </c>
      <c r="F261" s="284">
        <v>53000</v>
      </c>
      <c r="G261" s="284">
        <v>568000</v>
      </c>
      <c r="H261" s="286">
        <v>6.0999999999999999E-2</v>
      </c>
      <c r="I261" s="287">
        <v>0.73299999999999998</v>
      </c>
      <c r="J261" s="288">
        <v>0.68700000000000006</v>
      </c>
      <c r="M261" s="28" t="s">
        <v>450</v>
      </c>
      <c r="N261" s="446">
        <v>703000</v>
      </c>
      <c r="O261" s="447">
        <v>576000</v>
      </c>
      <c r="P261" s="448">
        <v>480000</v>
      </c>
      <c r="Q261" s="447">
        <v>450000</v>
      </c>
      <c r="R261" s="447">
        <v>30000</v>
      </c>
      <c r="S261" s="447">
        <v>223000</v>
      </c>
      <c r="T261" s="449">
        <v>6.2E-2</v>
      </c>
      <c r="U261" s="450">
        <v>0.80200000000000005</v>
      </c>
      <c r="V261" s="451">
        <v>0.75</v>
      </c>
      <c r="Y261" s="28" t="s">
        <v>450</v>
      </c>
      <c r="Z261" s="446">
        <v>743000</v>
      </c>
      <c r="AA261" s="446">
        <v>589000</v>
      </c>
      <c r="AB261" s="448">
        <v>398000</v>
      </c>
      <c r="AC261" s="446">
        <v>375000</v>
      </c>
      <c r="AD261" s="446">
        <v>23000</v>
      </c>
      <c r="AE261" s="446">
        <v>345000</v>
      </c>
      <c r="AF261" s="449">
        <v>5.8000000000000003E-2</v>
      </c>
      <c r="AG261" s="462">
        <v>0.66500000000000004</v>
      </c>
      <c r="AH261" s="451">
        <v>0.626</v>
      </c>
    </row>
    <row r="262" spans="1:34" ht="21" customHeight="1">
      <c r="A262" s="28" t="s">
        <v>451</v>
      </c>
      <c r="B262" s="224">
        <v>1447000</v>
      </c>
      <c r="C262" s="284">
        <v>1166000</v>
      </c>
      <c r="D262" s="289">
        <v>876000</v>
      </c>
      <c r="E262" s="284">
        <v>825000</v>
      </c>
      <c r="F262" s="284">
        <v>51000</v>
      </c>
      <c r="G262" s="284">
        <v>571000</v>
      </c>
      <c r="H262" s="286">
        <v>5.8999999999999997E-2</v>
      </c>
      <c r="I262" s="287">
        <v>0.73</v>
      </c>
      <c r="J262" s="288">
        <v>0.68600000000000005</v>
      </c>
      <c r="M262" s="28" t="s">
        <v>451</v>
      </c>
      <c r="N262" s="446">
        <v>704000</v>
      </c>
      <c r="O262" s="447">
        <v>576000</v>
      </c>
      <c r="P262" s="448">
        <v>480000</v>
      </c>
      <c r="Q262" s="447">
        <v>451000</v>
      </c>
      <c r="R262" s="447">
        <v>30000</v>
      </c>
      <c r="S262" s="447">
        <v>223000</v>
      </c>
      <c r="T262" s="449">
        <v>6.0999999999999999E-2</v>
      </c>
      <c r="U262" s="450">
        <v>0.80100000000000005</v>
      </c>
      <c r="V262" s="451">
        <v>0.75</v>
      </c>
      <c r="Y262" s="28" t="s">
        <v>451</v>
      </c>
      <c r="Z262" s="446">
        <v>743000</v>
      </c>
      <c r="AA262" s="446">
        <v>589000</v>
      </c>
      <c r="AB262" s="448">
        <v>396000</v>
      </c>
      <c r="AC262" s="446">
        <v>374000</v>
      </c>
      <c r="AD262" s="446">
        <v>22000</v>
      </c>
      <c r="AE262" s="446">
        <v>347000</v>
      </c>
      <c r="AF262" s="449">
        <v>5.6000000000000001E-2</v>
      </c>
      <c r="AG262" s="462">
        <v>0.66100000000000003</v>
      </c>
      <c r="AH262" s="451">
        <v>0.624</v>
      </c>
    </row>
    <row r="263" spans="1:34" ht="21" customHeight="1">
      <c r="A263" s="28" t="s">
        <v>452</v>
      </c>
      <c r="B263" s="224">
        <v>1448000</v>
      </c>
      <c r="C263" s="284">
        <v>1166000</v>
      </c>
      <c r="D263" s="289">
        <v>882000</v>
      </c>
      <c r="E263" s="284">
        <v>829000</v>
      </c>
      <c r="F263" s="284">
        <v>53000</v>
      </c>
      <c r="G263" s="284">
        <v>565000</v>
      </c>
      <c r="H263" s="286">
        <v>0.06</v>
      </c>
      <c r="I263" s="287">
        <v>0.73299999999999998</v>
      </c>
      <c r="J263" s="288">
        <v>0.68700000000000006</v>
      </c>
      <c r="M263" s="28" t="s">
        <v>452</v>
      </c>
      <c r="N263" s="446">
        <v>704000</v>
      </c>
      <c r="O263" s="447">
        <v>576000</v>
      </c>
      <c r="P263" s="448">
        <v>483000</v>
      </c>
      <c r="Q263" s="447">
        <v>452000</v>
      </c>
      <c r="R263" s="447">
        <v>30000</v>
      </c>
      <c r="S263" s="447">
        <v>222000</v>
      </c>
      <c r="T263" s="449">
        <v>6.3E-2</v>
      </c>
      <c r="U263" s="450">
        <v>0.80100000000000005</v>
      </c>
      <c r="V263" s="451">
        <v>0.748</v>
      </c>
      <c r="Y263" s="28" t="s">
        <v>452</v>
      </c>
      <c r="Z263" s="446">
        <v>743000</v>
      </c>
      <c r="AA263" s="446">
        <v>589000</v>
      </c>
      <c r="AB263" s="448">
        <v>400000</v>
      </c>
      <c r="AC263" s="446">
        <v>377000</v>
      </c>
      <c r="AD263" s="446">
        <v>23000</v>
      </c>
      <c r="AE263" s="446">
        <v>343000</v>
      </c>
      <c r="AF263" s="449">
        <v>5.8000000000000003E-2</v>
      </c>
      <c r="AG263" s="462">
        <v>0.66700000000000004</v>
      </c>
      <c r="AH263" s="451">
        <v>0.628</v>
      </c>
    </row>
    <row r="264" spans="1:34" ht="21" customHeight="1">
      <c r="A264" s="28" t="s">
        <v>453</v>
      </c>
      <c r="B264" s="224">
        <v>1448000</v>
      </c>
      <c r="C264" s="284">
        <v>1166000</v>
      </c>
      <c r="D264" s="289">
        <v>892000</v>
      </c>
      <c r="E264" s="284">
        <v>836000</v>
      </c>
      <c r="F264" s="284">
        <v>56000</v>
      </c>
      <c r="G264" s="284">
        <v>557000</v>
      </c>
      <c r="H264" s="286">
        <v>6.3E-2</v>
      </c>
      <c r="I264" s="287">
        <v>0.73899999999999999</v>
      </c>
      <c r="J264" s="288">
        <v>0.69099999999999995</v>
      </c>
      <c r="M264" s="28" t="s">
        <v>453</v>
      </c>
      <c r="N264" s="446">
        <v>705000</v>
      </c>
      <c r="O264" s="447">
        <v>576000</v>
      </c>
      <c r="P264" s="448">
        <v>488000</v>
      </c>
      <c r="Q264" s="447">
        <v>454000</v>
      </c>
      <c r="R264" s="447">
        <v>34000</v>
      </c>
      <c r="S264" s="447">
        <v>216000</v>
      </c>
      <c r="T264" s="449">
        <v>6.9000000000000006E-2</v>
      </c>
      <c r="U264" s="450">
        <v>0.80700000000000005</v>
      </c>
      <c r="V264" s="451">
        <v>0.748</v>
      </c>
      <c r="Y264" s="28" t="s">
        <v>453</v>
      </c>
      <c r="Z264" s="446">
        <v>744000</v>
      </c>
      <c r="AA264" s="446">
        <v>589000</v>
      </c>
      <c r="AB264" s="448">
        <v>403000</v>
      </c>
      <c r="AC264" s="446">
        <v>381000</v>
      </c>
      <c r="AD264" s="446">
        <v>22000</v>
      </c>
      <c r="AE264" s="446">
        <v>340000</v>
      </c>
      <c r="AF264" s="449">
        <v>5.5E-2</v>
      </c>
      <c r="AG264" s="462">
        <v>0.67300000000000004</v>
      </c>
      <c r="AH264" s="451">
        <v>0.63500000000000001</v>
      </c>
    </row>
    <row r="265" spans="1:34" ht="21" customHeight="1">
      <c r="A265" s="28" t="s">
        <v>454</v>
      </c>
      <c r="B265" s="224">
        <v>1449000</v>
      </c>
      <c r="C265" s="284">
        <v>1166000</v>
      </c>
      <c r="D265" s="289">
        <v>893000</v>
      </c>
      <c r="E265" s="284">
        <v>839000</v>
      </c>
      <c r="F265" s="284">
        <v>54000</v>
      </c>
      <c r="G265" s="284">
        <v>555000</v>
      </c>
      <c r="H265" s="286">
        <v>6.0999999999999999E-2</v>
      </c>
      <c r="I265" s="287">
        <v>0.74</v>
      </c>
      <c r="J265" s="288">
        <v>0.69399999999999995</v>
      </c>
      <c r="M265" s="28" t="s">
        <v>454</v>
      </c>
      <c r="N265" s="446">
        <v>705000</v>
      </c>
      <c r="O265" s="447">
        <v>577000</v>
      </c>
      <c r="P265" s="448">
        <v>487000</v>
      </c>
      <c r="Q265" s="447">
        <v>455000</v>
      </c>
      <c r="R265" s="447">
        <v>32000</v>
      </c>
      <c r="S265" s="447">
        <v>218000</v>
      </c>
      <c r="T265" s="449">
        <v>6.5000000000000002E-2</v>
      </c>
      <c r="U265" s="450">
        <v>0.80700000000000005</v>
      </c>
      <c r="V265" s="451">
        <v>0.752</v>
      </c>
      <c r="Y265" s="28" t="s">
        <v>454</v>
      </c>
      <c r="Z265" s="446">
        <v>744000</v>
      </c>
      <c r="AA265" s="446">
        <v>589000</v>
      </c>
      <c r="AB265" s="448">
        <v>406000</v>
      </c>
      <c r="AC265" s="446">
        <v>384000</v>
      </c>
      <c r="AD265" s="446">
        <v>22000</v>
      </c>
      <c r="AE265" s="446">
        <v>338000</v>
      </c>
      <c r="AF265" s="449">
        <v>5.5E-2</v>
      </c>
      <c r="AG265" s="462">
        <v>0.67500000000000004</v>
      </c>
      <c r="AH265" s="451">
        <v>0.63700000000000001</v>
      </c>
    </row>
    <row r="266" spans="1:34" ht="21" customHeight="1">
      <c r="A266" s="28" t="s">
        <v>455</v>
      </c>
      <c r="B266" s="224">
        <v>1449000</v>
      </c>
      <c r="C266" s="284">
        <v>1166000</v>
      </c>
      <c r="D266" s="289">
        <v>894000</v>
      </c>
      <c r="E266" s="284">
        <v>844000</v>
      </c>
      <c r="F266" s="284">
        <v>50000</v>
      </c>
      <c r="G266" s="284">
        <v>556000</v>
      </c>
      <c r="H266" s="286">
        <v>5.5E-2</v>
      </c>
      <c r="I266" s="287">
        <v>0.74199999999999999</v>
      </c>
      <c r="J266" s="288">
        <v>0.69899999999999995</v>
      </c>
      <c r="M266" s="28" t="s">
        <v>455</v>
      </c>
      <c r="N266" s="446">
        <v>705000</v>
      </c>
      <c r="O266" s="447">
        <v>577000</v>
      </c>
      <c r="P266" s="448">
        <v>483000</v>
      </c>
      <c r="Q266" s="447">
        <v>453000</v>
      </c>
      <c r="R266" s="447">
        <v>30000</v>
      </c>
      <c r="S266" s="447">
        <v>222000</v>
      </c>
      <c r="T266" s="449">
        <v>6.2E-2</v>
      </c>
      <c r="U266" s="450">
        <v>0.79900000000000004</v>
      </c>
      <c r="V266" s="451">
        <v>0.748</v>
      </c>
      <c r="Y266" s="28" t="s">
        <v>455</v>
      </c>
      <c r="Z266" s="446">
        <v>744000</v>
      </c>
      <c r="AA266" s="446">
        <v>589000</v>
      </c>
      <c r="AB266" s="448">
        <v>411000</v>
      </c>
      <c r="AC266" s="446">
        <v>391000</v>
      </c>
      <c r="AD266" s="446">
        <v>20000</v>
      </c>
      <c r="AE266" s="446">
        <v>333000</v>
      </c>
      <c r="AF266" s="449">
        <v>4.8000000000000001E-2</v>
      </c>
      <c r="AG266" s="462">
        <v>0.68500000000000005</v>
      </c>
      <c r="AH266" s="451">
        <v>0.65200000000000002</v>
      </c>
    </row>
    <row r="267" spans="1:34" ht="21" customHeight="1">
      <c r="A267" s="28" t="s">
        <v>456</v>
      </c>
      <c r="B267" s="224">
        <v>1450000</v>
      </c>
      <c r="C267" s="284">
        <v>1166000</v>
      </c>
      <c r="D267" s="289">
        <v>882000</v>
      </c>
      <c r="E267" s="284">
        <v>832000</v>
      </c>
      <c r="F267" s="284">
        <v>50000</v>
      </c>
      <c r="G267" s="284">
        <v>568000</v>
      </c>
      <c r="H267" s="286">
        <v>5.7000000000000002E-2</v>
      </c>
      <c r="I267" s="287">
        <v>0.73299999999999998</v>
      </c>
      <c r="J267" s="288">
        <v>0.69</v>
      </c>
      <c r="M267" s="28" t="s">
        <v>456</v>
      </c>
      <c r="N267" s="446">
        <v>706000</v>
      </c>
      <c r="O267" s="447">
        <v>577000</v>
      </c>
      <c r="P267" s="448">
        <v>481000</v>
      </c>
      <c r="Q267" s="447">
        <v>449000</v>
      </c>
      <c r="R267" s="447">
        <v>32000</v>
      </c>
      <c r="S267" s="447">
        <v>225000</v>
      </c>
      <c r="T267" s="449">
        <v>6.7000000000000004E-2</v>
      </c>
      <c r="U267" s="450">
        <v>0.79800000000000004</v>
      </c>
      <c r="V267" s="451">
        <v>0.74199999999999999</v>
      </c>
      <c r="Y267" s="28" t="s">
        <v>456</v>
      </c>
      <c r="Z267" s="446">
        <v>744000</v>
      </c>
      <c r="AA267" s="446">
        <v>590000</v>
      </c>
      <c r="AB267" s="448">
        <v>401000</v>
      </c>
      <c r="AC267" s="446">
        <v>383000</v>
      </c>
      <c r="AD267" s="446">
        <v>18000</v>
      </c>
      <c r="AE267" s="446">
        <v>344000</v>
      </c>
      <c r="AF267" s="449">
        <v>4.4999999999999998E-2</v>
      </c>
      <c r="AG267" s="462">
        <v>0.66900000000000004</v>
      </c>
      <c r="AH267" s="451">
        <v>0.63800000000000001</v>
      </c>
    </row>
    <row r="268" spans="1:34" ht="21" customHeight="1">
      <c r="A268" s="28" t="s">
        <v>457</v>
      </c>
      <c r="B268" s="224">
        <v>1451000</v>
      </c>
      <c r="C268" s="284">
        <v>1166000</v>
      </c>
      <c r="D268" s="289">
        <v>884000</v>
      </c>
      <c r="E268" s="284">
        <v>833000</v>
      </c>
      <c r="F268" s="284">
        <v>51000</v>
      </c>
      <c r="G268" s="284">
        <v>566000</v>
      </c>
      <c r="H268" s="286">
        <v>5.8000000000000003E-2</v>
      </c>
      <c r="I268" s="287">
        <v>0.73499999999999999</v>
      </c>
      <c r="J268" s="288">
        <v>0.69099999999999995</v>
      </c>
      <c r="M268" s="28" t="s">
        <v>457</v>
      </c>
      <c r="N268" s="446">
        <v>706000</v>
      </c>
      <c r="O268" s="447">
        <v>577000</v>
      </c>
      <c r="P268" s="448">
        <v>480000</v>
      </c>
      <c r="Q268" s="447">
        <v>446000</v>
      </c>
      <c r="R268" s="447">
        <v>34000</v>
      </c>
      <c r="S268" s="447">
        <v>226000</v>
      </c>
      <c r="T268" s="449">
        <v>7.1999999999999995E-2</v>
      </c>
      <c r="U268" s="450">
        <v>0.79500000000000004</v>
      </c>
      <c r="V268" s="451">
        <v>0.73499999999999999</v>
      </c>
      <c r="Y268" s="28" t="s">
        <v>457</v>
      </c>
      <c r="Z268" s="446">
        <v>745000</v>
      </c>
      <c r="AA268" s="446">
        <v>590000</v>
      </c>
      <c r="AB268" s="448">
        <v>404000</v>
      </c>
      <c r="AC268" s="446">
        <v>388000</v>
      </c>
      <c r="AD268" s="446">
        <v>17000</v>
      </c>
      <c r="AE268" s="446">
        <v>340000</v>
      </c>
      <c r="AF268" s="449">
        <v>4.1000000000000002E-2</v>
      </c>
      <c r="AG268" s="462">
        <v>0.67600000000000005</v>
      </c>
      <c r="AH268" s="451">
        <v>0.64800000000000002</v>
      </c>
    </row>
    <row r="269" spans="1:34" ht="21" customHeight="1">
      <c r="A269" s="28" t="s">
        <v>458</v>
      </c>
      <c r="B269" s="224">
        <v>1451000</v>
      </c>
      <c r="C269" s="284">
        <v>1167000</v>
      </c>
      <c r="D269" s="289">
        <v>884000</v>
      </c>
      <c r="E269" s="284">
        <v>837000</v>
      </c>
      <c r="F269" s="284">
        <v>47000</v>
      </c>
      <c r="G269" s="284">
        <v>567000</v>
      </c>
      <c r="H269" s="286">
        <v>5.2999999999999999E-2</v>
      </c>
      <c r="I269" s="287">
        <v>0.73599999999999999</v>
      </c>
      <c r="J269" s="288">
        <v>0.69599999999999995</v>
      </c>
      <c r="M269" s="28" t="s">
        <v>458</v>
      </c>
      <c r="N269" s="446">
        <v>706000</v>
      </c>
      <c r="O269" s="447">
        <v>577000</v>
      </c>
      <c r="P269" s="448">
        <v>474000</v>
      </c>
      <c r="Q269" s="447">
        <v>442000</v>
      </c>
      <c r="R269" s="447">
        <v>32000</v>
      </c>
      <c r="S269" s="447">
        <v>233000</v>
      </c>
      <c r="T269" s="449">
        <v>6.8000000000000005E-2</v>
      </c>
      <c r="U269" s="450">
        <v>0.78800000000000003</v>
      </c>
      <c r="V269" s="451">
        <v>0.73199999999999998</v>
      </c>
      <c r="Y269" s="28" t="s">
        <v>458</v>
      </c>
      <c r="Z269" s="446">
        <v>745000</v>
      </c>
      <c r="AA269" s="446">
        <v>590000</v>
      </c>
      <c r="AB269" s="448">
        <v>410000</v>
      </c>
      <c r="AC269" s="446">
        <v>395000</v>
      </c>
      <c r="AD269" s="446">
        <v>15000</v>
      </c>
      <c r="AE269" s="446">
        <v>335000</v>
      </c>
      <c r="AF269" s="449">
        <v>3.5999999999999997E-2</v>
      </c>
      <c r="AG269" s="462">
        <v>0.68500000000000005</v>
      </c>
      <c r="AH269" s="451">
        <v>0.66</v>
      </c>
    </row>
    <row r="270" spans="1:34" ht="21" customHeight="1">
      <c r="A270" s="28" t="s">
        <v>459</v>
      </c>
      <c r="B270" s="224">
        <v>1452000</v>
      </c>
      <c r="C270" s="284">
        <v>1167000</v>
      </c>
      <c r="D270" s="289">
        <v>891000</v>
      </c>
      <c r="E270" s="284">
        <v>843000</v>
      </c>
      <c r="F270" s="284">
        <v>48000</v>
      </c>
      <c r="G270" s="284">
        <v>560000</v>
      </c>
      <c r="H270" s="286">
        <v>5.3999999999999999E-2</v>
      </c>
      <c r="I270" s="287">
        <v>0.74199999999999999</v>
      </c>
      <c r="J270" s="288">
        <v>0.7</v>
      </c>
      <c r="M270" s="28" t="s">
        <v>459</v>
      </c>
      <c r="N270" s="446">
        <v>707000</v>
      </c>
      <c r="O270" s="447">
        <v>577000</v>
      </c>
      <c r="P270" s="448">
        <v>474000</v>
      </c>
      <c r="Q270" s="447">
        <v>440000</v>
      </c>
      <c r="R270" s="447">
        <v>34000</v>
      </c>
      <c r="S270" s="447">
        <v>233000</v>
      </c>
      <c r="T270" s="449">
        <v>7.1999999999999995E-2</v>
      </c>
      <c r="U270" s="450">
        <v>0.78800000000000003</v>
      </c>
      <c r="V270" s="451">
        <v>0.72899999999999998</v>
      </c>
      <c r="Y270" s="28" t="s">
        <v>459</v>
      </c>
      <c r="Z270" s="446">
        <v>745000</v>
      </c>
      <c r="AA270" s="446">
        <v>590000</v>
      </c>
      <c r="AB270" s="448">
        <v>418000</v>
      </c>
      <c r="AC270" s="446">
        <v>403000</v>
      </c>
      <c r="AD270" s="446">
        <v>15000</v>
      </c>
      <c r="AE270" s="446">
        <v>327000</v>
      </c>
      <c r="AF270" s="449">
        <v>3.5000000000000003E-2</v>
      </c>
      <c r="AG270" s="462">
        <v>0.69699999999999995</v>
      </c>
      <c r="AH270" s="451">
        <v>0.67200000000000004</v>
      </c>
    </row>
    <row r="271" spans="1:34" ht="21" customHeight="1">
      <c r="A271" s="28" t="s">
        <v>460</v>
      </c>
      <c r="B271" s="224">
        <v>1452000</v>
      </c>
      <c r="C271" s="284">
        <v>1167000</v>
      </c>
      <c r="D271" s="289">
        <v>891000</v>
      </c>
      <c r="E271" s="284">
        <v>841000</v>
      </c>
      <c r="F271" s="284">
        <v>50000</v>
      </c>
      <c r="G271" s="284">
        <v>562000</v>
      </c>
      <c r="H271" s="286">
        <v>5.6000000000000001E-2</v>
      </c>
      <c r="I271" s="287">
        <v>0.74399999999999999</v>
      </c>
      <c r="J271" s="288">
        <v>0.70099999999999996</v>
      </c>
      <c r="M271" s="28" t="s">
        <v>460</v>
      </c>
      <c r="N271" s="446">
        <v>707000</v>
      </c>
      <c r="O271" s="447">
        <v>577000</v>
      </c>
      <c r="P271" s="448">
        <v>472000</v>
      </c>
      <c r="Q271" s="447">
        <v>438000</v>
      </c>
      <c r="R271" s="447">
        <v>35000</v>
      </c>
      <c r="S271" s="447">
        <v>235000</v>
      </c>
      <c r="T271" s="449">
        <v>7.2999999999999995E-2</v>
      </c>
      <c r="U271" s="450">
        <v>0.79</v>
      </c>
      <c r="V271" s="451">
        <v>0.73</v>
      </c>
      <c r="Y271" s="28" t="s">
        <v>460</v>
      </c>
      <c r="Z271" s="446">
        <v>745000</v>
      </c>
      <c r="AA271" s="446">
        <v>590000</v>
      </c>
      <c r="AB271" s="448">
        <v>419000</v>
      </c>
      <c r="AC271" s="446">
        <v>403000</v>
      </c>
      <c r="AD271" s="446">
        <v>15000</v>
      </c>
      <c r="AE271" s="446">
        <v>327000</v>
      </c>
      <c r="AF271" s="449">
        <v>3.6999999999999998E-2</v>
      </c>
      <c r="AG271" s="462">
        <v>0.69899999999999995</v>
      </c>
      <c r="AH271" s="451">
        <v>0.67300000000000004</v>
      </c>
    </row>
    <row r="272" spans="1:34" ht="21" customHeight="1">
      <c r="A272" s="28" t="s">
        <v>461</v>
      </c>
      <c r="B272" s="224">
        <v>1453000</v>
      </c>
      <c r="C272" s="284">
        <v>1167000</v>
      </c>
      <c r="D272" s="289">
        <v>888000</v>
      </c>
      <c r="E272" s="284">
        <v>837000</v>
      </c>
      <c r="F272" s="284">
        <v>51000</v>
      </c>
      <c r="G272" s="284">
        <v>565000</v>
      </c>
      <c r="H272" s="286">
        <v>5.7000000000000002E-2</v>
      </c>
      <c r="I272" s="287">
        <v>0.74</v>
      </c>
      <c r="J272" s="288">
        <v>0.69699999999999995</v>
      </c>
      <c r="M272" s="28" t="s">
        <v>461</v>
      </c>
      <c r="N272" s="446">
        <v>707000</v>
      </c>
      <c r="O272" s="447">
        <v>577000</v>
      </c>
      <c r="P272" s="448">
        <v>475000</v>
      </c>
      <c r="Q272" s="447">
        <v>439000</v>
      </c>
      <c r="R272" s="447">
        <v>35000</v>
      </c>
      <c r="S272" s="447">
        <v>233000</v>
      </c>
      <c r="T272" s="449">
        <v>7.3999999999999996E-2</v>
      </c>
      <c r="U272" s="450">
        <v>0.79200000000000004</v>
      </c>
      <c r="V272" s="451">
        <v>0.73099999999999998</v>
      </c>
      <c r="Y272" s="28" t="s">
        <v>461</v>
      </c>
      <c r="Z272" s="446">
        <v>745000</v>
      </c>
      <c r="AA272" s="446">
        <v>590000</v>
      </c>
      <c r="AB272" s="448">
        <v>413000</v>
      </c>
      <c r="AC272" s="446">
        <v>397000</v>
      </c>
      <c r="AD272" s="446">
        <v>16000</v>
      </c>
      <c r="AE272" s="446">
        <v>332000</v>
      </c>
      <c r="AF272" s="449">
        <v>3.9E-2</v>
      </c>
      <c r="AG272" s="462">
        <v>0.69</v>
      </c>
      <c r="AH272" s="451">
        <v>0.66300000000000003</v>
      </c>
    </row>
    <row r="273" spans="1:34" ht="21" customHeight="1">
      <c r="A273" s="28" t="s">
        <v>462</v>
      </c>
      <c r="B273" s="224">
        <v>1453000</v>
      </c>
      <c r="C273" s="284">
        <v>1167000</v>
      </c>
      <c r="D273" s="289">
        <v>883000</v>
      </c>
      <c r="E273" s="284">
        <v>831000</v>
      </c>
      <c r="F273" s="284">
        <v>51000</v>
      </c>
      <c r="G273" s="284">
        <v>571000</v>
      </c>
      <c r="H273" s="286">
        <v>5.8000000000000003E-2</v>
      </c>
      <c r="I273" s="287">
        <v>0.73499999999999999</v>
      </c>
      <c r="J273" s="288">
        <v>0.69099999999999995</v>
      </c>
      <c r="M273" s="28" t="s">
        <v>462</v>
      </c>
      <c r="N273" s="446">
        <v>708000</v>
      </c>
      <c r="O273" s="447">
        <v>577000</v>
      </c>
      <c r="P273" s="448">
        <v>469000</v>
      </c>
      <c r="Q273" s="447">
        <v>435000</v>
      </c>
      <c r="R273" s="447">
        <v>34000</v>
      </c>
      <c r="S273" s="447">
        <v>239000</v>
      </c>
      <c r="T273" s="449">
        <v>7.1999999999999995E-2</v>
      </c>
      <c r="U273" s="450">
        <v>0.78100000000000003</v>
      </c>
      <c r="V273" s="451">
        <v>0.72299999999999998</v>
      </c>
      <c r="Y273" s="28" t="s">
        <v>462</v>
      </c>
      <c r="Z273" s="446">
        <v>746000</v>
      </c>
      <c r="AA273" s="446">
        <v>590000</v>
      </c>
      <c r="AB273" s="448">
        <v>414000</v>
      </c>
      <c r="AC273" s="446">
        <v>396000</v>
      </c>
      <c r="AD273" s="446">
        <v>17000</v>
      </c>
      <c r="AE273" s="446">
        <v>332000</v>
      </c>
      <c r="AF273" s="449">
        <v>4.2000000000000003E-2</v>
      </c>
      <c r="AG273" s="462">
        <v>0.68899999999999995</v>
      </c>
      <c r="AH273" s="451">
        <v>0.66</v>
      </c>
    </row>
    <row r="274" spans="1:34" ht="21" customHeight="1">
      <c r="A274" s="28" t="s">
        <v>463</v>
      </c>
      <c r="B274" s="224">
        <v>1454000</v>
      </c>
      <c r="C274" s="284">
        <v>1167000</v>
      </c>
      <c r="D274" s="289">
        <v>888000</v>
      </c>
      <c r="E274" s="284">
        <v>840000</v>
      </c>
      <c r="F274" s="284">
        <v>48000</v>
      </c>
      <c r="G274" s="284">
        <v>566000</v>
      </c>
      <c r="H274" s="286">
        <v>5.3999999999999999E-2</v>
      </c>
      <c r="I274" s="287">
        <v>0.73899999999999999</v>
      </c>
      <c r="J274" s="288">
        <v>0.69799999999999995</v>
      </c>
      <c r="M274" s="28" t="s">
        <v>463</v>
      </c>
      <c r="N274" s="446">
        <v>708000</v>
      </c>
      <c r="O274" s="447">
        <v>577000</v>
      </c>
      <c r="P274" s="448">
        <v>475000</v>
      </c>
      <c r="Q274" s="447">
        <v>444000</v>
      </c>
      <c r="R274" s="447">
        <v>31000</v>
      </c>
      <c r="S274" s="447">
        <v>233000</v>
      </c>
      <c r="T274" s="449">
        <v>6.5000000000000002E-2</v>
      </c>
      <c r="U274" s="450">
        <v>0.78800000000000003</v>
      </c>
      <c r="V274" s="451">
        <v>0.73499999999999999</v>
      </c>
      <c r="Y274" s="28" t="s">
        <v>463</v>
      </c>
      <c r="Z274" s="446">
        <v>746000</v>
      </c>
      <c r="AA274" s="446">
        <v>590000</v>
      </c>
      <c r="AB274" s="448">
        <v>413000</v>
      </c>
      <c r="AC274" s="446">
        <v>396000</v>
      </c>
      <c r="AD274" s="446">
        <v>17000</v>
      </c>
      <c r="AE274" s="446">
        <v>332000</v>
      </c>
      <c r="AF274" s="449">
        <v>4.2000000000000003E-2</v>
      </c>
      <c r="AG274" s="462">
        <v>0.69099999999999995</v>
      </c>
      <c r="AH274" s="451">
        <v>0.66100000000000003</v>
      </c>
    </row>
    <row r="275" spans="1:34" ht="21" customHeight="1">
      <c r="A275" s="28" t="s">
        <v>464</v>
      </c>
      <c r="B275" s="224">
        <v>1454000</v>
      </c>
      <c r="C275" s="284">
        <v>1167000</v>
      </c>
      <c r="D275" s="289">
        <v>885000</v>
      </c>
      <c r="E275" s="284">
        <v>833000</v>
      </c>
      <c r="F275" s="284">
        <v>52000</v>
      </c>
      <c r="G275" s="284">
        <v>569000</v>
      </c>
      <c r="H275" s="286">
        <v>5.8000000000000003E-2</v>
      </c>
      <c r="I275" s="287">
        <v>0.73599999999999999</v>
      </c>
      <c r="J275" s="288">
        <v>0.69199999999999995</v>
      </c>
      <c r="M275" s="28" t="s">
        <v>464</v>
      </c>
      <c r="N275" s="446">
        <v>708000</v>
      </c>
      <c r="O275" s="447">
        <v>577000</v>
      </c>
      <c r="P275" s="448">
        <v>470000</v>
      </c>
      <c r="Q275" s="447">
        <v>436000</v>
      </c>
      <c r="R275" s="447">
        <v>34000</v>
      </c>
      <c r="S275" s="447">
        <v>238000</v>
      </c>
      <c r="T275" s="449">
        <v>7.1999999999999995E-2</v>
      </c>
      <c r="U275" s="450">
        <v>0.78300000000000003</v>
      </c>
      <c r="V275" s="451">
        <v>0.72499999999999998</v>
      </c>
      <c r="Y275" s="28" t="s">
        <v>464</v>
      </c>
      <c r="Z275" s="446">
        <v>746000</v>
      </c>
      <c r="AA275" s="446">
        <v>590000</v>
      </c>
      <c r="AB275" s="448">
        <v>415000</v>
      </c>
      <c r="AC275" s="446">
        <v>397000</v>
      </c>
      <c r="AD275" s="446">
        <v>18000</v>
      </c>
      <c r="AE275" s="446">
        <v>331000</v>
      </c>
      <c r="AF275" s="449">
        <v>4.2999999999999997E-2</v>
      </c>
      <c r="AG275" s="462">
        <v>0.69</v>
      </c>
      <c r="AH275" s="451">
        <v>0.66</v>
      </c>
    </row>
    <row r="276" spans="1:34" ht="21" customHeight="1">
      <c r="A276" s="28" t="s">
        <v>465</v>
      </c>
      <c r="B276" s="224">
        <v>1455000</v>
      </c>
      <c r="C276" s="284">
        <v>1167000</v>
      </c>
      <c r="D276" s="289">
        <v>874000</v>
      </c>
      <c r="E276" s="284">
        <v>829000</v>
      </c>
      <c r="F276" s="284">
        <v>46000</v>
      </c>
      <c r="G276" s="284">
        <v>580000</v>
      </c>
      <c r="H276" s="286">
        <v>5.1999999999999998E-2</v>
      </c>
      <c r="I276" s="287">
        <v>0.72899999999999998</v>
      </c>
      <c r="J276" s="288">
        <v>0.69</v>
      </c>
      <c r="M276" s="28" t="s">
        <v>465</v>
      </c>
      <c r="N276" s="446">
        <v>709000</v>
      </c>
      <c r="O276" s="447">
        <v>577000</v>
      </c>
      <c r="P276" s="448">
        <v>464000</v>
      </c>
      <c r="Q276" s="447">
        <v>435000</v>
      </c>
      <c r="R276" s="447">
        <v>30000</v>
      </c>
      <c r="S276" s="447">
        <v>244000</v>
      </c>
      <c r="T276" s="449">
        <v>6.4000000000000001E-2</v>
      </c>
      <c r="U276" s="450">
        <v>0.77600000000000002</v>
      </c>
      <c r="V276" s="451">
        <v>0.72499999999999998</v>
      </c>
      <c r="Y276" s="28" t="s">
        <v>465</v>
      </c>
      <c r="Z276" s="446">
        <v>746000</v>
      </c>
      <c r="AA276" s="446">
        <v>590000</v>
      </c>
      <c r="AB276" s="448">
        <v>410000</v>
      </c>
      <c r="AC276" s="446">
        <v>394000</v>
      </c>
      <c r="AD276" s="446">
        <v>16000</v>
      </c>
      <c r="AE276" s="446">
        <v>336000</v>
      </c>
      <c r="AF276" s="449">
        <v>3.9E-2</v>
      </c>
      <c r="AG276" s="462">
        <v>0.68300000000000005</v>
      </c>
      <c r="AH276" s="451">
        <v>0.65600000000000003</v>
      </c>
    </row>
    <row r="277" spans="1:34" ht="21" customHeight="1">
      <c r="A277" s="28" t="s">
        <v>466</v>
      </c>
      <c r="B277" s="224">
        <v>1455000</v>
      </c>
      <c r="C277" s="284">
        <v>1167000</v>
      </c>
      <c r="D277" s="289">
        <v>871000</v>
      </c>
      <c r="E277" s="284">
        <v>825000</v>
      </c>
      <c r="F277" s="284">
        <v>46000</v>
      </c>
      <c r="G277" s="284">
        <v>584000</v>
      </c>
      <c r="H277" s="286">
        <v>5.2999999999999999E-2</v>
      </c>
      <c r="I277" s="287">
        <v>0.72499999999999998</v>
      </c>
      <c r="J277" s="288">
        <v>0.68600000000000005</v>
      </c>
      <c r="M277" s="28" t="s">
        <v>466</v>
      </c>
      <c r="N277" s="446">
        <v>709000</v>
      </c>
      <c r="O277" s="447">
        <v>577000</v>
      </c>
      <c r="P277" s="448">
        <v>464000</v>
      </c>
      <c r="Q277" s="447">
        <v>433000</v>
      </c>
      <c r="R277" s="447">
        <v>31000</v>
      </c>
      <c r="S277" s="447">
        <v>245000</v>
      </c>
      <c r="T277" s="449">
        <v>6.7000000000000004E-2</v>
      </c>
      <c r="U277" s="450">
        <v>0.77500000000000002</v>
      </c>
      <c r="V277" s="451">
        <v>0.72</v>
      </c>
      <c r="Y277" s="28" t="s">
        <v>466</v>
      </c>
      <c r="Z277" s="446">
        <v>746000</v>
      </c>
      <c r="AA277" s="446">
        <v>590000</v>
      </c>
      <c r="AB277" s="448">
        <v>407000</v>
      </c>
      <c r="AC277" s="446">
        <v>392000</v>
      </c>
      <c r="AD277" s="446">
        <v>15000</v>
      </c>
      <c r="AE277" s="446">
        <v>340000</v>
      </c>
      <c r="AF277" s="449">
        <v>3.5999999999999997E-2</v>
      </c>
      <c r="AG277" s="462">
        <v>0.67700000000000005</v>
      </c>
      <c r="AH277" s="451">
        <v>0.65200000000000002</v>
      </c>
    </row>
    <row r="278" spans="1:34" ht="21" customHeight="1">
      <c r="A278" s="28" t="s">
        <v>467</v>
      </c>
      <c r="B278" s="224">
        <v>1456000</v>
      </c>
      <c r="C278" s="284">
        <v>1167000</v>
      </c>
      <c r="D278" s="289">
        <v>875000</v>
      </c>
      <c r="E278" s="284">
        <v>829000</v>
      </c>
      <c r="F278" s="284">
        <v>46000</v>
      </c>
      <c r="G278" s="284">
        <v>581000</v>
      </c>
      <c r="H278" s="286">
        <v>5.2999999999999999E-2</v>
      </c>
      <c r="I278" s="287">
        <v>0.72899999999999998</v>
      </c>
      <c r="J278" s="288">
        <v>0.68899999999999995</v>
      </c>
      <c r="M278" s="28" t="s">
        <v>467</v>
      </c>
      <c r="N278" s="446">
        <v>709000</v>
      </c>
      <c r="O278" s="447">
        <v>577000</v>
      </c>
      <c r="P278" s="448">
        <v>471000</v>
      </c>
      <c r="Q278" s="447">
        <v>439000</v>
      </c>
      <c r="R278" s="447">
        <v>32000</v>
      </c>
      <c r="S278" s="447">
        <v>238000</v>
      </c>
      <c r="T278" s="449">
        <v>6.8000000000000005E-2</v>
      </c>
      <c r="U278" s="450">
        <v>0.78400000000000003</v>
      </c>
      <c r="V278" s="451">
        <v>0.72799999999999998</v>
      </c>
      <c r="Y278" s="28" t="s">
        <v>467</v>
      </c>
      <c r="Z278" s="446">
        <v>747000</v>
      </c>
      <c r="AA278" s="446">
        <v>590000</v>
      </c>
      <c r="AB278" s="448">
        <v>404000</v>
      </c>
      <c r="AC278" s="446">
        <v>390000</v>
      </c>
      <c r="AD278" s="446">
        <v>14000</v>
      </c>
      <c r="AE278" s="446">
        <v>343000</v>
      </c>
      <c r="AF278" s="449">
        <v>3.4000000000000002E-2</v>
      </c>
      <c r="AG278" s="462">
        <v>0.67500000000000004</v>
      </c>
      <c r="AH278" s="451">
        <v>0.65200000000000002</v>
      </c>
    </row>
    <row r="279" spans="1:34" ht="21" customHeight="1">
      <c r="A279" s="28" t="s">
        <v>468</v>
      </c>
      <c r="B279" s="224">
        <v>1456000</v>
      </c>
      <c r="C279" s="284">
        <v>1167000</v>
      </c>
      <c r="D279" s="289">
        <v>867000</v>
      </c>
      <c r="E279" s="284">
        <v>823000</v>
      </c>
      <c r="F279" s="284">
        <v>44000</v>
      </c>
      <c r="G279" s="284">
        <v>589000</v>
      </c>
      <c r="H279" s="286">
        <v>5.0999999999999997E-2</v>
      </c>
      <c r="I279" s="287">
        <v>0.72599999999999998</v>
      </c>
      <c r="J279" s="288">
        <v>0.68799999999999994</v>
      </c>
      <c r="M279" s="28" t="s">
        <v>468</v>
      </c>
      <c r="N279" s="446">
        <v>709000</v>
      </c>
      <c r="O279" s="447">
        <v>577000</v>
      </c>
      <c r="P279" s="448">
        <v>463000</v>
      </c>
      <c r="Q279" s="447">
        <v>432000</v>
      </c>
      <c r="R279" s="447">
        <v>32000</v>
      </c>
      <c r="S279" s="447">
        <v>246000</v>
      </c>
      <c r="T279" s="449">
        <v>6.8000000000000005E-2</v>
      </c>
      <c r="U279" s="450">
        <v>0.77800000000000002</v>
      </c>
      <c r="V279" s="451">
        <v>0.72299999999999998</v>
      </c>
      <c r="Y279" s="28" t="s">
        <v>468</v>
      </c>
      <c r="Z279" s="446">
        <v>747000</v>
      </c>
      <c r="AA279" s="446">
        <v>590000</v>
      </c>
      <c r="AB279" s="448">
        <v>404000</v>
      </c>
      <c r="AC279" s="446">
        <v>391000</v>
      </c>
      <c r="AD279" s="446">
        <v>13000</v>
      </c>
      <c r="AE279" s="446">
        <v>343000</v>
      </c>
      <c r="AF279" s="449">
        <v>3.1E-2</v>
      </c>
      <c r="AG279" s="462">
        <v>0.67500000000000004</v>
      </c>
      <c r="AH279" s="451">
        <v>0.65300000000000002</v>
      </c>
    </row>
    <row r="280" spans="1:34" ht="21" customHeight="1">
      <c r="A280" s="28" t="s">
        <v>469</v>
      </c>
      <c r="B280" s="224">
        <v>1457000</v>
      </c>
      <c r="C280" s="284">
        <v>1167000</v>
      </c>
      <c r="D280" s="289">
        <v>877000</v>
      </c>
      <c r="E280" s="284">
        <v>833000</v>
      </c>
      <c r="F280" s="284">
        <v>45000</v>
      </c>
      <c r="G280" s="284">
        <v>579000</v>
      </c>
      <c r="H280" s="286">
        <v>5.0999999999999997E-2</v>
      </c>
      <c r="I280" s="287">
        <v>0.73</v>
      </c>
      <c r="J280" s="288">
        <v>0.69199999999999995</v>
      </c>
      <c r="M280" s="28" t="s">
        <v>469</v>
      </c>
      <c r="N280" s="446">
        <v>710000</v>
      </c>
      <c r="O280" s="447">
        <v>577000</v>
      </c>
      <c r="P280" s="448">
        <v>468000</v>
      </c>
      <c r="Q280" s="447">
        <v>435000</v>
      </c>
      <c r="R280" s="447">
        <v>33000</v>
      </c>
      <c r="S280" s="447">
        <v>241000</v>
      </c>
      <c r="T280" s="449">
        <v>7.0000000000000007E-2</v>
      </c>
      <c r="U280" s="450">
        <v>0.78</v>
      </c>
      <c r="V280" s="451">
        <v>0.72299999999999998</v>
      </c>
      <c r="Y280" s="28" t="s">
        <v>469</v>
      </c>
      <c r="Z280" s="446">
        <v>747000</v>
      </c>
      <c r="AA280" s="446">
        <v>590000</v>
      </c>
      <c r="AB280" s="448">
        <v>409000</v>
      </c>
      <c r="AC280" s="446">
        <v>398000</v>
      </c>
      <c r="AD280" s="446">
        <v>12000</v>
      </c>
      <c r="AE280" s="446">
        <v>338000</v>
      </c>
      <c r="AF280" s="449">
        <v>2.8000000000000001E-2</v>
      </c>
      <c r="AG280" s="462">
        <v>0.68100000000000005</v>
      </c>
      <c r="AH280" s="451">
        <v>0.66200000000000003</v>
      </c>
    </row>
    <row r="281" spans="1:34" ht="21" customHeight="1">
      <c r="A281" s="28" t="s">
        <v>470</v>
      </c>
      <c r="B281" s="224">
        <v>1457000</v>
      </c>
      <c r="C281" s="284">
        <v>1167000</v>
      </c>
      <c r="D281" s="289">
        <v>867000</v>
      </c>
      <c r="E281" s="284">
        <v>823000</v>
      </c>
      <c r="F281" s="284">
        <v>44000</v>
      </c>
      <c r="G281" s="284">
        <v>590000</v>
      </c>
      <c r="H281" s="286">
        <v>5.0999999999999997E-2</v>
      </c>
      <c r="I281" s="287">
        <v>0.72</v>
      </c>
      <c r="J281" s="288">
        <v>0.68200000000000005</v>
      </c>
      <c r="M281" s="28" t="s">
        <v>470</v>
      </c>
      <c r="N281" s="446">
        <v>710000</v>
      </c>
      <c r="O281" s="447">
        <v>578000</v>
      </c>
      <c r="P281" s="448">
        <v>465000</v>
      </c>
      <c r="Q281" s="447">
        <v>433000</v>
      </c>
      <c r="R281" s="447">
        <v>32000</v>
      </c>
      <c r="S281" s="447">
        <v>245000</v>
      </c>
      <c r="T281" s="449">
        <v>6.8000000000000005E-2</v>
      </c>
      <c r="U281" s="450">
        <v>0.77200000000000002</v>
      </c>
      <c r="V281" s="451">
        <v>0.71699999999999997</v>
      </c>
      <c r="Y281" s="28" t="s">
        <v>470</v>
      </c>
      <c r="Z281" s="446">
        <v>747000</v>
      </c>
      <c r="AA281" s="446">
        <v>590000</v>
      </c>
      <c r="AB281" s="448">
        <v>403000</v>
      </c>
      <c r="AC281" s="446">
        <v>391000</v>
      </c>
      <c r="AD281" s="446">
        <v>12000</v>
      </c>
      <c r="AE281" s="446">
        <v>344000</v>
      </c>
      <c r="AF281" s="449">
        <v>0.03</v>
      </c>
      <c r="AG281" s="462">
        <v>0.66900000000000004</v>
      </c>
      <c r="AH281" s="451">
        <v>0.64800000000000002</v>
      </c>
    </row>
    <row r="282" spans="1:34" ht="21" customHeight="1">
      <c r="A282" s="28" t="s">
        <v>471</v>
      </c>
      <c r="B282" s="224">
        <v>1458000</v>
      </c>
      <c r="C282" s="284">
        <v>1167000</v>
      </c>
      <c r="D282" s="289">
        <v>867000</v>
      </c>
      <c r="E282" s="284">
        <v>828000</v>
      </c>
      <c r="F282" s="284">
        <v>40000</v>
      </c>
      <c r="G282" s="284">
        <v>590000</v>
      </c>
      <c r="H282" s="286">
        <v>4.5999999999999999E-2</v>
      </c>
      <c r="I282" s="287">
        <v>0.71799999999999997</v>
      </c>
      <c r="J282" s="288">
        <v>0.68400000000000005</v>
      </c>
      <c r="M282" s="28" t="s">
        <v>471</v>
      </c>
      <c r="N282" s="446">
        <v>710000</v>
      </c>
      <c r="O282" s="447">
        <v>578000</v>
      </c>
      <c r="P282" s="448">
        <v>464000</v>
      </c>
      <c r="Q282" s="447">
        <v>435000</v>
      </c>
      <c r="R282" s="447">
        <v>29000</v>
      </c>
      <c r="S282" s="447">
        <v>246000</v>
      </c>
      <c r="T282" s="449">
        <v>6.2E-2</v>
      </c>
      <c r="U282" s="450">
        <v>0.77</v>
      </c>
      <c r="V282" s="451">
        <v>0.72</v>
      </c>
      <c r="Y282" s="28" t="s">
        <v>471</v>
      </c>
      <c r="Z282" s="446">
        <v>747000</v>
      </c>
      <c r="AA282" s="446">
        <v>590000</v>
      </c>
      <c r="AB282" s="448">
        <v>403000</v>
      </c>
      <c r="AC282" s="446">
        <v>392000</v>
      </c>
      <c r="AD282" s="446">
        <v>11000</v>
      </c>
      <c r="AE282" s="446">
        <v>344000</v>
      </c>
      <c r="AF282" s="449">
        <v>2.8000000000000001E-2</v>
      </c>
      <c r="AG282" s="462">
        <v>0.66700000000000004</v>
      </c>
      <c r="AH282" s="451">
        <v>0.64800000000000002</v>
      </c>
    </row>
    <row r="283" spans="1:34" ht="21" customHeight="1">
      <c r="A283" s="28" t="s">
        <v>472</v>
      </c>
      <c r="B283" s="224">
        <v>1458000</v>
      </c>
      <c r="C283" s="284">
        <v>1168000</v>
      </c>
      <c r="D283" s="289">
        <v>857000</v>
      </c>
      <c r="E283" s="284">
        <v>822000</v>
      </c>
      <c r="F283" s="284">
        <v>34000</v>
      </c>
      <c r="G283" s="284">
        <v>602000</v>
      </c>
      <c r="H283" s="286">
        <v>0.04</v>
      </c>
      <c r="I283" s="287">
        <v>0.71199999999999997</v>
      </c>
      <c r="J283" s="288">
        <v>0.68200000000000005</v>
      </c>
      <c r="M283" s="28" t="s">
        <v>472</v>
      </c>
      <c r="N283" s="446">
        <v>711000</v>
      </c>
      <c r="O283" s="447">
        <v>578000</v>
      </c>
      <c r="P283" s="448">
        <v>455000</v>
      </c>
      <c r="Q283" s="447">
        <v>433000</v>
      </c>
      <c r="R283" s="447">
        <v>23000</v>
      </c>
      <c r="S283" s="447">
        <v>255000</v>
      </c>
      <c r="T283" s="449">
        <v>0.05</v>
      </c>
      <c r="U283" s="450">
        <v>0.76100000000000001</v>
      </c>
      <c r="V283" s="451">
        <v>0.72199999999999998</v>
      </c>
      <c r="Y283" s="28" t="s">
        <v>472</v>
      </c>
      <c r="Z283" s="446">
        <v>748000</v>
      </c>
      <c r="AA283" s="446">
        <v>590000</v>
      </c>
      <c r="AB283" s="448">
        <v>401000</v>
      </c>
      <c r="AC283" s="446">
        <v>390000</v>
      </c>
      <c r="AD283" s="446">
        <v>11000</v>
      </c>
      <c r="AE283" s="446">
        <v>346000</v>
      </c>
      <c r="AF283" s="449">
        <v>2.9000000000000001E-2</v>
      </c>
      <c r="AG283" s="462">
        <v>0.66300000000000003</v>
      </c>
      <c r="AH283" s="451">
        <v>0.64400000000000002</v>
      </c>
    </row>
    <row r="284" spans="1:34" s="40" customFormat="1" ht="21" customHeight="1">
      <c r="A284" s="28" t="s">
        <v>473</v>
      </c>
      <c r="B284" s="224">
        <v>1459000</v>
      </c>
      <c r="C284" s="284">
        <v>1168000</v>
      </c>
      <c r="D284" s="289">
        <v>857000</v>
      </c>
      <c r="E284" s="284">
        <v>823000</v>
      </c>
      <c r="F284" s="284">
        <v>34000</v>
      </c>
      <c r="G284" s="284">
        <v>602000</v>
      </c>
      <c r="H284" s="286">
        <v>0.04</v>
      </c>
      <c r="I284" s="287">
        <v>0.71099999999999997</v>
      </c>
      <c r="J284" s="288">
        <v>0.68200000000000005</v>
      </c>
      <c r="M284" s="28" t="s">
        <v>473</v>
      </c>
      <c r="N284" s="446">
        <v>711000</v>
      </c>
      <c r="O284" s="447">
        <v>578000</v>
      </c>
      <c r="P284" s="448">
        <v>452000</v>
      </c>
      <c r="Q284" s="447">
        <v>430000</v>
      </c>
      <c r="R284" s="447">
        <v>22000</v>
      </c>
      <c r="S284" s="447">
        <v>259000</v>
      </c>
      <c r="T284" s="449">
        <v>4.8000000000000001E-2</v>
      </c>
      <c r="U284" s="450">
        <v>0.75600000000000001</v>
      </c>
      <c r="V284" s="451">
        <v>0.71799999999999997</v>
      </c>
      <c r="Y284" s="28" t="s">
        <v>473</v>
      </c>
      <c r="Z284" s="446">
        <v>748000</v>
      </c>
      <c r="AA284" s="446">
        <v>590000</v>
      </c>
      <c r="AB284" s="448">
        <v>405000</v>
      </c>
      <c r="AC284" s="446">
        <v>393000</v>
      </c>
      <c r="AD284" s="446">
        <v>13000</v>
      </c>
      <c r="AE284" s="446">
        <v>343000</v>
      </c>
      <c r="AF284" s="449">
        <v>3.1E-2</v>
      </c>
      <c r="AG284" s="462">
        <v>0.66800000000000004</v>
      </c>
      <c r="AH284" s="451">
        <v>0.64700000000000002</v>
      </c>
    </row>
    <row r="285" spans="1:34" s="40" customFormat="1" ht="21" customHeight="1">
      <c r="A285" s="28" t="s">
        <v>480</v>
      </c>
      <c r="B285" s="224">
        <v>1459000</v>
      </c>
      <c r="C285" s="284">
        <v>1167000</v>
      </c>
      <c r="D285" s="289">
        <v>867000</v>
      </c>
      <c r="E285" s="284">
        <v>833000</v>
      </c>
      <c r="F285" s="284">
        <v>35000</v>
      </c>
      <c r="G285" s="284">
        <v>592000</v>
      </c>
      <c r="H285" s="286">
        <v>0.04</v>
      </c>
      <c r="I285" s="287">
        <v>0.71799999999999997</v>
      </c>
      <c r="J285" s="288">
        <v>0.68899999999999995</v>
      </c>
      <c r="K285" s="92"/>
      <c r="L285" s="19"/>
      <c r="M285" s="28" t="s">
        <v>480</v>
      </c>
      <c r="N285" s="446">
        <v>711000</v>
      </c>
      <c r="O285" s="447">
        <v>578000</v>
      </c>
      <c r="P285" s="448">
        <v>458000</v>
      </c>
      <c r="Q285" s="447">
        <v>437000</v>
      </c>
      <c r="R285" s="447">
        <v>20000</v>
      </c>
      <c r="S285" s="447">
        <v>253000</v>
      </c>
      <c r="T285" s="449">
        <v>4.4999999999999998E-2</v>
      </c>
      <c r="U285" s="450">
        <v>0.76400000000000001</v>
      </c>
      <c r="V285" s="451">
        <v>0.72799999999999998</v>
      </c>
      <c r="W285" s="136"/>
      <c r="Y285" s="28" t="s">
        <v>480</v>
      </c>
      <c r="Z285" s="446">
        <v>748000</v>
      </c>
      <c r="AA285" s="446">
        <v>590000</v>
      </c>
      <c r="AB285" s="448">
        <v>409000</v>
      </c>
      <c r="AC285" s="446">
        <v>395000</v>
      </c>
      <c r="AD285" s="446">
        <v>14000</v>
      </c>
      <c r="AE285" s="446">
        <v>339000</v>
      </c>
      <c r="AF285" s="449">
        <v>3.4000000000000002E-2</v>
      </c>
      <c r="AG285" s="462">
        <v>0.67400000000000004</v>
      </c>
      <c r="AH285" s="451">
        <v>0.65</v>
      </c>
    </row>
    <row r="286" spans="1:34" s="40" customFormat="1" ht="21" customHeight="1">
      <c r="A286" s="28" t="s">
        <v>481</v>
      </c>
      <c r="B286" s="224">
        <v>1460000</v>
      </c>
      <c r="C286" s="284">
        <v>1168000</v>
      </c>
      <c r="D286" s="289">
        <v>865000</v>
      </c>
      <c r="E286" s="284">
        <v>830000</v>
      </c>
      <c r="F286" s="284">
        <v>35000</v>
      </c>
      <c r="G286" s="284">
        <v>595000</v>
      </c>
      <c r="H286" s="286">
        <v>4.1000000000000002E-2</v>
      </c>
      <c r="I286" s="287">
        <v>0.71699999999999997</v>
      </c>
      <c r="J286" s="288">
        <v>0.68700000000000006</v>
      </c>
      <c r="M286" s="28" t="s">
        <v>481</v>
      </c>
      <c r="N286" s="446">
        <v>712000</v>
      </c>
      <c r="O286" s="447">
        <v>578000</v>
      </c>
      <c r="P286" s="448">
        <v>454000</v>
      </c>
      <c r="Q286" s="447">
        <v>433000</v>
      </c>
      <c r="R286" s="447">
        <v>22000</v>
      </c>
      <c r="S286" s="447">
        <v>257000</v>
      </c>
      <c r="T286" s="449">
        <v>4.7E-2</v>
      </c>
      <c r="U286" s="450">
        <v>0.76</v>
      </c>
      <c r="V286" s="451">
        <v>0.72199999999999998</v>
      </c>
      <c r="Y286" s="28" t="s">
        <v>481</v>
      </c>
      <c r="Z286" s="446">
        <v>748000</v>
      </c>
      <c r="AA286" s="446">
        <v>590000</v>
      </c>
      <c r="AB286" s="448">
        <v>411000</v>
      </c>
      <c r="AC286" s="446">
        <v>397000</v>
      </c>
      <c r="AD286" s="446">
        <v>14000</v>
      </c>
      <c r="AE286" s="446">
        <v>338000</v>
      </c>
      <c r="AF286" s="449">
        <v>3.3000000000000002E-2</v>
      </c>
      <c r="AG286" s="462">
        <v>0.67400000000000004</v>
      </c>
      <c r="AH286" s="451">
        <v>0.65100000000000002</v>
      </c>
    </row>
    <row r="287" spans="1:34" s="40" customFormat="1" ht="21" customHeight="1">
      <c r="A287" s="28" t="s">
        <v>482</v>
      </c>
      <c r="B287" s="224">
        <v>1460000</v>
      </c>
      <c r="C287" s="284">
        <v>1168000</v>
      </c>
      <c r="D287" s="289">
        <v>874000</v>
      </c>
      <c r="E287" s="284">
        <v>846000</v>
      </c>
      <c r="F287" s="284">
        <v>28000</v>
      </c>
      <c r="G287" s="284">
        <v>586000</v>
      </c>
      <c r="H287" s="286">
        <v>3.2000000000000001E-2</v>
      </c>
      <c r="I287" s="287">
        <v>0.72199999999999998</v>
      </c>
      <c r="J287" s="288">
        <v>0.69799999999999995</v>
      </c>
      <c r="K287" s="92"/>
      <c r="L287" s="19"/>
      <c r="M287" s="28" t="s">
        <v>482</v>
      </c>
      <c r="N287" s="446">
        <v>712000</v>
      </c>
      <c r="O287" s="447">
        <v>578000</v>
      </c>
      <c r="P287" s="448">
        <v>462000</v>
      </c>
      <c r="Q287" s="447">
        <v>444000</v>
      </c>
      <c r="R287" s="447">
        <v>17000</v>
      </c>
      <c r="S287" s="447">
        <v>250000</v>
      </c>
      <c r="T287" s="449">
        <v>3.6999999999999998E-2</v>
      </c>
      <c r="U287" s="450">
        <v>0.76500000000000001</v>
      </c>
      <c r="V287" s="451">
        <v>0.73599999999999999</v>
      </c>
      <c r="W287" s="136"/>
      <c r="Y287" s="28" t="s">
        <v>482</v>
      </c>
      <c r="Z287" s="446">
        <v>748000</v>
      </c>
      <c r="AA287" s="446">
        <v>590000</v>
      </c>
      <c r="AB287" s="448">
        <v>413000</v>
      </c>
      <c r="AC287" s="446">
        <v>401000</v>
      </c>
      <c r="AD287" s="446">
        <v>11000</v>
      </c>
      <c r="AE287" s="446">
        <v>336000</v>
      </c>
      <c r="AF287" s="449">
        <v>2.7E-2</v>
      </c>
      <c r="AG287" s="462">
        <v>0.67900000000000005</v>
      </c>
      <c r="AH287" s="451">
        <v>0.66</v>
      </c>
    </row>
    <row r="288" spans="1:34" s="40" customFormat="1" ht="21" customHeight="1">
      <c r="A288" s="28" t="s">
        <v>488</v>
      </c>
      <c r="B288" s="224">
        <v>1461000</v>
      </c>
      <c r="C288" s="284">
        <v>1168000</v>
      </c>
      <c r="D288" s="289">
        <v>874000</v>
      </c>
      <c r="E288" s="284">
        <v>845000</v>
      </c>
      <c r="F288" s="284">
        <v>29000</v>
      </c>
      <c r="G288" s="284">
        <v>586000</v>
      </c>
      <c r="H288" s="286">
        <v>3.3000000000000002E-2</v>
      </c>
      <c r="I288" s="287">
        <v>0.72199999999999998</v>
      </c>
      <c r="J288" s="288">
        <v>0.69699999999999995</v>
      </c>
      <c r="K288" s="211"/>
      <c r="L288" s="19"/>
      <c r="M288" s="28" t="s">
        <v>488</v>
      </c>
      <c r="N288" s="446">
        <v>712000</v>
      </c>
      <c r="O288" s="447">
        <v>578000</v>
      </c>
      <c r="P288" s="448">
        <v>465000</v>
      </c>
      <c r="Q288" s="447">
        <v>445000</v>
      </c>
      <c r="R288" s="447">
        <v>20000</v>
      </c>
      <c r="S288" s="447">
        <v>247000</v>
      </c>
      <c r="T288" s="449">
        <v>4.2999999999999997E-2</v>
      </c>
      <c r="U288" s="450">
        <v>0.76800000000000002</v>
      </c>
      <c r="V288" s="451">
        <v>0.73299999999999998</v>
      </c>
      <c r="W288" s="92"/>
      <c r="X288" s="19"/>
      <c r="Y288" s="28" t="s">
        <v>488</v>
      </c>
      <c r="Z288" s="446">
        <v>749000</v>
      </c>
      <c r="AA288" s="446">
        <v>590000</v>
      </c>
      <c r="AB288" s="448">
        <v>410000</v>
      </c>
      <c r="AC288" s="446">
        <v>401000</v>
      </c>
      <c r="AD288" s="446">
        <v>9000</v>
      </c>
      <c r="AE288" s="446">
        <v>339000</v>
      </c>
      <c r="AF288" s="449">
        <v>2.1999999999999999E-2</v>
      </c>
      <c r="AG288" s="462">
        <v>0.67700000000000005</v>
      </c>
      <c r="AH288" s="451">
        <v>0.66100000000000003</v>
      </c>
    </row>
    <row r="289" spans="1:34" ht="21" customHeight="1">
      <c r="A289" s="28" t="s">
        <v>490</v>
      </c>
      <c r="B289" s="224">
        <v>1461000</v>
      </c>
      <c r="C289" s="284">
        <v>1168000</v>
      </c>
      <c r="D289" s="289">
        <v>874000</v>
      </c>
      <c r="E289" s="284">
        <v>848000</v>
      </c>
      <c r="F289" s="284">
        <v>26000</v>
      </c>
      <c r="G289" s="284">
        <v>587000</v>
      </c>
      <c r="H289" s="286">
        <v>0.03</v>
      </c>
      <c r="I289" s="287">
        <v>0.72199999999999998</v>
      </c>
      <c r="J289" s="288">
        <v>0.69899999999999995</v>
      </c>
      <c r="K289" s="211"/>
      <c r="M289" s="28" t="s">
        <v>490</v>
      </c>
      <c r="N289" s="446">
        <v>712000</v>
      </c>
      <c r="O289" s="447">
        <v>578000</v>
      </c>
      <c r="P289" s="448">
        <v>461000</v>
      </c>
      <c r="Q289" s="447">
        <v>442000</v>
      </c>
      <c r="R289" s="447">
        <v>19000</v>
      </c>
      <c r="S289" s="447">
        <v>252000</v>
      </c>
      <c r="T289" s="449">
        <v>4.1000000000000002E-2</v>
      </c>
      <c r="U289" s="450">
        <v>0.76100000000000001</v>
      </c>
      <c r="V289" s="451">
        <v>0.72799999999999998</v>
      </c>
      <c r="W289" s="92"/>
      <c r="Y289" s="28" t="s">
        <v>490</v>
      </c>
      <c r="Z289" s="446">
        <v>749000</v>
      </c>
      <c r="AA289" s="446">
        <v>590000</v>
      </c>
      <c r="AB289" s="448">
        <v>414000</v>
      </c>
      <c r="AC289" s="446">
        <v>406000</v>
      </c>
      <c r="AD289" s="446">
        <v>8000</v>
      </c>
      <c r="AE289" s="446">
        <v>335000</v>
      </c>
      <c r="AF289" s="449">
        <v>1.9E-2</v>
      </c>
      <c r="AG289" s="462">
        <v>0.68400000000000005</v>
      </c>
      <c r="AH289" s="451">
        <v>0.67100000000000004</v>
      </c>
    </row>
    <row r="290" spans="1:34" ht="21" customHeight="1">
      <c r="A290" s="28" t="s">
        <v>491</v>
      </c>
      <c r="B290" s="224">
        <v>1462000</v>
      </c>
      <c r="C290" s="284">
        <v>1168000</v>
      </c>
      <c r="D290" s="289">
        <v>873000</v>
      </c>
      <c r="E290" s="284">
        <v>845000</v>
      </c>
      <c r="F290" s="284">
        <v>29000</v>
      </c>
      <c r="G290" s="284">
        <v>588000</v>
      </c>
      <c r="H290" s="286">
        <v>3.3000000000000002E-2</v>
      </c>
      <c r="I290" s="287">
        <v>0.72299999999999998</v>
      </c>
      <c r="J290" s="288">
        <v>0.69899999999999995</v>
      </c>
      <c r="K290" s="211"/>
      <c r="M290" s="28" t="s">
        <v>491</v>
      </c>
      <c r="N290" s="446">
        <v>713000</v>
      </c>
      <c r="O290" s="447">
        <v>578000</v>
      </c>
      <c r="P290" s="448">
        <v>456000</v>
      </c>
      <c r="Q290" s="447">
        <v>435000</v>
      </c>
      <c r="R290" s="447">
        <v>21000</v>
      </c>
      <c r="S290" s="447">
        <v>256000</v>
      </c>
      <c r="T290" s="449">
        <v>4.5999999999999999E-2</v>
      </c>
      <c r="U290" s="450">
        <v>0.75800000000000001</v>
      </c>
      <c r="V290" s="451">
        <v>0.72199999999999998</v>
      </c>
      <c r="W290" s="92"/>
      <c r="Y290" s="28" t="s">
        <v>491</v>
      </c>
      <c r="Z290" s="446">
        <v>749000</v>
      </c>
      <c r="AA290" s="446">
        <v>590000</v>
      </c>
      <c r="AB290" s="448">
        <v>417000</v>
      </c>
      <c r="AC290" s="446">
        <v>409000</v>
      </c>
      <c r="AD290" s="446">
        <v>8000</v>
      </c>
      <c r="AE290" s="446">
        <v>332000</v>
      </c>
      <c r="AF290" s="449">
        <v>1.9E-2</v>
      </c>
      <c r="AG290" s="462">
        <v>0.68899999999999995</v>
      </c>
      <c r="AH290" s="451">
        <v>0.67500000000000004</v>
      </c>
    </row>
    <row r="291" spans="1:34" ht="21" customHeight="1">
      <c r="A291" s="28" t="s">
        <v>492</v>
      </c>
      <c r="B291" s="224">
        <v>1462000</v>
      </c>
      <c r="C291" s="284">
        <v>1168000</v>
      </c>
      <c r="D291" s="289">
        <v>879000</v>
      </c>
      <c r="E291" s="284">
        <v>849000</v>
      </c>
      <c r="F291" s="284">
        <v>30000</v>
      </c>
      <c r="G291" s="284">
        <v>583000</v>
      </c>
      <c r="H291" s="286">
        <v>3.4000000000000002E-2</v>
      </c>
      <c r="I291" s="287">
        <v>0.72599999999999998</v>
      </c>
      <c r="J291" s="288">
        <v>0.70099999999999996</v>
      </c>
      <c r="K291" s="211"/>
      <c r="M291" s="28" t="s">
        <v>492</v>
      </c>
      <c r="N291" s="446">
        <v>713000</v>
      </c>
      <c r="O291" s="447">
        <v>578000</v>
      </c>
      <c r="P291" s="448">
        <v>457000</v>
      </c>
      <c r="Q291" s="447">
        <v>437000</v>
      </c>
      <c r="R291" s="447">
        <v>20000</v>
      </c>
      <c r="S291" s="447">
        <v>256000</v>
      </c>
      <c r="T291" s="449">
        <v>4.4999999999999998E-2</v>
      </c>
      <c r="U291" s="450">
        <v>0.76100000000000001</v>
      </c>
      <c r="V291" s="451">
        <v>0.72499999999999998</v>
      </c>
      <c r="W291" s="92"/>
      <c r="Y291" s="28" t="s">
        <v>492</v>
      </c>
      <c r="Z291" s="446">
        <v>749000</v>
      </c>
      <c r="AA291" s="446">
        <v>590000</v>
      </c>
      <c r="AB291" s="448">
        <v>422000</v>
      </c>
      <c r="AC291" s="446">
        <v>412000</v>
      </c>
      <c r="AD291" s="446">
        <v>9000</v>
      </c>
      <c r="AE291" s="446">
        <v>328000</v>
      </c>
      <c r="AF291" s="449">
        <v>2.1999999999999999E-2</v>
      </c>
      <c r="AG291" s="462">
        <v>0.69299999999999995</v>
      </c>
      <c r="AH291" s="451">
        <v>0.67700000000000005</v>
      </c>
    </row>
    <row r="292" spans="1:34" ht="21" customHeight="1">
      <c r="A292" s="28" t="s">
        <v>493</v>
      </c>
      <c r="B292" s="224">
        <v>1463000</v>
      </c>
      <c r="C292" s="284">
        <v>1168000</v>
      </c>
      <c r="D292" s="289">
        <v>873000</v>
      </c>
      <c r="E292" s="284">
        <v>841000</v>
      </c>
      <c r="F292" s="284">
        <v>32000</v>
      </c>
      <c r="G292" s="284">
        <v>589000</v>
      </c>
      <c r="H292" s="286">
        <v>3.6999999999999998E-2</v>
      </c>
      <c r="I292" s="287">
        <v>0.72199999999999998</v>
      </c>
      <c r="J292" s="288">
        <v>0.69399999999999995</v>
      </c>
      <c r="K292" s="211"/>
      <c r="M292" s="28" t="s">
        <v>493</v>
      </c>
      <c r="N292" s="446">
        <v>713000</v>
      </c>
      <c r="O292" s="447">
        <v>578000</v>
      </c>
      <c r="P292" s="448">
        <v>456000</v>
      </c>
      <c r="Q292" s="447">
        <v>433000</v>
      </c>
      <c r="R292" s="447">
        <v>23000</v>
      </c>
      <c r="S292" s="447">
        <v>258000</v>
      </c>
      <c r="T292" s="449">
        <v>4.9000000000000002E-2</v>
      </c>
      <c r="U292" s="450">
        <v>0.76</v>
      </c>
      <c r="V292" s="451">
        <v>0.72099999999999997</v>
      </c>
      <c r="W292" s="92"/>
      <c r="Y292" s="28" t="s">
        <v>493</v>
      </c>
      <c r="Z292" s="446">
        <v>749000</v>
      </c>
      <c r="AA292" s="446">
        <v>590000</v>
      </c>
      <c r="AB292" s="448">
        <v>418000</v>
      </c>
      <c r="AC292" s="446">
        <v>408000</v>
      </c>
      <c r="AD292" s="446">
        <v>10000</v>
      </c>
      <c r="AE292" s="446">
        <v>332000</v>
      </c>
      <c r="AF292" s="449">
        <v>2.3E-2</v>
      </c>
      <c r="AG292" s="462">
        <v>0.68400000000000005</v>
      </c>
      <c r="AH292" s="451">
        <v>0.66800000000000004</v>
      </c>
    </row>
    <row r="293" spans="1:34" ht="21" customHeight="1">
      <c r="A293" s="28" t="s">
        <v>494</v>
      </c>
      <c r="B293" s="224">
        <v>1463000</v>
      </c>
      <c r="C293" s="284">
        <v>1168000</v>
      </c>
      <c r="D293" s="289">
        <v>883000</v>
      </c>
      <c r="E293" s="284">
        <v>850000</v>
      </c>
      <c r="F293" s="284">
        <v>33000</v>
      </c>
      <c r="G293" s="284">
        <v>580000</v>
      </c>
      <c r="H293" s="286">
        <v>3.7999999999999999E-2</v>
      </c>
      <c r="I293" s="287">
        <v>0.72799999999999998</v>
      </c>
      <c r="J293" s="288">
        <v>0.7</v>
      </c>
      <c r="K293" s="211"/>
      <c r="M293" s="28" t="s">
        <v>494</v>
      </c>
      <c r="N293" s="446">
        <v>714000</v>
      </c>
      <c r="O293" s="447">
        <v>578000</v>
      </c>
      <c r="P293" s="448">
        <v>458000</v>
      </c>
      <c r="Q293" s="447">
        <v>435000</v>
      </c>
      <c r="R293" s="447">
        <v>23000</v>
      </c>
      <c r="S293" s="447">
        <v>255000</v>
      </c>
      <c r="T293" s="449">
        <v>0.05</v>
      </c>
      <c r="U293" s="450">
        <v>0.76600000000000001</v>
      </c>
      <c r="V293" s="451">
        <v>0.72599999999999998</v>
      </c>
      <c r="W293" s="92"/>
      <c r="Y293" s="28" t="s">
        <v>494</v>
      </c>
      <c r="Z293" s="446">
        <v>750000</v>
      </c>
      <c r="AA293" s="446">
        <v>590000</v>
      </c>
      <c r="AB293" s="448">
        <v>425000</v>
      </c>
      <c r="AC293" s="446">
        <v>414000</v>
      </c>
      <c r="AD293" s="446">
        <v>10000</v>
      </c>
      <c r="AE293" s="446">
        <v>325000</v>
      </c>
      <c r="AF293" s="449">
        <v>2.5000000000000001E-2</v>
      </c>
      <c r="AG293" s="462">
        <v>0.69099999999999995</v>
      </c>
      <c r="AH293" s="451">
        <v>0.67400000000000004</v>
      </c>
    </row>
    <row r="294" spans="1:34" ht="21" customHeight="1">
      <c r="A294" s="28" t="s">
        <v>495</v>
      </c>
      <c r="B294" s="224">
        <v>1464000</v>
      </c>
      <c r="C294" s="284">
        <v>1168000</v>
      </c>
      <c r="D294" s="289">
        <v>881000</v>
      </c>
      <c r="E294" s="284">
        <v>845000</v>
      </c>
      <c r="F294" s="284">
        <v>35000</v>
      </c>
      <c r="G294" s="284">
        <v>583000</v>
      </c>
      <c r="H294" s="286">
        <v>0.04</v>
      </c>
      <c r="I294" s="287">
        <v>0.72799999999999998</v>
      </c>
      <c r="J294" s="288">
        <v>0.69699999999999995</v>
      </c>
      <c r="K294" s="211"/>
      <c r="M294" s="28" t="s">
        <v>495</v>
      </c>
      <c r="N294" s="446">
        <v>714000</v>
      </c>
      <c r="O294" s="447">
        <v>578000</v>
      </c>
      <c r="P294" s="448">
        <v>457000</v>
      </c>
      <c r="Q294" s="447">
        <v>433000</v>
      </c>
      <c r="R294" s="447">
        <v>24000</v>
      </c>
      <c r="S294" s="447">
        <v>257000</v>
      </c>
      <c r="T294" s="449">
        <v>5.1999999999999998E-2</v>
      </c>
      <c r="U294" s="450">
        <v>0.76600000000000001</v>
      </c>
      <c r="V294" s="451">
        <v>0.72499999999999998</v>
      </c>
      <c r="W294" s="92"/>
      <c r="Y294" s="28" t="s">
        <v>495</v>
      </c>
      <c r="Z294" s="446">
        <v>750000</v>
      </c>
      <c r="AA294" s="446">
        <v>590000</v>
      </c>
      <c r="AB294" s="448">
        <v>424000</v>
      </c>
      <c r="AC294" s="446">
        <v>412000</v>
      </c>
      <c r="AD294" s="446">
        <v>12000</v>
      </c>
      <c r="AE294" s="446">
        <v>326000</v>
      </c>
      <c r="AF294" s="449">
        <v>2.8000000000000001E-2</v>
      </c>
      <c r="AG294" s="462">
        <v>0.69099999999999995</v>
      </c>
      <c r="AH294" s="451">
        <v>0.67100000000000004</v>
      </c>
    </row>
    <row r="295" spans="1:34" ht="21" customHeight="1">
      <c r="A295" s="28" t="s">
        <v>496</v>
      </c>
      <c r="B295" s="224">
        <v>1464000</v>
      </c>
      <c r="C295" s="284">
        <v>1168000</v>
      </c>
      <c r="D295" s="289">
        <v>872000</v>
      </c>
      <c r="E295" s="284">
        <v>838000</v>
      </c>
      <c r="F295" s="284">
        <v>33000</v>
      </c>
      <c r="G295" s="284">
        <v>593000</v>
      </c>
      <c r="H295" s="286">
        <v>3.7999999999999999E-2</v>
      </c>
      <c r="I295" s="287">
        <v>0.72199999999999998</v>
      </c>
      <c r="J295" s="288">
        <v>0.69399999999999995</v>
      </c>
      <c r="K295" s="211"/>
      <c r="M295" s="28" t="s">
        <v>496</v>
      </c>
      <c r="N295" s="446">
        <v>714000</v>
      </c>
      <c r="O295" s="447">
        <v>578000</v>
      </c>
      <c r="P295" s="448">
        <v>459000</v>
      </c>
      <c r="Q295" s="447">
        <v>437000</v>
      </c>
      <c r="R295" s="447">
        <v>22000</v>
      </c>
      <c r="S295" s="447">
        <v>255000</v>
      </c>
      <c r="T295" s="449">
        <v>4.8000000000000001E-2</v>
      </c>
      <c r="U295" s="450">
        <v>0.76900000000000002</v>
      </c>
      <c r="V295" s="451">
        <v>0.73199999999999998</v>
      </c>
      <c r="W295" s="92"/>
      <c r="Y295" s="28" t="s">
        <v>496</v>
      </c>
      <c r="Z295" s="446">
        <v>750000</v>
      </c>
      <c r="AA295" s="446">
        <v>590000</v>
      </c>
      <c r="AB295" s="448">
        <v>412000</v>
      </c>
      <c r="AC295" s="446">
        <v>401000</v>
      </c>
      <c r="AD295" s="446">
        <v>11000</v>
      </c>
      <c r="AE295" s="446">
        <v>338000</v>
      </c>
      <c r="AF295" s="449">
        <v>2.7E-2</v>
      </c>
      <c r="AG295" s="462">
        <v>0.67600000000000005</v>
      </c>
      <c r="AH295" s="451">
        <v>0.65700000000000003</v>
      </c>
    </row>
    <row r="296" spans="1:34" ht="21" customHeight="1">
      <c r="A296" s="28" t="s">
        <v>497</v>
      </c>
      <c r="B296" s="224">
        <v>1465000</v>
      </c>
      <c r="C296" s="284">
        <v>1168000</v>
      </c>
      <c r="D296" s="289">
        <v>868000</v>
      </c>
      <c r="E296" s="284">
        <v>836000</v>
      </c>
      <c r="F296" s="284">
        <v>31000</v>
      </c>
      <c r="G296" s="284">
        <v>597000</v>
      </c>
      <c r="H296" s="286">
        <v>3.5999999999999997E-2</v>
      </c>
      <c r="I296" s="287">
        <v>0.71899999999999997</v>
      </c>
      <c r="J296" s="288">
        <v>0.69199999999999995</v>
      </c>
      <c r="K296" s="211"/>
      <c r="M296" s="28" t="s">
        <v>497</v>
      </c>
      <c r="N296" s="446">
        <v>714000</v>
      </c>
      <c r="O296" s="447">
        <v>578000</v>
      </c>
      <c r="P296" s="448">
        <v>458000</v>
      </c>
      <c r="Q296" s="447">
        <v>438000</v>
      </c>
      <c r="R296" s="447">
        <v>20000</v>
      </c>
      <c r="S296" s="447">
        <v>256000</v>
      </c>
      <c r="T296" s="449">
        <v>4.3999999999999997E-2</v>
      </c>
      <c r="U296" s="450">
        <v>0.76400000000000001</v>
      </c>
      <c r="V296" s="451">
        <v>0.72899999999999998</v>
      </c>
      <c r="W296" s="92"/>
      <c r="Y296" s="28" t="s">
        <v>497</v>
      </c>
      <c r="Z296" s="446">
        <v>750000</v>
      </c>
      <c r="AA296" s="446">
        <v>590000</v>
      </c>
      <c r="AB296" s="448">
        <v>409000</v>
      </c>
      <c r="AC296" s="446">
        <v>398000</v>
      </c>
      <c r="AD296" s="446">
        <v>11000</v>
      </c>
      <c r="AE296" s="446">
        <v>341000</v>
      </c>
      <c r="AF296" s="449">
        <v>2.7E-2</v>
      </c>
      <c r="AG296" s="462">
        <v>0.67400000000000004</v>
      </c>
      <c r="AH296" s="451">
        <v>0.65600000000000003</v>
      </c>
    </row>
    <row r="297" spans="1:34" ht="21" customHeight="1">
      <c r="A297" s="28" t="s">
        <v>498</v>
      </c>
      <c r="B297" s="224">
        <v>1465000</v>
      </c>
      <c r="C297" s="284">
        <v>1168000</v>
      </c>
      <c r="D297" s="289">
        <v>872000</v>
      </c>
      <c r="E297" s="284">
        <v>842000</v>
      </c>
      <c r="F297" s="284">
        <v>31000</v>
      </c>
      <c r="G297" s="284">
        <v>593000</v>
      </c>
      <c r="H297" s="286">
        <v>3.5000000000000003E-2</v>
      </c>
      <c r="I297" s="287">
        <v>0.72299999999999998</v>
      </c>
      <c r="J297" s="288">
        <v>0.69699999999999995</v>
      </c>
      <c r="K297" s="211"/>
      <c r="M297" s="28" t="s">
        <v>498</v>
      </c>
      <c r="N297" s="446">
        <v>715000</v>
      </c>
      <c r="O297" s="447">
        <v>578000</v>
      </c>
      <c r="P297" s="448">
        <v>461000</v>
      </c>
      <c r="Q297" s="447">
        <v>443000</v>
      </c>
      <c r="R297" s="447">
        <v>19000</v>
      </c>
      <c r="S297" s="447">
        <v>253000</v>
      </c>
      <c r="T297" s="449">
        <v>0.04</v>
      </c>
      <c r="U297" s="450">
        <v>0.77</v>
      </c>
      <c r="V297" s="451">
        <v>0.73699999999999999</v>
      </c>
      <c r="W297" s="92"/>
      <c r="Y297" s="28" t="s">
        <v>498</v>
      </c>
      <c r="Z297" s="446">
        <v>751000</v>
      </c>
      <c r="AA297" s="446">
        <v>590000</v>
      </c>
      <c r="AB297" s="448">
        <v>411000</v>
      </c>
      <c r="AC297" s="446">
        <v>399000</v>
      </c>
      <c r="AD297" s="446">
        <v>12000</v>
      </c>
      <c r="AE297" s="446">
        <v>340000</v>
      </c>
      <c r="AF297" s="449">
        <v>2.9000000000000001E-2</v>
      </c>
      <c r="AG297" s="462">
        <v>0.67700000000000005</v>
      </c>
      <c r="AH297" s="451">
        <v>0.65700000000000003</v>
      </c>
    </row>
    <row r="298" spans="1:34" ht="21" customHeight="1">
      <c r="A298" s="28" t="s">
        <v>499</v>
      </c>
      <c r="B298" s="224">
        <v>1466000</v>
      </c>
      <c r="C298" s="284">
        <v>1168000</v>
      </c>
      <c r="D298" s="289">
        <v>887000</v>
      </c>
      <c r="E298" s="284">
        <v>853000</v>
      </c>
      <c r="F298" s="284">
        <v>33000</v>
      </c>
      <c r="G298" s="284">
        <v>579000</v>
      </c>
      <c r="H298" s="286">
        <v>3.7999999999999999E-2</v>
      </c>
      <c r="I298" s="287">
        <v>0.73299999999999998</v>
      </c>
      <c r="J298" s="288">
        <v>0.70399999999999996</v>
      </c>
      <c r="K298" s="436"/>
      <c r="M298" s="28" t="s">
        <v>499</v>
      </c>
      <c r="N298" s="446">
        <v>715000</v>
      </c>
      <c r="O298" s="447">
        <v>578000</v>
      </c>
      <c r="P298" s="448">
        <v>467000</v>
      </c>
      <c r="Q298" s="447">
        <v>446000</v>
      </c>
      <c r="R298" s="447">
        <v>21000</v>
      </c>
      <c r="S298" s="447">
        <v>248000</v>
      </c>
      <c r="T298" s="449">
        <v>4.4999999999999998E-2</v>
      </c>
      <c r="U298" s="450">
        <v>0.77600000000000002</v>
      </c>
      <c r="V298" s="451">
        <v>0.73899999999999999</v>
      </c>
      <c r="W298" s="92"/>
      <c r="Y298" s="28" t="s">
        <v>499</v>
      </c>
      <c r="Z298" s="446">
        <v>751000</v>
      </c>
      <c r="AA298" s="446">
        <v>590000</v>
      </c>
      <c r="AB298" s="448">
        <v>420000</v>
      </c>
      <c r="AC298" s="446">
        <v>408000</v>
      </c>
      <c r="AD298" s="446">
        <v>12000</v>
      </c>
      <c r="AE298" s="446">
        <v>331000</v>
      </c>
      <c r="AF298" s="449">
        <v>2.9000000000000001E-2</v>
      </c>
      <c r="AG298" s="462">
        <v>0.69099999999999995</v>
      </c>
      <c r="AH298" s="451">
        <v>0.67</v>
      </c>
    </row>
    <row r="299" spans="1:34" ht="21" customHeight="1">
      <c r="A299" s="28" t="s">
        <v>500</v>
      </c>
      <c r="B299" s="274" t="s">
        <v>560</v>
      </c>
      <c r="C299" s="279"/>
      <c r="D299" s="274"/>
      <c r="E299" s="274"/>
      <c r="F299" s="274"/>
      <c r="G299" s="274"/>
      <c r="H299" s="276"/>
      <c r="I299" s="277"/>
      <c r="J299" s="278"/>
      <c r="K299" s="92"/>
      <c r="M299" s="28" t="s">
        <v>500</v>
      </c>
      <c r="N299" s="274" t="s">
        <v>560</v>
      </c>
      <c r="O299" s="279"/>
      <c r="P299" s="274"/>
      <c r="Q299" s="274"/>
      <c r="R299" s="274"/>
      <c r="S299" s="274"/>
      <c r="T299" s="276"/>
      <c r="U299" s="277"/>
      <c r="V299" s="278"/>
      <c r="W299" s="92"/>
      <c r="Y299" s="28" t="s">
        <v>500</v>
      </c>
      <c r="Z299" s="274" t="s">
        <v>560</v>
      </c>
      <c r="AA299" s="279"/>
      <c r="AB299" s="274"/>
      <c r="AC299" s="274"/>
      <c r="AD299" s="274"/>
      <c r="AE299" s="274"/>
      <c r="AF299" s="276"/>
      <c r="AG299" s="277"/>
      <c r="AH299" s="278"/>
    </row>
    <row r="300" spans="1:34" ht="21" customHeight="1">
      <c r="A300" s="28" t="s">
        <v>501</v>
      </c>
      <c r="B300" s="274" t="s">
        <v>489</v>
      </c>
      <c r="C300" s="279"/>
      <c r="D300" s="274"/>
      <c r="E300" s="274"/>
      <c r="F300" s="274"/>
      <c r="G300" s="274"/>
      <c r="H300" s="276"/>
      <c r="I300" s="277"/>
      <c r="J300" s="278"/>
      <c r="K300" s="92"/>
      <c r="M300" s="28" t="s">
        <v>501</v>
      </c>
      <c r="N300" s="274" t="s">
        <v>489</v>
      </c>
      <c r="O300" s="279"/>
      <c r="P300" s="274"/>
      <c r="Q300" s="274"/>
      <c r="R300" s="274"/>
      <c r="S300" s="274"/>
      <c r="T300" s="276"/>
      <c r="U300" s="277"/>
      <c r="V300" s="278"/>
      <c r="W300" s="92"/>
      <c r="Y300" s="28" t="s">
        <v>501</v>
      </c>
      <c r="Z300" s="274" t="s">
        <v>489</v>
      </c>
      <c r="AA300" s="279"/>
      <c r="AB300" s="274"/>
      <c r="AC300" s="274"/>
      <c r="AD300" s="274"/>
      <c r="AE300" s="274"/>
      <c r="AF300" s="276"/>
      <c r="AG300" s="277"/>
      <c r="AH300" s="278"/>
    </row>
    <row r="301" spans="1:34" ht="21" customHeight="1">
      <c r="A301" s="28" t="s">
        <v>502</v>
      </c>
      <c r="B301" s="274" t="s">
        <v>561</v>
      </c>
      <c r="C301" s="279"/>
      <c r="D301" s="274"/>
      <c r="E301" s="274"/>
      <c r="F301" s="274"/>
      <c r="G301" s="274"/>
      <c r="H301" s="276"/>
      <c r="I301" s="277"/>
      <c r="J301" s="278"/>
      <c r="K301" s="92"/>
      <c r="M301" s="28" t="s">
        <v>502</v>
      </c>
      <c r="N301" s="274" t="s">
        <v>561</v>
      </c>
      <c r="O301" s="279"/>
      <c r="P301" s="274"/>
      <c r="Q301" s="274"/>
      <c r="R301" s="274"/>
      <c r="S301" s="274"/>
      <c r="T301" s="276"/>
      <c r="U301" s="277"/>
      <c r="V301" s="278"/>
      <c r="W301" s="92"/>
      <c r="Y301" s="28" t="s">
        <v>502</v>
      </c>
      <c r="Z301" s="274" t="s">
        <v>561</v>
      </c>
      <c r="AA301" s="279"/>
      <c r="AB301" s="274"/>
      <c r="AC301" s="274"/>
      <c r="AD301" s="274"/>
      <c r="AE301" s="274"/>
      <c r="AF301" s="276"/>
      <c r="AG301" s="277"/>
      <c r="AH301" s="278"/>
    </row>
    <row r="302" spans="1:34" ht="21" customHeight="1">
      <c r="A302" s="28" t="s">
        <v>503</v>
      </c>
      <c r="B302" s="274" t="s">
        <v>562</v>
      </c>
      <c r="C302" s="279"/>
      <c r="D302" s="274"/>
      <c r="E302" s="274"/>
      <c r="F302" s="274"/>
      <c r="G302" s="274"/>
      <c r="H302" s="276"/>
      <c r="I302" s="277"/>
      <c r="J302" s="278"/>
      <c r="K302" s="92"/>
      <c r="M302" s="28" t="s">
        <v>503</v>
      </c>
      <c r="N302" s="274" t="s">
        <v>562</v>
      </c>
      <c r="O302" s="279"/>
      <c r="P302" s="274"/>
      <c r="Q302" s="274"/>
      <c r="R302" s="274"/>
      <c r="S302" s="274"/>
      <c r="T302" s="276"/>
      <c r="U302" s="277"/>
      <c r="V302" s="278"/>
      <c r="W302" s="92"/>
      <c r="Y302" s="28" t="s">
        <v>503</v>
      </c>
      <c r="Z302" s="274" t="s">
        <v>562</v>
      </c>
      <c r="AA302" s="279"/>
      <c r="AB302" s="274"/>
      <c r="AC302" s="274"/>
      <c r="AD302" s="274"/>
      <c r="AE302" s="274"/>
      <c r="AF302" s="276"/>
      <c r="AG302" s="277"/>
      <c r="AH302" s="278"/>
    </row>
    <row r="303" spans="1:34" ht="21" customHeight="1">
      <c r="A303" s="28" t="s">
        <v>504</v>
      </c>
      <c r="B303" s="274" t="s">
        <v>563</v>
      </c>
      <c r="C303" s="279"/>
      <c r="D303" s="274"/>
      <c r="E303" s="274"/>
      <c r="F303" s="274"/>
      <c r="G303" s="274"/>
      <c r="H303" s="276"/>
      <c r="I303" s="277"/>
      <c r="J303" s="278"/>
      <c r="K303" s="92"/>
      <c r="M303" s="28" t="s">
        <v>504</v>
      </c>
      <c r="N303" s="274" t="s">
        <v>563</v>
      </c>
      <c r="O303" s="279"/>
      <c r="P303" s="274"/>
      <c r="Q303" s="274"/>
      <c r="R303" s="274"/>
      <c r="S303" s="274"/>
      <c r="T303" s="276"/>
      <c r="U303" s="277"/>
      <c r="V303" s="278"/>
      <c r="W303" s="92"/>
      <c r="Y303" s="28" t="s">
        <v>504</v>
      </c>
      <c r="Z303" s="274" t="s">
        <v>563</v>
      </c>
      <c r="AA303" s="279"/>
      <c r="AB303" s="274"/>
      <c r="AC303" s="274"/>
      <c r="AD303" s="274"/>
      <c r="AE303" s="274"/>
      <c r="AF303" s="276"/>
      <c r="AG303" s="277"/>
      <c r="AH303" s="278"/>
    </row>
    <row r="304" spans="1:34" ht="21" customHeight="1">
      <c r="A304" s="28" t="s">
        <v>505</v>
      </c>
      <c r="B304" s="274" t="s">
        <v>564</v>
      </c>
      <c r="C304" s="279"/>
      <c r="D304" s="274"/>
      <c r="E304" s="274"/>
      <c r="F304" s="274"/>
      <c r="G304" s="274"/>
      <c r="H304" s="276"/>
      <c r="I304" s="277"/>
      <c r="J304" s="278"/>
      <c r="K304" s="92"/>
      <c r="M304" s="28" t="s">
        <v>505</v>
      </c>
      <c r="N304" s="274" t="s">
        <v>564</v>
      </c>
      <c r="O304" s="279"/>
      <c r="P304" s="274"/>
      <c r="Q304" s="274"/>
      <c r="R304" s="274"/>
      <c r="S304" s="274"/>
      <c r="T304" s="276"/>
      <c r="U304" s="277"/>
      <c r="V304" s="278"/>
      <c r="W304" s="92"/>
      <c r="Y304" s="28" t="s">
        <v>505</v>
      </c>
      <c r="Z304" s="274" t="s">
        <v>564</v>
      </c>
      <c r="AA304" s="279"/>
      <c r="AB304" s="274"/>
      <c r="AC304" s="274"/>
      <c r="AD304" s="274"/>
      <c r="AE304" s="274"/>
      <c r="AF304" s="276"/>
      <c r="AG304" s="277"/>
      <c r="AH304" s="278"/>
    </row>
    <row r="305" spans="1:34" ht="21" customHeight="1">
      <c r="A305" s="28" t="s">
        <v>506</v>
      </c>
      <c r="B305" s="274" t="s">
        <v>565</v>
      </c>
      <c r="C305" s="279"/>
      <c r="D305" s="274"/>
      <c r="E305" s="274"/>
      <c r="F305" s="274"/>
      <c r="G305" s="274"/>
      <c r="H305" s="276"/>
      <c r="I305" s="277"/>
      <c r="J305" s="278"/>
      <c r="K305" s="92"/>
      <c r="M305" s="28" t="s">
        <v>506</v>
      </c>
      <c r="N305" s="274" t="s">
        <v>565</v>
      </c>
      <c r="O305" s="279"/>
      <c r="P305" s="274"/>
      <c r="Q305" s="274"/>
      <c r="R305" s="274"/>
      <c r="S305" s="274"/>
      <c r="T305" s="276"/>
      <c r="U305" s="277"/>
      <c r="V305" s="278"/>
      <c r="W305" s="92"/>
      <c r="Y305" s="28" t="s">
        <v>506</v>
      </c>
      <c r="Z305" s="274" t="s">
        <v>565</v>
      </c>
      <c r="AA305" s="279"/>
      <c r="AB305" s="274"/>
      <c r="AC305" s="274"/>
      <c r="AD305" s="274"/>
      <c r="AE305" s="274"/>
      <c r="AF305" s="276"/>
      <c r="AG305" s="277"/>
      <c r="AH305" s="278"/>
    </row>
    <row r="306" spans="1:34" ht="21" customHeight="1">
      <c r="A306" s="28" t="s">
        <v>507</v>
      </c>
      <c r="B306" s="274" t="s">
        <v>566</v>
      </c>
      <c r="C306" s="279"/>
      <c r="D306" s="274"/>
      <c r="E306" s="274"/>
      <c r="F306" s="274"/>
      <c r="G306" s="274"/>
      <c r="H306" s="276"/>
      <c r="I306" s="277"/>
      <c r="J306" s="278"/>
      <c r="K306" s="92"/>
      <c r="M306" s="28" t="s">
        <v>507</v>
      </c>
      <c r="N306" s="274" t="s">
        <v>566</v>
      </c>
      <c r="O306" s="279"/>
      <c r="P306" s="274"/>
      <c r="Q306" s="274"/>
      <c r="R306" s="274"/>
      <c r="S306" s="274"/>
      <c r="T306" s="276"/>
      <c r="U306" s="277"/>
      <c r="V306" s="278"/>
      <c r="W306" s="92"/>
      <c r="Y306" s="28" t="s">
        <v>507</v>
      </c>
      <c r="Z306" s="274" t="s">
        <v>566</v>
      </c>
      <c r="AA306" s="279"/>
      <c r="AB306" s="274"/>
      <c r="AC306" s="274"/>
      <c r="AD306" s="274"/>
      <c r="AE306" s="274"/>
      <c r="AF306" s="276"/>
      <c r="AG306" s="277"/>
      <c r="AH306" s="278"/>
    </row>
    <row r="307" spans="1:34" ht="21" customHeight="1">
      <c r="A307" s="28" t="s">
        <v>508</v>
      </c>
      <c r="B307" s="274" t="s">
        <v>567</v>
      </c>
      <c r="C307" s="279"/>
      <c r="D307" s="274"/>
      <c r="E307" s="274"/>
      <c r="F307" s="274"/>
      <c r="G307" s="274"/>
      <c r="H307" s="276"/>
      <c r="I307" s="277"/>
      <c r="J307" s="278"/>
      <c r="K307" s="92"/>
      <c r="M307" s="28" t="s">
        <v>508</v>
      </c>
      <c r="N307" s="274" t="s">
        <v>567</v>
      </c>
      <c r="O307" s="279"/>
      <c r="P307" s="274"/>
      <c r="Q307" s="274"/>
      <c r="R307" s="274"/>
      <c r="S307" s="274"/>
      <c r="T307" s="276"/>
      <c r="U307" s="277"/>
      <c r="V307" s="278"/>
      <c r="W307" s="92"/>
      <c r="Y307" s="28" t="s">
        <v>508</v>
      </c>
      <c r="Z307" s="274" t="s">
        <v>567</v>
      </c>
      <c r="AA307" s="279"/>
      <c r="AB307" s="274"/>
      <c r="AC307" s="274"/>
      <c r="AD307" s="274"/>
      <c r="AE307" s="274"/>
      <c r="AF307" s="276"/>
      <c r="AG307" s="277"/>
      <c r="AH307" s="278"/>
    </row>
    <row r="308" spans="1:34" ht="21" customHeight="1">
      <c r="A308" s="28" t="s">
        <v>509</v>
      </c>
      <c r="B308" s="274" t="s">
        <v>568</v>
      </c>
      <c r="C308" s="279"/>
      <c r="D308" s="274"/>
      <c r="E308" s="274"/>
      <c r="F308" s="274"/>
      <c r="G308" s="274"/>
      <c r="H308" s="276"/>
      <c r="I308" s="277"/>
      <c r="J308" s="278"/>
      <c r="K308" s="92"/>
      <c r="M308" s="28" t="s">
        <v>509</v>
      </c>
      <c r="N308" s="274" t="s">
        <v>568</v>
      </c>
      <c r="O308" s="279"/>
      <c r="P308" s="274"/>
      <c r="Q308" s="274"/>
      <c r="R308" s="274"/>
      <c r="S308" s="274"/>
      <c r="T308" s="276"/>
      <c r="U308" s="277"/>
      <c r="V308" s="278"/>
      <c r="W308" s="92"/>
      <c r="Y308" s="28" t="s">
        <v>509</v>
      </c>
      <c r="Z308" s="274" t="s">
        <v>568</v>
      </c>
      <c r="AA308" s="279"/>
      <c r="AB308" s="274"/>
      <c r="AC308" s="274"/>
      <c r="AD308" s="274"/>
      <c r="AE308" s="274"/>
      <c r="AF308" s="276"/>
      <c r="AG308" s="277"/>
      <c r="AH308" s="278"/>
    </row>
    <row r="309" spans="1:34" ht="21" hidden="1" customHeight="1">
      <c r="A309" s="28" t="s">
        <v>510</v>
      </c>
      <c r="B309" s="274" t="s">
        <v>569</v>
      </c>
      <c r="C309" s="421"/>
      <c r="D309" s="40"/>
      <c r="E309" s="40"/>
      <c r="F309" s="40"/>
      <c r="G309" s="40"/>
      <c r="H309" s="422"/>
      <c r="I309" s="433"/>
      <c r="J309" s="423"/>
      <c r="K309" s="92"/>
      <c r="M309" s="28" t="s">
        <v>510</v>
      </c>
      <c r="N309" s="274" t="s">
        <v>569</v>
      </c>
      <c r="O309" s="421"/>
      <c r="P309" s="40"/>
      <c r="Q309" s="40"/>
      <c r="R309" s="40"/>
      <c r="S309" s="40"/>
      <c r="T309" s="422"/>
      <c r="U309" s="433"/>
      <c r="V309" s="423"/>
      <c r="W309" s="92"/>
      <c r="Y309" s="28" t="s">
        <v>510</v>
      </c>
      <c r="Z309" s="274" t="s">
        <v>569</v>
      </c>
      <c r="AA309" s="421"/>
      <c r="AB309" s="40"/>
      <c r="AC309" s="40"/>
      <c r="AD309" s="40"/>
      <c r="AE309" s="40"/>
      <c r="AF309" s="422"/>
      <c r="AG309" s="433"/>
      <c r="AH309" s="423"/>
    </row>
    <row r="310" spans="1:34" ht="21" hidden="1" customHeight="1">
      <c r="A310" s="28" t="s">
        <v>511</v>
      </c>
      <c r="B310" s="274" t="s">
        <v>570</v>
      </c>
      <c r="C310" s="421"/>
      <c r="D310" s="40"/>
      <c r="E310" s="40"/>
      <c r="F310" s="40"/>
      <c r="G310" s="40"/>
      <c r="H310" s="422"/>
      <c r="I310" s="433"/>
      <c r="J310" s="423"/>
      <c r="K310" s="92"/>
      <c r="M310" s="28" t="s">
        <v>511</v>
      </c>
      <c r="N310" s="274" t="s">
        <v>570</v>
      </c>
      <c r="O310" s="421"/>
      <c r="P310" s="40"/>
      <c r="Q310" s="40"/>
      <c r="R310" s="40"/>
      <c r="S310" s="40"/>
      <c r="T310" s="422"/>
      <c r="U310" s="433"/>
      <c r="V310" s="423"/>
      <c r="W310" s="92"/>
      <c r="Y310" s="28" t="s">
        <v>511</v>
      </c>
      <c r="Z310" s="274" t="s">
        <v>570</v>
      </c>
      <c r="AA310" s="421"/>
      <c r="AB310" s="40"/>
      <c r="AC310" s="40"/>
      <c r="AD310" s="40"/>
      <c r="AE310" s="40"/>
      <c r="AF310" s="422"/>
      <c r="AG310" s="433"/>
      <c r="AH310" s="423"/>
    </row>
    <row r="311" spans="1:34" ht="21" hidden="1" customHeight="1">
      <c r="A311" s="28" t="s">
        <v>512</v>
      </c>
      <c r="B311" s="274" t="s">
        <v>571</v>
      </c>
      <c r="C311" s="421"/>
      <c r="D311" s="40"/>
      <c r="E311" s="40"/>
      <c r="F311" s="40"/>
      <c r="G311" s="40"/>
      <c r="H311" s="422"/>
      <c r="I311" s="433"/>
      <c r="J311" s="423"/>
      <c r="K311" s="92"/>
      <c r="M311" s="28" t="s">
        <v>512</v>
      </c>
      <c r="N311" s="274" t="s">
        <v>571</v>
      </c>
      <c r="O311" s="421"/>
      <c r="P311" s="40"/>
      <c r="Q311" s="40"/>
      <c r="R311" s="40"/>
      <c r="S311" s="40"/>
      <c r="T311" s="422"/>
      <c r="U311" s="433"/>
      <c r="V311" s="423"/>
      <c r="W311" s="92"/>
      <c r="Y311" s="28" t="s">
        <v>512</v>
      </c>
      <c r="Z311" s="274" t="s">
        <v>571</v>
      </c>
      <c r="AA311" s="421"/>
      <c r="AB311" s="40"/>
      <c r="AC311" s="40"/>
      <c r="AD311" s="40"/>
      <c r="AE311" s="40"/>
      <c r="AF311" s="422"/>
      <c r="AG311" s="433"/>
      <c r="AH311" s="423"/>
    </row>
    <row r="312" spans="1:34" ht="21" hidden="1" customHeight="1">
      <c r="A312" s="28" t="s">
        <v>513</v>
      </c>
      <c r="B312" s="274" t="s">
        <v>572</v>
      </c>
      <c r="C312" s="421"/>
      <c r="D312" s="40"/>
      <c r="E312" s="40"/>
      <c r="F312" s="40"/>
      <c r="G312" s="40"/>
      <c r="H312" s="422"/>
      <c r="I312" s="433"/>
      <c r="J312" s="423"/>
      <c r="K312" s="92"/>
      <c r="M312" s="28" t="s">
        <v>513</v>
      </c>
      <c r="N312" s="274" t="s">
        <v>572</v>
      </c>
      <c r="O312" s="421"/>
      <c r="P312" s="40"/>
      <c r="Q312" s="40"/>
      <c r="R312" s="40"/>
      <c r="S312" s="40"/>
      <c r="T312" s="422"/>
      <c r="U312" s="433"/>
      <c r="V312" s="423"/>
      <c r="W312" s="92"/>
      <c r="Y312" s="28" t="s">
        <v>513</v>
      </c>
      <c r="Z312" s="274" t="s">
        <v>572</v>
      </c>
      <c r="AA312" s="421"/>
      <c r="AB312" s="40"/>
      <c r="AC312" s="40"/>
      <c r="AD312" s="40"/>
      <c r="AE312" s="40"/>
      <c r="AF312" s="422"/>
      <c r="AG312" s="433"/>
      <c r="AH312" s="423"/>
    </row>
    <row r="313" spans="1:34" ht="21" hidden="1" customHeight="1">
      <c r="A313" s="28" t="s">
        <v>526</v>
      </c>
      <c r="B313" s="274" t="s">
        <v>573</v>
      </c>
      <c r="C313" s="421"/>
      <c r="D313" s="40"/>
      <c r="E313" s="40"/>
      <c r="F313" s="40"/>
      <c r="G313" s="40"/>
      <c r="H313" s="422"/>
      <c r="I313" s="433"/>
      <c r="J313" s="423"/>
      <c r="K313" s="92"/>
      <c r="M313" s="28" t="s">
        <v>526</v>
      </c>
      <c r="N313" s="274" t="s">
        <v>573</v>
      </c>
      <c r="O313" s="421"/>
      <c r="P313" s="40"/>
      <c r="Q313" s="40"/>
      <c r="R313" s="40"/>
      <c r="S313" s="40"/>
      <c r="T313" s="422"/>
      <c r="U313" s="433"/>
      <c r="V313" s="423"/>
      <c r="W313" s="92"/>
      <c r="Y313" s="28" t="s">
        <v>526</v>
      </c>
      <c r="Z313" s="274" t="s">
        <v>573</v>
      </c>
      <c r="AA313" s="421"/>
      <c r="AB313" s="40"/>
      <c r="AC313" s="40"/>
      <c r="AD313" s="40"/>
      <c r="AE313" s="40"/>
      <c r="AF313" s="422"/>
      <c r="AG313" s="433"/>
      <c r="AH313" s="423"/>
    </row>
    <row r="314" spans="1:34" ht="21" hidden="1" customHeight="1">
      <c r="A314" s="28" t="s">
        <v>527</v>
      </c>
      <c r="B314" s="274" t="s">
        <v>574</v>
      </c>
      <c r="C314" s="421"/>
      <c r="D314" s="40"/>
      <c r="E314" s="40"/>
      <c r="F314" s="40"/>
      <c r="G314" s="40"/>
      <c r="H314" s="422"/>
      <c r="I314" s="433"/>
      <c r="J314" s="423"/>
      <c r="K314" s="92"/>
      <c r="M314" s="28" t="s">
        <v>527</v>
      </c>
      <c r="N314" s="274" t="s">
        <v>574</v>
      </c>
      <c r="O314" s="421"/>
      <c r="P314" s="40"/>
      <c r="Q314" s="40"/>
      <c r="R314" s="40"/>
      <c r="S314" s="40"/>
      <c r="T314" s="422"/>
      <c r="U314" s="433"/>
      <c r="V314" s="423"/>
      <c r="W314" s="92"/>
      <c r="Y314" s="28" t="s">
        <v>527</v>
      </c>
      <c r="Z314" s="274" t="s">
        <v>574</v>
      </c>
      <c r="AA314" s="421"/>
      <c r="AB314" s="40"/>
      <c r="AC314" s="40"/>
      <c r="AD314" s="40"/>
      <c r="AE314" s="40"/>
      <c r="AF314" s="422"/>
      <c r="AG314" s="433"/>
      <c r="AH314" s="423"/>
    </row>
    <row r="315" spans="1:34" ht="21" hidden="1" customHeight="1">
      <c r="A315" s="28" t="s">
        <v>528</v>
      </c>
      <c r="B315" s="274" t="s">
        <v>575</v>
      </c>
      <c r="C315" s="421"/>
      <c r="D315" s="40"/>
      <c r="E315" s="40"/>
      <c r="F315" s="40"/>
      <c r="G315" s="40"/>
      <c r="H315" s="422"/>
      <c r="I315" s="433"/>
      <c r="J315" s="423"/>
      <c r="K315" s="92"/>
      <c r="M315" s="28" t="s">
        <v>528</v>
      </c>
      <c r="N315" s="274" t="s">
        <v>575</v>
      </c>
      <c r="O315" s="421"/>
      <c r="P315" s="40"/>
      <c r="Q315" s="40"/>
      <c r="R315" s="40"/>
      <c r="S315" s="40"/>
      <c r="T315" s="422"/>
      <c r="U315" s="433"/>
      <c r="V315" s="423"/>
      <c r="W315" s="92"/>
      <c r="Y315" s="28" t="s">
        <v>528</v>
      </c>
      <c r="Z315" s="274" t="s">
        <v>575</v>
      </c>
      <c r="AA315" s="421"/>
      <c r="AB315" s="40"/>
      <c r="AC315" s="40"/>
      <c r="AD315" s="40"/>
      <c r="AE315" s="40"/>
      <c r="AF315" s="422"/>
      <c r="AG315" s="433"/>
      <c r="AH315" s="423"/>
    </row>
    <row r="316" spans="1:34" ht="21" hidden="1" customHeight="1">
      <c r="A316" s="28" t="s">
        <v>529</v>
      </c>
      <c r="B316" s="274" t="s">
        <v>576</v>
      </c>
      <c r="C316" s="421"/>
      <c r="D316" s="40"/>
      <c r="E316" s="40"/>
      <c r="F316" s="40"/>
      <c r="G316" s="40"/>
      <c r="H316" s="422"/>
      <c r="I316" s="433"/>
      <c r="J316" s="423"/>
      <c r="K316" s="92"/>
      <c r="M316" s="28" t="s">
        <v>529</v>
      </c>
      <c r="N316" s="274" t="s">
        <v>576</v>
      </c>
      <c r="O316" s="421"/>
      <c r="P316" s="40"/>
      <c r="Q316" s="40"/>
      <c r="R316" s="40"/>
      <c r="S316" s="40"/>
      <c r="T316" s="422"/>
      <c r="U316" s="433"/>
      <c r="V316" s="423"/>
      <c r="W316" s="92"/>
      <c r="Y316" s="28" t="s">
        <v>529</v>
      </c>
      <c r="Z316" s="274" t="s">
        <v>576</v>
      </c>
      <c r="AA316" s="421"/>
      <c r="AB316" s="40"/>
      <c r="AC316" s="40"/>
      <c r="AD316" s="40"/>
      <c r="AE316" s="40"/>
      <c r="AF316" s="422"/>
      <c r="AG316" s="433"/>
      <c r="AH316" s="423"/>
    </row>
    <row r="317" spans="1:34" ht="21" hidden="1" customHeight="1">
      <c r="A317" s="28" t="s">
        <v>530</v>
      </c>
      <c r="B317" s="274" t="s">
        <v>577</v>
      </c>
      <c r="C317" s="421"/>
      <c r="D317" s="40"/>
      <c r="E317" s="40"/>
      <c r="F317" s="40"/>
      <c r="G317" s="40"/>
      <c r="H317" s="422"/>
      <c r="I317" s="433"/>
      <c r="J317" s="423"/>
      <c r="K317" s="92"/>
      <c r="M317" s="28" t="s">
        <v>530</v>
      </c>
      <c r="N317" s="274" t="s">
        <v>577</v>
      </c>
      <c r="O317" s="421"/>
      <c r="P317" s="40"/>
      <c r="Q317" s="40"/>
      <c r="R317" s="40"/>
      <c r="S317" s="40"/>
      <c r="T317" s="422"/>
      <c r="U317" s="433"/>
      <c r="V317" s="423"/>
      <c r="W317" s="92"/>
      <c r="Y317" s="28" t="s">
        <v>530</v>
      </c>
      <c r="Z317" s="274" t="s">
        <v>577</v>
      </c>
      <c r="AA317" s="421"/>
      <c r="AB317" s="40"/>
      <c r="AC317" s="40"/>
      <c r="AD317" s="40"/>
      <c r="AE317" s="40"/>
      <c r="AF317" s="422"/>
      <c r="AG317" s="433"/>
      <c r="AH317" s="423"/>
    </row>
    <row r="318" spans="1:34" ht="21" hidden="1" customHeight="1">
      <c r="A318" s="28" t="s">
        <v>531</v>
      </c>
      <c r="B318" s="274" t="s">
        <v>578</v>
      </c>
      <c r="C318" s="421"/>
      <c r="D318" s="40"/>
      <c r="E318" s="40"/>
      <c r="F318" s="40"/>
      <c r="G318" s="40"/>
      <c r="H318" s="422"/>
      <c r="I318" s="433"/>
      <c r="J318" s="423"/>
      <c r="K318" s="92"/>
      <c r="M318" s="28" t="s">
        <v>531</v>
      </c>
      <c r="N318" s="274" t="s">
        <v>578</v>
      </c>
      <c r="O318" s="421"/>
      <c r="P318" s="40"/>
      <c r="Q318" s="40"/>
      <c r="R318" s="40"/>
      <c r="S318" s="40"/>
      <c r="T318" s="422"/>
      <c r="U318" s="433"/>
      <c r="V318" s="423"/>
      <c r="W318" s="92"/>
      <c r="Y318" s="28" t="s">
        <v>531</v>
      </c>
      <c r="Z318" s="274" t="s">
        <v>578</v>
      </c>
      <c r="AA318" s="421"/>
      <c r="AB318" s="40"/>
      <c r="AC318" s="40"/>
      <c r="AD318" s="40"/>
      <c r="AE318" s="40"/>
      <c r="AF318" s="422"/>
      <c r="AG318" s="433"/>
      <c r="AH318" s="423"/>
    </row>
    <row r="319" spans="1:34" ht="21" hidden="1" customHeight="1">
      <c r="A319" s="28" t="s">
        <v>532</v>
      </c>
      <c r="B319" s="274" t="s">
        <v>579</v>
      </c>
      <c r="C319" s="421"/>
      <c r="D319" s="40"/>
      <c r="E319" s="40"/>
      <c r="F319" s="40"/>
      <c r="G319" s="40"/>
      <c r="H319" s="422"/>
      <c r="I319" s="433"/>
      <c r="J319" s="423"/>
      <c r="K319" s="92"/>
      <c r="M319" s="28" t="s">
        <v>532</v>
      </c>
      <c r="N319" s="274" t="s">
        <v>579</v>
      </c>
      <c r="O319" s="421"/>
      <c r="P319" s="40"/>
      <c r="Q319" s="40"/>
      <c r="R319" s="40"/>
      <c r="S319" s="40"/>
      <c r="T319" s="422"/>
      <c r="U319" s="433"/>
      <c r="V319" s="423"/>
      <c r="W319" s="92"/>
      <c r="Y319" s="28" t="s">
        <v>532</v>
      </c>
      <c r="Z319" s="274" t="s">
        <v>579</v>
      </c>
      <c r="AA319" s="421"/>
      <c r="AB319" s="40"/>
      <c r="AC319" s="40"/>
      <c r="AD319" s="40"/>
      <c r="AE319" s="40"/>
      <c r="AF319" s="422"/>
      <c r="AG319" s="433"/>
      <c r="AH319" s="423"/>
    </row>
    <row r="320" spans="1:34" ht="21" hidden="1" customHeight="1">
      <c r="A320" s="28" t="s">
        <v>533</v>
      </c>
      <c r="B320" s="274" t="s">
        <v>580</v>
      </c>
      <c r="C320" s="421"/>
      <c r="D320" s="40"/>
      <c r="E320" s="40"/>
      <c r="F320" s="40"/>
      <c r="G320" s="40"/>
      <c r="H320" s="422"/>
      <c r="I320" s="433"/>
      <c r="J320" s="423"/>
      <c r="K320" s="92"/>
      <c r="M320" s="28" t="s">
        <v>533</v>
      </c>
      <c r="N320" s="274" t="s">
        <v>580</v>
      </c>
      <c r="O320" s="421"/>
      <c r="P320" s="40"/>
      <c r="Q320" s="40"/>
      <c r="R320" s="40"/>
      <c r="S320" s="40"/>
      <c r="T320" s="422"/>
      <c r="U320" s="433"/>
      <c r="V320" s="423"/>
      <c r="W320" s="92"/>
      <c r="Y320" s="28" t="s">
        <v>533</v>
      </c>
      <c r="Z320" s="274" t="s">
        <v>580</v>
      </c>
      <c r="AA320" s="421"/>
      <c r="AB320" s="40"/>
      <c r="AC320" s="40"/>
      <c r="AD320" s="40"/>
      <c r="AE320" s="40"/>
      <c r="AF320" s="422"/>
      <c r="AG320" s="433"/>
      <c r="AH320" s="423"/>
    </row>
    <row r="321" spans="1:34" ht="21" hidden="1" customHeight="1">
      <c r="A321" s="28" t="s">
        <v>534</v>
      </c>
      <c r="B321" s="274" t="s">
        <v>581</v>
      </c>
      <c r="C321" s="421"/>
      <c r="D321" s="40"/>
      <c r="E321" s="40"/>
      <c r="F321" s="40"/>
      <c r="G321" s="40"/>
      <c r="H321" s="422"/>
      <c r="I321" s="433"/>
      <c r="J321" s="423"/>
      <c r="K321" s="92"/>
      <c r="M321" s="28" t="s">
        <v>534</v>
      </c>
      <c r="N321" s="274" t="s">
        <v>581</v>
      </c>
      <c r="O321" s="421"/>
      <c r="P321" s="40"/>
      <c r="Q321" s="40"/>
      <c r="R321" s="40"/>
      <c r="S321" s="40"/>
      <c r="T321" s="422"/>
      <c r="U321" s="433"/>
      <c r="V321" s="423"/>
      <c r="W321" s="92"/>
      <c r="Y321" s="28" t="s">
        <v>534</v>
      </c>
      <c r="Z321" s="274" t="s">
        <v>581</v>
      </c>
      <c r="AA321" s="421"/>
      <c r="AB321" s="40"/>
      <c r="AC321" s="40"/>
      <c r="AD321" s="40"/>
      <c r="AE321" s="40"/>
      <c r="AF321" s="422"/>
      <c r="AG321" s="433"/>
      <c r="AH321" s="423"/>
    </row>
    <row r="322" spans="1:34" ht="21" hidden="1" customHeight="1">
      <c r="A322" s="28" t="s">
        <v>535</v>
      </c>
      <c r="B322" s="274" t="s">
        <v>582</v>
      </c>
      <c r="C322" s="421"/>
      <c r="D322" s="40"/>
      <c r="E322" s="40"/>
      <c r="F322" s="40"/>
      <c r="G322" s="40"/>
      <c r="H322" s="422"/>
      <c r="I322" s="433"/>
      <c r="J322" s="423"/>
      <c r="K322" s="92"/>
      <c r="M322" s="28" t="s">
        <v>535</v>
      </c>
      <c r="N322" s="274" t="s">
        <v>582</v>
      </c>
      <c r="O322" s="421"/>
      <c r="P322" s="40"/>
      <c r="Q322" s="40"/>
      <c r="R322" s="40"/>
      <c r="S322" s="40"/>
      <c r="T322" s="422"/>
      <c r="U322" s="433"/>
      <c r="V322" s="423"/>
      <c r="W322" s="92"/>
      <c r="Y322" s="28" t="s">
        <v>535</v>
      </c>
      <c r="Z322" s="274" t="s">
        <v>582</v>
      </c>
      <c r="AA322" s="421"/>
      <c r="AB322" s="40"/>
      <c r="AC322" s="40"/>
      <c r="AD322" s="40"/>
      <c r="AE322" s="40"/>
      <c r="AF322" s="422"/>
      <c r="AG322" s="433"/>
      <c r="AH322" s="423"/>
    </row>
    <row r="323" spans="1:34" ht="21" hidden="1" customHeight="1">
      <c r="A323" s="28" t="s">
        <v>524</v>
      </c>
      <c r="B323" s="274" t="s">
        <v>583</v>
      </c>
      <c r="C323" s="421"/>
      <c r="D323" s="40"/>
      <c r="E323" s="40"/>
      <c r="F323" s="40"/>
      <c r="G323" s="40"/>
      <c r="H323" s="422"/>
      <c r="I323" s="433"/>
      <c r="J323" s="423"/>
      <c r="K323" s="92"/>
      <c r="M323" s="28" t="s">
        <v>524</v>
      </c>
      <c r="N323" s="274" t="s">
        <v>583</v>
      </c>
      <c r="O323" s="421"/>
      <c r="P323" s="40"/>
      <c r="Q323" s="40"/>
      <c r="R323" s="40"/>
      <c r="S323" s="40"/>
      <c r="T323" s="422"/>
      <c r="U323" s="433"/>
      <c r="V323" s="423"/>
      <c r="W323" s="92"/>
      <c r="Y323" s="28" t="s">
        <v>524</v>
      </c>
      <c r="Z323" s="274" t="s">
        <v>583</v>
      </c>
      <c r="AA323" s="421"/>
      <c r="AB323" s="40"/>
      <c r="AC323" s="40"/>
      <c r="AD323" s="40"/>
      <c r="AE323" s="40"/>
      <c r="AF323" s="422"/>
      <c r="AG323" s="433"/>
      <c r="AH323" s="423"/>
    </row>
    <row r="324" spans="1:34" ht="21" hidden="1" customHeight="1">
      <c r="A324" s="28" t="s">
        <v>536</v>
      </c>
      <c r="B324" s="274" t="s">
        <v>584</v>
      </c>
      <c r="C324" s="421"/>
      <c r="D324" s="40"/>
      <c r="E324" s="40"/>
      <c r="F324" s="40"/>
      <c r="G324" s="40"/>
      <c r="H324" s="422"/>
      <c r="I324" s="433"/>
      <c r="J324" s="423"/>
      <c r="K324" s="92"/>
      <c r="M324" s="28" t="s">
        <v>536</v>
      </c>
      <c r="N324" s="274" t="s">
        <v>584</v>
      </c>
      <c r="O324" s="421"/>
      <c r="P324" s="40"/>
      <c r="Q324" s="40"/>
      <c r="R324" s="40"/>
      <c r="S324" s="40"/>
      <c r="T324" s="422"/>
      <c r="U324" s="433"/>
      <c r="V324" s="423"/>
      <c r="W324" s="92"/>
      <c r="Y324" s="28" t="s">
        <v>536</v>
      </c>
      <c r="Z324" s="274" t="s">
        <v>584</v>
      </c>
      <c r="AA324" s="421"/>
      <c r="AB324" s="40"/>
      <c r="AC324" s="40"/>
      <c r="AD324" s="40"/>
      <c r="AE324" s="40"/>
      <c r="AF324" s="422"/>
      <c r="AG324" s="433"/>
      <c r="AH324" s="423"/>
    </row>
    <row r="325" spans="1:34" ht="21" hidden="1" customHeight="1">
      <c r="A325" s="28" t="s">
        <v>514</v>
      </c>
      <c r="B325" s="274" t="s">
        <v>585</v>
      </c>
      <c r="C325" s="421"/>
      <c r="D325" s="40"/>
      <c r="E325" s="40"/>
      <c r="F325" s="40"/>
      <c r="G325" s="40"/>
      <c r="H325" s="422"/>
      <c r="I325" s="433"/>
      <c r="J325" s="423"/>
      <c r="K325" s="92"/>
      <c r="M325" s="28" t="s">
        <v>514</v>
      </c>
      <c r="N325" s="274" t="s">
        <v>585</v>
      </c>
      <c r="O325" s="421"/>
      <c r="P325" s="40"/>
      <c r="Q325" s="40"/>
      <c r="R325" s="40"/>
      <c r="S325" s="40"/>
      <c r="T325" s="422"/>
      <c r="U325" s="433"/>
      <c r="V325" s="423"/>
      <c r="W325" s="92"/>
      <c r="Y325" s="28" t="s">
        <v>514</v>
      </c>
      <c r="Z325" s="274" t="s">
        <v>585</v>
      </c>
      <c r="AA325" s="421"/>
      <c r="AB325" s="40"/>
      <c r="AC325" s="40"/>
      <c r="AD325" s="40"/>
      <c r="AE325" s="40"/>
      <c r="AF325" s="422"/>
      <c r="AG325" s="433"/>
      <c r="AH325" s="423"/>
    </row>
    <row r="326" spans="1:34" ht="21" hidden="1" customHeight="1">
      <c r="A326" s="28" t="s">
        <v>515</v>
      </c>
      <c r="B326" s="274" t="s">
        <v>586</v>
      </c>
      <c r="C326" s="421"/>
      <c r="D326" s="40"/>
      <c r="E326" s="40"/>
      <c r="F326" s="40"/>
      <c r="G326" s="40"/>
      <c r="H326" s="422"/>
      <c r="I326" s="433"/>
      <c r="J326" s="423"/>
      <c r="K326" s="92"/>
      <c r="M326" s="28" t="s">
        <v>515</v>
      </c>
      <c r="N326" s="274" t="s">
        <v>586</v>
      </c>
      <c r="O326" s="421"/>
      <c r="P326" s="40"/>
      <c r="Q326" s="40"/>
      <c r="R326" s="40"/>
      <c r="S326" s="40"/>
      <c r="T326" s="422"/>
      <c r="U326" s="433"/>
      <c r="V326" s="423"/>
      <c r="W326" s="92"/>
      <c r="Y326" s="28" t="s">
        <v>515</v>
      </c>
      <c r="Z326" s="274" t="s">
        <v>586</v>
      </c>
      <c r="AA326" s="421"/>
      <c r="AB326" s="40"/>
      <c r="AC326" s="40"/>
      <c r="AD326" s="40"/>
      <c r="AE326" s="40"/>
      <c r="AF326" s="422"/>
      <c r="AG326" s="433"/>
      <c r="AH326" s="423"/>
    </row>
    <row r="327" spans="1:34" ht="21" hidden="1" customHeight="1">
      <c r="A327" s="28" t="s">
        <v>516</v>
      </c>
      <c r="B327" s="274" t="s">
        <v>587</v>
      </c>
      <c r="C327" s="421"/>
      <c r="D327" s="40"/>
      <c r="E327" s="40"/>
      <c r="F327" s="40"/>
      <c r="G327" s="40"/>
      <c r="H327" s="422"/>
      <c r="I327" s="433"/>
      <c r="J327" s="423"/>
      <c r="K327" s="92"/>
      <c r="M327" s="28" t="s">
        <v>516</v>
      </c>
      <c r="N327" s="274" t="s">
        <v>587</v>
      </c>
      <c r="O327" s="421"/>
      <c r="P327" s="40"/>
      <c r="Q327" s="40"/>
      <c r="R327" s="40"/>
      <c r="S327" s="40"/>
      <c r="T327" s="422"/>
      <c r="U327" s="433"/>
      <c r="V327" s="423"/>
      <c r="W327" s="92"/>
      <c r="Y327" s="28" t="s">
        <v>516</v>
      </c>
      <c r="Z327" s="274" t="s">
        <v>587</v>
      </c>
      <c r="AA327" s="421"/>
      <c r="AB327" s="40"/>
      <c r="AC327" s="40"/>
      <c r="AD327" s="40"/>
      <c r="AE327" s="40"/>
      <c r="AF327" s="422"/>
      <c r="AG327" s="433"/>
      <c r="AH327" s="423"/>
    </row>
    <row r="328" spans="1:34" ht="21" hidden="1" customHeight="1">
      <c r="A328" s="28" t="s">
        <v>517</v>
      </c>
      <c r="B328" s="274" t="s">
        <v>588</v>
      </c>
      <c r="C328" s="421"/>
      <c r="D328" s="40"/>
      <c r="E328" s="40"/>
      <c r="F328" s="40"/>
      <c r="G328" s="40"/>
      <c r="H328" s="422"/>
      <c r="I328" s="433"/>
      <c r="J328" s="423"/>
      <c r="K328" s="92"/>
      <c r="M328" s="28" t="s">
        <v>517</v>
      </c>
      <c r="N328" s="274" t="s">
        <v>588</v>
      </c>
      <c r="O328" s="421"/>
      <c r="P328" s="40"/>
      <c r="Q328" s="40"/>
      <c r="R328" s="40"/>
      <c r="S328" s="40"/>
      <c r="T328" s="422"/>
      <c r="U328" s="433"/>
      <c r="V328" s="423"/>
      <c r="W328" s="92"/>
      <c r="Y328" s="28" t="s">
        <v>517</v>
      </c>
      <c r="Z328" s="274" t="s">
        <v>588</v>
      </c>
      <c r="AA328" s="421"/>
      <c r="AB328" s="40"/>
      <c r="AC328" s="40"/>
      <c r="AD328" s="40"/>
      <c r="AE328" s="40"/>
      <c r="AF328" s="422"/>
      <c r="AG328" s="433"/>
      <c r="AH328" s="423"/>
    </row>
    <row r="329" spans="1:34" ht="21" hidden="1" customHeight="1">
      <c r="A329" s="28" t="s">
        <v>518</v>
      </c>
      <c r="B329" s="274" t="s">
        <v>589</v>
      </c>
      <c r="C329" s="421"/>
      <c r="D329" s="40"/>
      <c r="E329" s="40"/>
      <c r="F329" s="40"/>
      <c r="G329" s="40"/>
      <c r="H329" s="422"/>
      <c r="I329" s="433"/>
      <c r="J329" s="423"/>
      <c r="K329" s="92"/>
      <c r="M329" s="28" t="s">
        <v>518</v>
      </c>
      <c r="N329" s="274" t="s">
        <v>589</v>
      </c>
      <c r="O329" s="421"/>
      <c r="P329" s="40"/>
      <c r="Q329" s="40"/>
      <c r="R329" s="40"/>
      <c r="S329" s="40"/>
      <c r="T329" s="422"/>
      <c r="U329" s="433"/>
      <c r="V329" s="423"/>
      <c r="W329" s="92"/>
      <c r="Y329" s="28" t="s">
        <v>518</v>
      </c>
      <c r="Z329" s="274" t="s">
        <v>589</v>
      </c>
      <c r="AA329" s="421"/>
      <c r="AB329" s="40"/>
      <c r="AC329" s="40"/>
      <c r="AD329" s="40"/>
      <c r="AE329" s="40"/>
      <c r="AF329" s="422"/>
      <c r="AG329" s="433"/>
      <c r="AH329" s="423"/>
    </row>
    <row r="330" spans="1:34" ht="21" hidden="1" customHeight="1">
      <c r="A330" s="28" t="s">
        <v>519</v>
      </c>
      <c r="B330" s="274" t="s">
        <v>590</v>
      </c>
      <c r="C330" s="421"/>
      <c r="D330" s="40"/>
      <c r="E330" s="40"/>
      <c r="F330" s="40"/>
      <c r="G330" s="40"/>
      <c r="H330" s="422"/>
      <c r="I330" s="433"/>
      <c r="J330" s="423"/>
      <c r="K330" s="92"/>
      <c r="M330" s="28" t="s">
        <v>519</v>
      </c>
      <c r="N330" s="274" t="s">
        <v>590</v>
      </c>
      <c r="O330" s="421"/>
      <c r="P330" s="40"/>
      <c r="Q330" s="40"/>
      <c r="R330" s="40"/>
      <c r="S330" s="40"/>
      <c r="T330" s="422"/>
      <c r="U330" s="433"/>
      <c r="V330" s="423"/>
      <c r="W330" s="92"/>
      <c r="Y330" s="28" t="s">
        <v>519</v>
      </c>
      <c r="Z330" s="274" t="s">
        <v>590</v>
      </c>
      <c r="AA330" s="421"/>
      <c r="AB330" s="40"/>
      <c r="AC330" s="40"/>
      <c r="AD330" s="40"/>
      <c r="AE330" s="40"/>
      <c r="AF330" s="422"/>
      <c r="AG330" s="433"/>
      <c r="AH330" s="423"/>
    </row>
    <row r="331" spans="1:34" ht="21" hidden="1" customHeight="1">
      <c r="A331" s="28" t="s">
        <v>520</v>
      </c>
      <c r="B331" s="274" t="s">
        <v>591</v>
      </c>
      <c r="C331" s="421"/>
      <c r="D331" s="40"/>
      <c r="E331" s="40"/>
      <c r="F331" s="40"/>
      <c r="G331" s="40"/>
      <c r="H331" s="422"/>
      <c r="I331" s="433"/>
      <c r="J331" s="423"/>
      <c r="K331" s="92"/>
      <c r="M331" s="28" t="s">
        <v>520</v>
      </c>
      <c r="N331" s="274" t="s">
        <v>591</v>
      </c>
      <c r="O331" s="421"/>
      <c r="P331" s="40"/>
      <c r="Q331" s="40"/>
      <c r="R331" s="40"/>
      <c r="S331" s="40"/>
      <c r="T331" s="422"/>
      <c r="U331" s="433"/>
      <c r="V331" s="423"/>
      <c r="W331" s="92"/>
      <c r="Y331" s="28" t="s">
        <v>520</v>
      </c>
      <c r="Z331" s="274" t="s">
        <v>591</v>
      </c>
      <c r="AA331" s="421"/>
      <c r="AB331" s="40"/>
      <c r="AC331" s="40"/>
      <c r="AD331" s="40"/>
      <c r="AE331" s="40"/>
      <c r="AF331" s="422"/>
      <c r="AG331" s="433"/>
      <c r="AH331" s="423"/>
    </row>
    <row r="332" spans="1:34" ht="21" hidden="1" customHeight="1">
      <c r="A332" s="28" t="s">
        <v>521</v>
      </c>
      <c r="B332" s="274" t="s">
        <v>592</v>
      </c>
      <c r="C332" s="421"/>
      <c r="D332" s="40"/>
      <c r="E332" s="40"/>
      <c r="F332" s="40"/>
      <c r="G332" s="40"/>
      <c r="H332" s="422"/>
      <c r="I332" s="433"/>
      <c r="J332" s="423"/>
      <c r="K332" s="92"/>
      <c r="M332" s="28" t="s">
        <v>521</v>
      </c>
      <c r="N332" s="274" t="s">
        <v>592</v>
      </c>
      <c r="O332" s="421"/>
      <c r="P332" s="40"/>
      <c r="Q332" s="40"/>
      <c r="R332" s="40"/>
      <c r="S332" s="40"/>
      <c r="T332" s="422"/>
      <c r="U332" s="433"/>
      <c r="V332" s="423"/>
      <c r="W332" s="92"/>
      <c r="Y332" s="28" t="s">
        <v>521</v>
      </c>
      <c r="Z332" s="274" t="s">
        <v>592</v>
      </c>
      <c r="AA332" s="421"/>
      <c r="AB332" s="40"/>
      <c r="AC332" s="40"/>
      <c r="AD332" s="40"/>
      <c r="AE332" s="40"/>
      <c r="AF332" s="422"/>
      <c r="AG332" s="433"/>
      <c r="AH332" s="423"/>
    </row>
    <row r="333" spans="1:34" ht="21" hidden="1" customHeight="1">
      <c r="A333" s="28" t="s">
        <v>522</v>
      </c>
      <c r="B333" s="274" t="s">
        <v>593</v>
      </c>
      <c r="C333" s="421"/>
      <c r="D333" s="40"/>
      <c r="E333" s="40"/>
      <c r="F333" s="40"/>
      <c r="G333" s="40"/>
      <c r="H333" s="422"/>
      <c r="I333" s="433"/>
      <c r="J333" s="423"/>
      <c r="K333" s="92"/>
      <c r="M333" s="28" t="s">
        <v>522</v>
      </c>
      <c r="N333" s="274" t="s">
        <v>593</v>
      </c>
      <c r="O333" s="421"/>
      <c r="P333" s="40"/>
      <c r="Q333" s="40"/>
      <c r="R333" s="40"/>
      <c r="S333" s="40"/>
      <c r="T333" s="422"/>
      <c r="U333" s="433"/>
      <c r="V333" s="423"/>
      <c r="W333" s="92"/>
      <c r="Y333" s="28" t="s">
        <v>522</v>
      </c>
      <c r="Z333" s="274" t="s">
        <v>593</v>
      </c>
      <c r="AA333" s="421"/>
      <c r="AB333" s="40"/>
      <c r="AC333" s="40"/>
      <c r="AD333" s="40"/>
      <c r="AE333" s="40"/>
      <c r="AF333" s="422"/>
      <c r="AG333" s="433"/>
      <c r="AH333" s="423"/>
    </row>
    <row r="334" spans="1:34" ht="21" hidden="1" customHeight="1">
      <c r="A334" s="28" t="s">
        <v>523</v>
      </c>
      <c r="B334" s="274" t="s">
        <v>594</v>
      </c>
      <c r="C334" s="421"/>
      <c r="D334" s="40"/>
      <c r="E334" s="40"/>
      <c r="F334" s="40"/>
      <c r="G334" s="40"/>
      <c r="H334" s="422"/>
      <c r="I334" s="433"/>
      <c r="J334" s="423"/>
      <c r="K334" s="92"/>
      <c r="M334" s="28" t="s">
        <v>523</v>
      </c>
      <c r="N334" s="274" t="s">
        <v>594</v>
      </c>
      <c r="O334" s="421"/>
      <c r="P334" s="40"/>
      <c r="Q334" s="40"/>
      <c r="R334" s="40"/>
      <c r="S334" s="40"/>
      <c r="T334" s="422"/>
      <c r="U334" s="433"/>
      <c r="V334" s="423"/>
      <c r="W334" s="92"/>
      <c r="Y334" s="28" t="s">
        <v>523</v>
      </c>
      <c r="Z334" s="274" t="s">
        <v>594</v>
      </c>
      <c r="AA334" s="421"/>
      <c r="AB334" s="40"/>
      <c r="AC334" s="40"/>
      <c r="AD334" s="40"/>
      <c r="AE334" s="40"/>
      <c r="AF334" s="422"/>
      <c r="AG334" s="433"/>
      <c r="AH334" s="423"/>
    </row>
    <row r="335" spans="1:34" ht="21" hidden="1" customHeight="1">
      <c r="A335" s="28" t="s">
        <v>525</v>
      </c>
      <c r="B335" s="274" t="s">
        <v>595</v>
      </c>
      <c r="C335" s="421"/>
      <c r="D335" s="40"/>
      <c r="E335" s="40"/>
      <c r="F335" s="40"/>
      <c r="G335" s="40"/>
      <c r="H335" s="422"/>
      <c r="I335" s="433"/>
      <c r="J335" s="423"/>
      <c r="K335" s="92"/>
      <c r="M335" s="28" t="s">
        <v>525</v>
      </c>
      <c r="N335" s="274" t="s">
        <v>595</v>
      </c>
      <c r="O335" s="421"/>
      <c r="P335" s="40"/>
      <c r="Q335" s="40"/>
      <c r="R335" s="40"/>
      <c r="S335" s="40"/>
      <c r="T335" s="422"/>
      <c r="U335" s="433"/>
      <c r="V335" s="423"/>
      <c r="W335" s="92"/>
      <c r="Y335" s="28" t="s">
        <v>525</v>
      </c>
      <c r="Z335" s="274" t="s">
        <v>595</v>
      </c>
      <c r="AA335" s="421"/>
      <c r="AB335" s="40"/>
      <c r="AC335" s="40"/>
      <c r="AD335" s="40"/>
      <c r="AE335" s="40"/>
      <c r="AF335" s="422"/>
      <c r="AG335" s="433"/>
      <c r="AH335" s="423"/>
    </row>
    <row r="336" spans="1:34" ht="21" hidden="1" customHeight="1">
      <c r="A336" s="28" t="s">
        <v>537</v>
      </c>
      <c r="B336" s="274" t="s">
        <v>596</v>
      </c>
      <c r="C336" s="421"/>
      <c r="D336" s="40"/>
      <c r="E336" s="40"/>
      <c r="F336" s="40"/>
      <c r="G336" s="40"/>
      <c r="H336" s="422"/>
      <c r="I336" s="433"/>
      <c r="J336" s="423"/>
      <c r="K336" s="92"/>
      <c r="M336" s="28" t="s">
        <v>537</v>
      </c>
      <c r="N336" s="274" t="s">
        <v>596</v>
      </c>
      <c r="O336" s="421"/>
      <c r="P336" s="40"/>
      <c r="Q336" s="40"/>
      <c r="R336" s="40"/>
      <c r="S336" s="40"/>
      <c r="T336" s="422"/>
      <c r="U336" s="433"/>
      <c r="V336" s="423"/>
      <c r="W336" s="92"/>
      <c r="Y336" s="28" t="s">
        <v>537</v>
      </c>
      <c r="Z336" s="274" t="s">
        <v>596</v>
      </c>
      <c r="AA336" s="421"/>
      <c r="AB336" s="40"/>
      <c r="AC336" s="40"/>
      <c r="AD336" s="40"/>
      <c r="AE336" s="40"/>
      <c r="AF336" s="422"/>
      <c r="AG336" s="433"/>
      <c r="AH336" s="423"/>
    </row>
    <row r="337" spans="1:34" ht="21" hidden="1" customHeight="1">
      <c r="A337" s="28" t="s">
        <v>538</v>
      </c>
      <c r="B337" s="274" t="s">
        <v>597</v>
      </c>
      <c r="C337" s="421"/>
      <c r="D337" s="40"/>
      <c r="E337" s="40"/>
      <c r="F337" s="40"/>
      <c r="G337" s="40"/>
      <c r="H337" s="422"/>
      <c r="I337" s="433"/>
      <c r="J337" s="423"/>
      <c r="K337" s="92"/>
      <c r="M337" s="28" t="s">
        <v>538</v>
      </c>
      <c r="N337" s="274" t="s">
        <v>597</v>
      </c>
      <c r="O337" s="421"/>
      <c r="P337" s="40"/>
      <c r="Q337" s="40"/>
      <c r="R337" s="40"/>
      <c r="S337" s="40"/>
      <c r="T337" s="422"/>
      <c r="U337" s="433"/>
      <c r="V337" s="423"/>
      <c r="W337" s="92"/>
      <c r="Y337" s="28" t="s">
        <v>538</v>
      </c>
      <c r="Z337" s="274" t="s">
        <v>597</v>
      </c>
      <c r="AA337" s="421"/>
      <c r="AB337" s="40"/>
      <c r="AC337" s="40"/>
      <c r="AD337" s="40"/>
      <c r="AE337" s="40"/>
      <c r="AF337" s="422"/>
      <c r="AG337" s="433"/>
      <c r="AH337" s="423"/>
    </row>
    <row r="338" spans="1:34" ht="21" hidden="1" customHeight="1">
      <c r="A338" s="28" t="s">
        <v>539</v>
      </c>
      <c r="B338" s="274" t="s">
        <v>598</v>
      </c>
      <c r="C338" s="421"/>
      <c r="D338" s="40"/>
      <c r="E338" s="40"/>
      <c r="F338" s="40"/>
      <c r="G338" s="40"/>
      <c r="H338" s="422"/>
      <c r="I338" s="433"/>
      <c r="J338" s="423"/>
      <c r="K338" s="92"/>
      <c r="M338" s="28" t="s">
        <v>539</v>
      </c>
      <c r="N338" s="274" t="s">
        <v>598</v>
      </c>
      <c r="O338" s="421"/>
      <c r="P338" s="40"/>
      <c r="Q338" s="40"/>
      <c r="R338" s="40"/>
      <c r="S338" s="40"/>
      <c r="T338" s="422"/>
      <c r="U338" s="433"/>
      <c r="V338" s="423"/>
      <c r="W338" s="92"/>
      <c r="Y338" s="28" t="s">
        <v>539</v>
      </c>
      <c r="Z338" s="274" t="s">
        <v>598</v>
      </c>
      <c r="AA338" s="421"/>
      <c r="AB338" s="40"/>
      <c r="AC338" s="40"/>
      <c r="AD338" s="40"/>
      <c r="AE338" s="40"/>
      <c r="AF338" s="422"/>
      <c r="AG338" s="433"/>
      <c r="AH338" s="423"/>
    </row>
    <row r="339" spans="1:34" ht="21" hidden="1" customHeight="1">
      <c r="A339" s="28" t="s">
        <v>540</v>
      </c>
      <c r="B339" s="274" t="s">
        <v>599</v>
      </c>
      <c r="C339" s="421"/>
      <c r="D339" s="40"/>
      <c r="E339" s="40"/>
      <c r="F339" s="40"/>
      <c r="G339" s="40"/>
      <c r="H339" s="422"/>
      <c r="I339" s="433"/>
      <c r="J339" s="423"/>
      <c r="K339" s="92"/>
      <c r="M339" s="28" t="s">
        <v>540</v>
      </c>
      <c r="N339" s="274" t="s">
        <v>599</v>
      </c>
      <c r="O339" s="421"/>
      <c r="P339" s="40"/>
      <c r="Q339" s="40"/>
      <c r="R339" s="40"/>
      <c r="S339" s="40"/>
      <c r="T339" s="422"/>
      <c r="U339" s="433"/>
      <c r="V339" s="423"/>
      <c r="W339" s="92"/>
      <c r="Y339" s="28" t="s">
        <v>540</v>
      </c>
      <c r="Z339" s="274" t="s">
        <v>599</v>
      </c>
      <c r="AA339" s="421"/>
      <c r="AB339" s="40"/>
      <c r="AC339" s="40"/>
      <c r="AD339" s="40"/>
      <c r="AE339" s="40"/>
      <c r="AF339" s="422"/>
      <c r="AG339" s="433"/>
      <c r="AH339" s="423"/>
    </row>
    <row r="340" spans="1:34" ht="21" hidden="1" customHeight="1">
      <c r="A340" s="28" t="s">
        <v>541</v>
      </c>
      <c r="B340" s="274" t="s">
        <v>600</v>
      </c>
      <c r="C340" s="421"/>
      <c r="D340" s="40"/>
      <c r="E340" s="40"/>
      <c r="F340" s="40"/>
      <c r="G340" s="40"/>
      <c r="H340" s="422"/>
      <c r="I340" s="433"/>
      <c r="J340" s="423"/>
      <c r="K340" s="92"/>
      <c r="M340" s="28" t="s">
        <v>541</v>
      </c>
      <c r="N340" s="274" t="s">
        <v>600</v>
      </c>
      <c r="O340" s="421"/>
      <c r="P340" s="40"/>
      <c r="Q340" s="40"/>
      <c r="R340" s="40"/>
      <c r="S340" s="40"/>
      <c r="T340" s="422"/>
      <c r="U340" s="433"/>
      <c r="V340" s="423"/>
      <c r="W340" s="92"/>
      <c r="Y340" s="28" t="s">
        <v>541</v>
      </c>
      <c r="Z340" s="274" t="s">
        <v>600</v>
      </c>
      <c r="AA340" s="421"/>
      <c r="AB340" s="40"/>
      <c r="AC340" s="40"/>
      <c r="AD340" s="40"/>
      <c r="AE340" s="40"/>
      <c r="AF340" s="422"/>
      <c r="AG340" s="433"/>
      <c r="AH340" s="423"/>
    </row>
    <row r="341" spans="1:34" ht="21" hidden="1" customHeight="1">
      <c r="A341" s="28" t="s">
        <v>542</v>
      </c>
      <c r="B341" s="274" t="s">
        <v>601</v>
      </c>
      <c r="C341" s="421"/>
      <c r="D341" s="40"/>
      <c r="E341" s="40"/>
      <c r="F341" s="40"/>
      <c r="G341" s="40"/>
      <c r="H341" s="422"/>
      <c r="I341" s="433"/>
      <c r="J341" s="423"/>
      <c r="K341" s="92"/>
      <c r="M341" s="28" t="s">
        <v>542</v>
      </c>
      <c r="N341" s="274" t="s">
        <v>601</v>
      </c>
      <c r="O341" s="421"/>
      <c r="P341" s="40"/>
      <c r="Q341" s="40"/>
      <c r="R341" s="40"/>
      <c r="S341" s="40"/>
      <c r="T341" s="422"/>
      <c r="U341" s="433"/>
      <c r="V341" s="423"/>
      <c r="W341" s="92"/>
      <c r="Y341" s="28" t="s">
        <v>542</v>
      </c>
      <c r="Z341" s="274" t="s">
        <v>601</v>
      </c>
      <c r="AA341" s="421"/>
      <c r="AB341" s="40"/>
      <c r="AC341" s="40"/>
      <c r="AD341" s="40"/>
      <c r="AE341" s="40"/>
      <c r="AF341" s="422"/>
      <c r="AG341" s="433"/>
      <c r="AH341" s="423"/>
    </row>
    <row r="342" spans="1:34" ht="21" hidden="1" customHeight="1">
      <c r="A342" s="28" t="s">
        <v>543</v>
      </c>
      <c r="B342" s="274" t="s">
        <v>602</v>
      </c>
      <c r="C342" s="421"/>
      <c r="D342" s="40"/>
      <c r="E342" s="40"/>
      <c r="F342" s="40"/>
      <c r="G342" s="40"/>
      <c r="H342" s="422"/>
      <c r="I342" s="433"/>
      <c r="J342" s="423"/>
      <c r="K342" s="92"/>
      <c r="M342" s="28" t="s">
        <v>543</v>
      </c>
      <c r="N342" s="274" t="s">
        <v>602</v>
      </c>
      <c r="O342" s="421"/>
      <c r="P342" s="40"/>
      <c r="Q342" s="40"/>
      <c r="R342" s="40"/>
      <c r="S342" s="40"/>
      <c r="T342" s="422"/>
      <c r="U342" s="433"/>
      <c r="V342" s="423"/>
      <c r="W342" s="92"/>
      <c r="Y342" s="28" t="s">
        <v>543</v>
      </c>
      <c r="Z342" s="274" t="s">
        <v>602</v>
      </c>
      <c r="AA342" s="421"/>
      <c r="AB342" s="40"/>
      <c r="AC342" s="40"/>
      <c r="AD342" s="40"/>
      <c r="AE342" s="40"/>
      <c r="AF342" s="422"/>
      <c r="AG342" s="433"/>
      <c r="AH342" s="423"/>
    </row>
    <row r="343" spans="1:34" ht="21" hidden="1" customHeight="1">
      <c r="A343" s="28" t="s">
        <v>544</v>
      </c>
      <c r="B343" s="274" t="s">
        <v>603</v>
      </c>
      <c r="C343" s="421"/>
      <c r="D343" s="40"/>
      <c r="E343" s="40"/>
      <c r="F343" s="40"/>
      <c r="G343" s="40"/>
      <c r="H343" s="422"/>
      <c r="I343" s="433"/>
      <c r="J343" s="423"/>
      <c r="K343" s="92"/>
      <c r="M343" s="28" t="s">
        <v>544</v>
      </c>
      <c r="N343" s="274" t="s">
        <v>603</v>
      </c>
      <c r="O343" s="421"/>
      <c r="P343" s="40"/>
      <c r="Q343" s="40"/>
      <c r="R343" s="40"/>
      <c r="S343" s="40"/>
      <c r="T343" s="422"/>
      <c r="U343" s="433"/>
      <c r="V343" s="423"/>
      <c r="W343" s="92"/>
      <c r="Y343" s="28" t="s">
        <v>544</v>
      </c>
      <c r="Z343" s="274" t="s">
        <v>603</v>
      </c>
      <c r="AA343" s="421"/>
      <c r="AB343" s="40"/>
      <c r="AC343" s="40"/>
      <c r="AD343" s="40"/>
      <c r="AE343" s="40"/>
      <c r="AF343" s="422"/>
      <c r="AG343" s="433"/>
      <c r="AH343" s="423"/>
    </row>
    <row r="344" spans="1:34" ht="21" hidden="1" customHeight="1">
      <c r="A344" s="28" t="s">
        <v>545</v>
      </c>
      <c r="B344" s="274" t="s">
        <v>604</v>
      </c>
      <c r="C344" s="421"/>
      <c r="D344" s="40"/>
      <c r="E344" s="40"/>
      <c r="F344" s="40"/>
      <c r="G344" s="40"/>
      <c r="H344" s="422"/>
      <c r="I344" s="433"/>
      <c r="J344" s="423"/>
      <c r="K344" s="92"/>
      <c r="M344" s="28" t="s">
        <v>545</v>
      </c>
      <c r="N344" s="274" t="s">
        <v>604</v>
      </c>
      <c r="O344" s="421"/>
      <c r="P344" s="40"/>
      <c r="Q344" s="40"/>
      <c r="R344" s="40"/>
      <c r="S344" s="40"/>
      <c r="T344" s="422"/>
      <c r="U344" s="433"/>
      <c r="V344" s="423"/>
      <c r="W344" s="92"/>
      <c r="Y344" s="28" t="s">
        <v>545</v>
      </c>
      <c r="Z344" s="274" t="s">
        <v>604</v>
      </c>
      <c r="AA344" s="421"/>
      <c r="AB344" s="40"/>
      <c r="AC344" s="40"/>
      <c r="AD344" s="40"/>
      <c r="AE344" s="40"/>
      <c r="AF344" s="422"/>
      <c r="AG344" s="433"/>
      <c r="AH344" s="423"/>
    </row>
    <row r="345" spans="1:34" ht="21" hidden="1" customHeight="1">
      <c r="A345" s="28" t="s">
        <v>546</v>
      </c>
      <c r="B345" s="274" t="s">
        <v>605</v>
      </c>
      <c r="C345" s="421"/>
      <c r="D345" s="40"/>
      <c r="E345" s="40"/>
      <c r="F345" s="40"/>
      <c r="G345" s="40"/>
      <c r="H345" s="422"/>
      <c r="I345" s="433"/>
      <c r="J345" s="423"/>
      <c r="K345" s="92"/>
      <c r="M345" s="28" t="s">
        <v>546</v>
      </c>
      <c r="N345" s="274" t="s">
        <v>605</v>
      </c>
      <c r="O345" s="421"/>
      <c r="P345" s="40"/>
      <c r="Q345" s="40"/>
      <c r="R345" s="40"/>
      <c r="S345" s="40"/>
      <c r="T345" s="422"/>
      <c r="U345" s="433"/>
      <c r="V345" s="423"/>
      <c r="W345" s="92"/>
      <c r="Y345" s="28" t="s">
        <v>546</v>
      </c>
      <c r="Z345" s="274" t="s">
        <v>605</v>
      </c>
      <c r="AA345" s="421"/>
      <c r="AB345" s="40"/>
      <c r="AC345" s="40"/>
      <c r="AD345" s="40"/>
      <c r="AE345" s="40"/>
      <c r="AF345" s="422"/>
      <c r="AG345" s="433"/>
      <c r="AH345" s="423"/>
    </row>
    <row r="346" spans="1:34" ht="21" hidden="1" customHeight="1">
      <c r="A346" s="28" t="s">
        <v>547</v>
      </c>
      <c r="B346" s="274" t="s">
        <v>606</v>
      </c>
      <c r="C346" s="421"/>
      <c r="D346" s="40"/>
      <c r="E346" s="40"/>
      <c r="F346" s="40"/>
      <c r="G346" s="40"/>
      <c r="H346" s="422"/>
      <c r="I346" s="433"/>
      <c r="J346" s="423"/>
      <c r="K346" s="92"/>
      <c r="M346" s="28" t="s">
        <v>547</v>
      </c>
      <c r="N346" s="274" t="s">
        <v>606</v>
      </c>
      <c r="O346" s="421"/>
      <c r="P346" s="40"/>
      <c r="Q346" s="40"/>
      <c r="R346" s="40"/>
      <c r="S346" s="40"/>
      <c r="T346" s="422"/>
      <c r="U346" s="433"/>
      <c r="V346" s="423"/>
      <c r="W346" s="92"/>
      <c r="Y346" s="28" t="s">
        <v>547</v>
      </c>
      <c r="Z346" s="274" t="s">
        <v>606</v>
      </c>
      <c r="AA346" s="421"/>
      <c r="AB346" s="40"/>
      <c r="AC346" s="40"/>
      <c r="AD346" s="40"/>
      <c r="AE346" s="40"/>
      <c r="AF346" s="422"/>
      <c r="AG346" s="433"/>
      <c r="AH346" s="423"/>
    </row>
    <row r="347" spans="1:34" ht="21" hidden="1" customHeight="1">
      <c r="A347" s="28" t="s">
        <v>548</v>
      </c>
      <c r="B347" s="274" t="s">
        <v>607</v>
      </c>
      <c r="C347" s="421"/>
      <c r="D347" s="40"/>
      <c r="E347" s="40"/>
      <c r="F347" s="40"/>
      <c r="G347" s="40"/>
      <c r="H347" s="422"/>
      <c r="I347" s="433"/>
      <c r="J347" s="423"/>
      <c r="K347" s="92"/>
      <c r="M347" s="28" t="s">
        <v>548</v>
      </c>
      <c r="N347" s="274" t="s">
        <v>607</v>
      </c>
      <c r="O347" s="421"/>
      <c r="P347" s="40"/>
      <c r="Q347" s="40"/>
      <c r="R347" s="40"/>
      <c r="S347" s="40"/>
      <c r="T347" s="422"/>
      <c r="U347" s="433"/>
      <c r="V347" s="423"/>
      <c r="W347" s="92"/>
      <c r="Y347" s="28" t="s">
        <v>548</v>
      </c>
      <c r="Z347" s="274" t="s">
        <v>607</v>
      </c>
      <c r="AA347" s="421"/>
      <c r="AB347" s="40"/>
      <c r="AC347" s="40"/>
      <c r="AD347" s="40"/>
      <c r="AE347" s="40"/>
      <c r="AF347" s="422"/>
      <c r="AG347" s="433"/>
      <c r="AH347" s="423"/>
    </row>
    <row r="348" spans="1:34" ht="21" hidden="1" customHeight="1">
      <c r="A348" s="28" t="s">
        <v>549</v>
      </c>
      <c r="B348" s="274" t="s">
        <v>608</v>
      </c>
      <c r="C348" s="421"/>
      <c r="D348" s="40"/>
      <c r="E348" s="40"/>
      <c r="F348" s="40"/>
      <c r="G348" s="40"/>
      <c r="H348" s="422"/>
      <c r="I348" s="433"/>
      <c r="J348" s="423"/>
      <c r="K348" s="92"/>
      <c r="M348" s="28" t="s">
        <v>549</v>
      </c>
      <c r="N348" s="274" t="s">
        <v>608</v>
      </c>
      <c r="O348" s="421"/>
      <c r="P348" s="40"/>
      <c r="Q348" s="40"/>
      <c r="R348" s="40"/>
      <c r="S348" s="40"/>
      <c r="T348" s="422"/>
      <c r="U348" s="433"/>
      <c r="V348" s="423"/>
      <c r="W348" s="92"/>
      <c r="Y348" s="28" t="s">
        <v>549</v>
      </c>
      <c r="Z348" s="274" t="s">
        <v>608</v>
      </c>
      <c r="AA348" s="421"/>
      <c r="AB348" s="40"/>
      <c r="AC348" s="40"/>
      <c r="AD348" s="40"/>
      <c r="AE348" s="40"/>
      <c r="AF348" s="422"/>
      <c r="AG348" s="433"/>
      <c r="AH348" s="423"/>
    </row>
    <row r="349" spans="1:34" ht="21" hidden="1" customHeight="1">
      <c r="A349" s="28" t="s">
        <v>550</v>
      </c>
      <c r="B349" s="274" t="s">
        <v>609</v>
      </c>
      <c r="C349" s="421"/>
      <c r="D349" s="40"/>
      <c r="E349" s="40"/>
      <c r="F349" s="40"/>
      <c r="G349" s="40"/>
      <c r="H349" s="422"/>
      <c r="I349" s="433"/>
      <c r="J349" s="423"/>
      <c r="K349" s="92"/>
      <c r="M349" s="28" t="s">
        <v>550</v>
      </c>
      <c r="N349" s="274" t="s">
        <v>609</v>
      </c>
      <c r="O349" s="421"/>
      <c r="P349" s="40"/>
      <c r="Q349" s="40"/>
      <c r="R349" s="40"/>
      <c r="S349" s="40"/>
      <c r="T349" s="422"/>
      <c r="U349" s="433"/>
      <c r="V349" s="423"/>
      <c r="W349" s="92"/>
      <c r="Y349" s="28" t="s">
        <v>550</v>
      </c>
      <c r="Z349" s="274" t="s">
        <v>609</v>
      </c>
      <c r="AA349" s="421"/>
      <c r="AB349" s="40"/>
      <c r="AC349" s="40"/>
      <c r="AD349" s="40"/>
      <c r="AE349" s="40"/>
      <c r="AF349" s="422"/>
      <c r="AG349" s="433"/>
      <c r="AH349" s="423"/>
    </row>
    <row r="350" spans="1:34" ht="21" hidden="1" customHeight="1">
      <c r="A350" s="28" t="s">
        <v>551</v>
      </c>
      <c r="B350" s="274" t="s">
        <v>610</v>
      </c>
      <c r="C350" s="421"/>
      <c r="D350" s="40"/>
      <c r="E350" s="40"/>
      <c r="F350" s="40"/>
      <c r="G350" s="40"/>
      <c r="H350" s="422"/>
      <c r="I350" s="433"/>
      <c r="J350" s="423"/>
      <c r="K350" s="92"/>
      <c r="M350" s="28" t="s">
        <v>551</v>
      </c>
      <c r="N350" s="274" t="s">
        <v>610</v>
      </c>
      <c r="O350" s="421"/>
      <c r="P350" s="40"/>
      <c r="Q350" s="40"/>
      <c r="R350" s="40"/>
      <c r="S350" s="40"/>
      <c r="T350" s="422"/>
      <c r="U350" s="433"/>
      <c r="V350" s="423"/>
      <c r="W350" s="92"/>
      <c r="Y350" s="28" t="s">
        <v>551</v>
      </c>
      <c r="Z350" s="274" t="s">
        <v>610</v>
      </c>
      <c r="AA350" s="421"/>
      <c r="AB350" s="40"/>
      <c r="AC350" s="40"/>
      <c r="AD350" s="40"/>
      <c r="AE350" s="40"/>
      <c r="AF350" s="422"/>
      <c r="AG350" s="433"/>
      <c r="AH350" s="423"/>
    </row>
    <row r="351" spans="1:34" ht="21" hidden="1" customHeight="1">
      <c r="A351" s="28" t="s">
        <v>552</v>
      </c>
      <c r="B351" s="274" t="s">
        <v>611</v>
      </c>
      <c r="C351" s="421"/>
      <c r="D351" s="40"/>
      <c r="E351" s="40"/>
      <c r="F351" s="40"/>
      <c r="G351" s="40"/>
      <c r="H351" s="422"/>
      <c r="I351" s="433"/>
      <c r="J351" s="423"/>
      <c r="K351" s="92"/>
      <c r="M351" s="28" t="s">
        <v>552</v>
      </c>
      <c r="N351" s="274" t="s">
        <v>611</v>
      </c>
      <c r="O351" s="421"/>
      <c r="P351" s="40"/>
      <c r="Q351" s="40"/>
      <c r="R351" s="40"/>
      <c r="S351" s="40"/>
      <c r="T351" s="422"/>
      <c r="U351" s="433"/>
      <c r="V351" s="423"/>
      <c r="W351" s="92"/>
      <c r="Y351" s="28" t="s">
        <v>552</v>
      </c>
      <c r="Z351" s="274" t="s">
        <v>611</v>
      </c>
      <c r="AA351" s="421"/>
      <c r="AB351" s="40"/>
      <c r="AC351" s="40"/>
      <c r="AD351" s="40"/>
      <c r="AE351" s="40"/>
      <c r="AF351" s="422"/>
      <c r="AG351" s="433"/>
      <c r="AH351" s="423"/>
    </row>
    <row r="352" spans="1:34" ht="21" hidden="1" customHeight="1">
      <c r="A352" s="28" t="s">
        <v>553</v>
      </c>
      <c r="B352" s="274" t="s">
        <v>612</v>
      </c>
      <c r="C352" s="421"/>
      <c r="D352" s="40"/>
      <c r="E352" s="40"/>
      <c r="F352" s="40"/>
      <c r="G352" s="40"/>
      <c r="H352" s="422"/>
      <c r="I352" s="433"/>
      <c r="J352" s="423"/>
      <c r="K352" s="92"/>
      <c r="M352" s="28" t="s">
        <v>553</v>
      </c>
      <c r="N352" s="274" t="s">
        <v>612</v>
      </c>
      <c r="O352" s="421"/>
      <c r="P352" s="40"/>
      <c r="Q352" s="40"/>
      <c r="R352" s="40"/>
      <c r="S352" s="40"/>
      <c r="T352" s="422"/>
      <c r="U352" s="433"/>
      <c r="V352" s="423"/>
      <c r="W352" s="92"/>
      <c r="Y352" s="28" t="s">
        <v>553</v>
      </c>
      <c r="Z352" s="274" t="s">
        <v>612</v>
      </c>
      <c r="AA352" s="421"/>
      <c r="AB352" s="40"/>
      <c r="AC352" s="40"/>
      <c r="AD352" s="40"/>
      <c r="AE352" s="40"/>
      <c r="AF352" s="422"/>
      <c r="AG352" s="433"/>
      <c r="AH352" s="423"/>
    </row>
    <row r="353" spans="1:34" ht="21" hidden="1" customHeight="1">
      <c r="A353" s="28" t="s">
        <v>554</v>
      </c>
      <c r="B353" s="274" t="s">
        <v>613</v>
      </c>
      <c r="C353" s="421"/>
      <c r="D353" s="40"/>
      <c r="E353" s="40"/>
      <c r="F353" s="40"/>
      <c r="G353" s="40"/>
      <c r="H353" s="422"/>
      <c r="I353" s="433"/>
      <c r="J353" s="423"/>
      <c r="K353" s="92"/>
      <c r="M353" s="28" t="s">
        <v>554</v>
      </c>
      <c r="N353" s="274" t="s">
        <v>613</v>
      </c>
      <c r="O353" s="421"/>
      <c r="P353" s="40"/>
      <c r="Q353" s="40"/>
      <c r="R353" s="40"/>
      <c r="S353" s="40"/>
      <c r="T353" s="422"/>
      <c r="U353" s="433"/>
      <c r="V353" s="423"/>
      <c r="W353" s="92"/>
      <c r="Y353" s="28" t="s">
        <v>554</v>
      </c>
      <c r="Z353" s="274" t="s">
        <v>613</v>
      </c>
      <c r="AA353" s="421"/>
      <c r="AB353" s="40"/>
      <c r="AC353" s="40"/>
      <c r="AD353" s="40"/>
      <c r="AE353" s="40"/>
      <c r="AF353" s="422"/>
      <c r="AG353" s="433"/>
      <c r="AH353" s="423"/>
    </row>
    <row r="354" spans="1:34" ht="21" hidden="1" customHeight="1">
      <c r="A354" s="28" t="s">
        <v>555</v>
      </c>
      <c r="B354" s="274" t="s">
        <v>614</v>
      </c>
      <c r="C354" s="421"/>
      <c r="D354" s="40"/>
      <c r="E354" s="40"/>
      <c r="F354" s="40"/>
      <c r="G354" s="40"/>
      <c r="H354" s="422"/>
      <c r="I354" s="433"/>
      <c r="J354" s="423"/>
      <c r="K354" s="92"/>
      <c r="M354" s="28" t="s">
        <v>555</v>
      </c>
      <c r="N354" s="274" t="s">
        <v>614</v>
      </c>
      <c r="O354" s="421"/>
      <c r="P354" s="40"/>
      <c r="Q354" s="40"/>
      <c r="R354" s="40"/>
      <c r="S354" s="40"/>
      <c r="T354" s="422"/>
      <c r="U354" s="433"/>
      <c r="V354" s="423"/>
      <c r="W354" s="92"/>
      <c r="Y354" s="28" t="s">
        <v>555</v>
      </c>
      <c r="Z354" s="274" t="s">
        <v>614</v>
      </c>
      <c r="AA354" s="421"/>
      <c r="AB354" s="40"/>
      <c r="AC354" s="40"/>
      <c r="AD354" s="40"/>
      <c r="AE354" s="40"/>
      <c r="AF354" s="422"/>
      <c r="AG354" s="433"/>
      <c r="AH354" s="423"/>
    </row>
    <row r="355" spans="1:34" ht="21" hidden="1" customHeight="1">
      <c r="A355" s="28" t="s">
        <v>556</v>
      </c>
      <c r="B355" s="274" t="s">
        <v>615</v>
      </c>
      <c r="C355" s="421"/>
      <c r="D355" s="40"/>
      <c r="E355" s="40"/>
      <c r="F355" s="40"/>
      <c r="G355" s="40"/>
      <c r="H355" s="422"/>
      <c r="I355" s="433"/>
      <c r="J355" s="423"/>
      <c r="K355" s="92"/>
      <c r="M355" s="28" t="s">
        <v>556</v>
      </c>
      <c r="N355" s="274" t="s">
        <v>615</v>
      </c>
      <c r="O355" s="421"/>
      <c r="P355" s="40"/>
      <c r="Q355" s="40"/>
      <c r="R355" s="40"/>
      <c r="S355" s="40"/>
      <c r="T355" s="422"/>
      <c r="U355" s="433"/>
      <c r="V355" s="423"/>
      <c r="W355" s="92"/>
      <c r="Y355" s="28" t="s">
        <v>556</v>
      </c>
      <c r="Z355" s="274" t="s">
        <v>615</v>
      </c>
      <c r="AA355" s="421"/>
      <c r="AB355" s="40"/>
      <c r="AC355" s="40"/>
      <c r="AD355" s="40"/>
      <c r="AE355" s="40"/>
      <c r="AF355" s="422"/>
      <c r="AG355" s="433"/>
      <c r="AH355" s="423"/>
    </row>
    <row r="356" spans="1:34" ht="21" hidden="1" customHeight="1">
      <c r="A356" s="28" t="s">
        <v>557</v>
      </c>
      <c r="B356" s="274" t="s">
        <v>616</v>
      </c>
      <c r="C356" s="421"/>
      <c r="D356" s="40"/>
      <c r="E356" s="40"/>
      <c r="F356" s="40"/>
      <c r="G356" s="40"/>
      <c r="H356" s="422"/>
      <c r="I356" s="433"/>
      <c r="J356" s="423"/>
      <c r="K356" s="92"/>
      <c r="M356" s="28" t="s">
        <v>557</v>
      </c>
      <c r="N356" s="274" t="s">
        <v>616</v>
      </c>
      <c r="O356" s="421"/>
      <c r="P356" s="40"/>
      <c r="Q356" s="40"/>
      <c r="R356" s="40"/>
      <c r="S356" s="40"/>
      <c r="T356" s="422"/>
      <c r="U356" s="433"/>
      <c r="V356" s="423"/>
      <c r="W356" s="92"/>
      <c r="Y356" s="28" t="s">
        <v>557</v>
      </c>
      <c r="Z356" s="274" t="s">
        <v>616</v>
      </c>
      <c r="AA356" s="421"/>
      <c r="AB356" s="40"/>
      <c r="AC356" s="40"/>
      <c r="AD356" s="40"/>
      <c r="AE356" s="40"/>
      <c r="AF356" s="422"/>
      <c r="AG356" s="433"/>
      <c r="AH356" s="423"/>
    </row>
    <row r="357" spans="1:34" ht="21" hidden="1" customHeight="1">
      <c r="A357" s="28" t="s">
        <v>558</v>
      </c>
      <c r="B357" s="274" t="s">
        <v>617</v>
      </c>
      <c r="C357" s="421"/>
      <c r="D357" s="40"/>
      <c r="E357" s="40"/>
      <c r="F357" s="40"/>
      <c r="G357" s="40"/>
      <c r="H357" s="422"/>
      <c r="I357" s="433"/>
      <c r="J357" s="423"/>
      <c r="K357" s="92"/>
      <c r="M357" s="28" t="s">
        <v>558</v>
      </c>
      <c r="N357" s="274" t="s">
        <v>617</v>
      </c>
      <c r="O357" s="421"/>
      <c r="P357" s="40"/>
      <c r="Q357" s="40"/>
      <c r="R357" s="40"/>
      <c r="S357" s="40"/>
      <c r="T357" s="422"/>
      <c r="U357" s="433"/>
      <c r="V357" s="423"/>
      <c r="W357" s="92"/>
      <c r="Y357" s="28" t="s">
        <v>558</v>
      </c>
      <c r="Z357" s="274" t="s">
        <v>617</v>
      </c>
      <c r="AA357" s="421"/>
      <c r="AB357" s="40"/>
      <c r="AC357" s="40"/>
      <c r="AD357" s="40"/>
      <c r="AE357" s="40"/>
      <c r="AF357" s="422"/>
      <c r="AG357" s="433"/>
      <c r="AH357" s="423"/>
    </row>
    <row r="358" spans="1:34" ht="21" hidden="1" customHeight="1">
      <c r="A358" s="28" t="s">
        <v>559</v>
      </c>
      <c r="B358" s="274" t="s">
        <v>618</v>
      </c>
      <c r="C358" s="421"/>
      <c r="D358" s="40"/>
      <c r="E358" s="40"/>
      <c r="F358" s="40"/>
      <c r="G358" s="40"/>
      <c r="H358" s="422"/>
      <c r="I358" s="433"/>
      <c r="J358" s="423"/>
      <c r="K358" s="92"/>
      <c r="M358" s="28" t="s">
        <v>559</v>
      </c>
      <c r="N358" s="274" t="s">
        <v>618</v>
      </c>
      <c r="O358" s="421"/>
      <c r="P358" s="40"/>
      <c r="Q358" s="40"/>
      <c r="R358" s="40"/>
      <c r="S358" s="40"/>
      <c r="T358" s="422"/>
      <c r="U358" s="433"/>
      <c r="V358" s="423"/>
      <c r="W358" s="92"/>
      <c r="Y358" s="28" t="s">
        <v>559</v>
      </c>
      <c r="Z358" s="274" t="s">
        <v>618</v>
      </c>
      <c r="AA358" s="421"/>
      <c r="AB358" s="40"/>
      <c r="AC358" s="40"/>
      <c r="AD358" s="40"/>
      <c r="AE358" s="40"/>
      <c r="AF358" s="422"/>
      <c r="AG358" s="433"/>
      <c r="AH358" s="423"/>
    </row>
    <row r="359" spans="1:34" ht="21" hidden="1" customHeight="1"/>
    <row r="360" spans="1:34" ht="21" hidden="1" customHeight="1"/>
    <row r="361" spans="1:34" ht="21" hidden="1" customHeight="1"/>
    <row r="362" spans="1:34" ht="21" hidden="1" customHeight="1"/>
    <row r="363" spans="1:34" ht="21" hidden="1" customHeight="1"/>
    <row r="364" spans="1:34" ht="21" customHeight="1"/>
    <row r="365" spans="1:34" ht="21" customHeight="1">
      <c r="A365" s="376" t="s">
        <v>438</v>
      </c>
      <c r="B365" s="377" t="s">
        <v>428</v>
      </c>
      <c r="C365" s="40"/>
      <c r="D365" s="40"/>
      <c r="E365" s="40"/>
      <c r="F365" s="40"/>
      <c r="G365" s="40"/>
    </row>
    <row r="366" spans="1:34" ht="21" customHeight="1">
      <c r="B366" s="349" t="s">
        <v>429</v>
      </c>
    </row>
    <row r="367" spans="1:34" ht="21" customHeight="1">
      <c r="A367" s="350">
        <v>1</v>
      </c>
      <c r="B367" s="31" t="s">
        <v>188</v>
      </c>
    </row>
    <row r="368" spans="1:34" ht="21" customHeight="1">
      <c r="A368" s="350">
        <v>3</v>
      </c>
      <c r="B368" s="13" t="s">
        <v>619</v>
      </c>
    </row>
    <row r="369" spans="1:2" ht="21" customHeight="1">
      <c r="A369" s="350">
        <v>2</v>
      </c>
      <c r="B369" s="31" t="s">
        <v>189</v>
      </c>
    </row>
    <row r="370" spans="1:2" ht="21" customHeight="1">
      <c r="A370" s="350">
        <v>4</v>
      </c>
      <c r="B370" s="13" t="s">
        <v>620</v>
      </c>
    </row>
    <row r="371" spans="1:2" ht="21" customHeight="1">
      <c r="A371" s="350">
        <v>5</v>
      </c>
      <c r="B371" s="13" t="s">
        <v>292</v>
      </c>
    </row>
    <row r="372" spans="1:2" ht="21" customHeight="1">
      <c r="A372" s="350">
        <v>6</v>
      </c>
      <c r="B372" s="13" t="s">
        <v>633</v>
      </c>
    </row>
    <row r="373" spans="1:2" ht="21" customHeight="1"/>
    <row r="374" spans="1:2" ht="21" customHeight="1"/>
    <row r="375" spans="1:2" ht="21" customHeight="1"/>
    <row r="376" spans="1:2" ht="21" customHeight="1"/>
    <row r="377" spans="1:2" ht="21" customHeight="1"/>
    <row r="378" spans="1:2" ht="21" customHeight="1"/>
    <row r="379" spans="1:2" ht="21" customHeight="1"/>
    <row r="380" spans="1:2" ht="21" customHeight="1"/>
    <row r="381" spans="1:2" ht="21" customHeight="1"/>
    <row r="382" spans="1:2" ht="21" customHeight="1"/>
    <row r="405" ht="12" customHeight="1"/>
    <row r="416" ht="12" customHeight="1"/>
    <row r="429" ht="13.5" customHeight="1"/>
    <row r="484" ht="43.5" customHeight="1"/>
  </sheetData>
  <phoneticPr fontId="5"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AK484"/>
  <sheetViews>
    <sheetView showGridLines="0" topLeftCell="A290" zoomScale="60" zoomScaleNormal="60" workbookViewId="0"/>
  </sheetViews>
  <sheetFormatPr defaultColWidth="8.85546875" defaultRowHeight="18.75"/>
  <cols>
    <col min="1" max="1" width="22.85546875" style="19" customWidth="1"/>
    <col min="2" max="2" width="20" style="19" customWidth="1"/>
    <col min="3" max="7" width="17.28515625" style="19" customWidth="1"/>
    <col min="8" max="8" width="18.5703125" style="19" customWidth="1"/>
    <col min="9" max="9" width="17.28515625" style="19" customWidth="1"/>
    <col min="10" max="10" width="21.28515625" style="19" customWidth="1"/>
    <col min="11" max="11" width="15.28515625" style="19" customWidth="1"/>
    <col min="12" max="12" width="8.85546875" style="19"/>
    <col min="13" max="13" width="22.85546875" style="19" customWidth="1"/>
    <col min="14" max="14" width="21.140625" style="19" bestFit="1" customWidth="1"/>
    <col min="15" max="21" width="13.28515625" style="19" customWidth="1"/>
    <col min="22" max="24" width="8.85546875" style="19"/>
    <col min="25" max="25" width="22.85546875" style="19" customWidth="1"/>
    <col min="26" max="26" width="21.140625" style="19" bestFit="1" customWidth="1"/>
    <col min="27" max="33" width="15.28515625" style="19" customWidth="1"/>
    <col min="34" max="16384" width="8.85546875" style="19"/>
  </cols>
  <sheetData>
    <row r="1" spans="1:33" ht="15" customHeight="1">
      <c r="H1" s="92"/>
      <c r="I1" s="92"/>
      <c r="J1" s="167"/>
      <c r="K1" s="92"/>
    </row>
    <row r="2" spans="1:33" ht="15.75" customHeight="1">
      <c r="A2" s="20" t="s">
        <v>12</v>
      </c>
      <c r="M2" s="20" t="s">
        <v>12</v>
      </c>
      <c r="Y2" s="20" t="s">
        <v>12</v>
      </c>
    </row>
    <row r="3" spans="1:33" ht="15.75" customHeight="1" thickBot="1">
      <c r="A3" s="20" t="s">
        <v>298</v>
      </c>
      <c r="C3" s="124"/>
      <c r="D3" s="124"/>
      <c r="E3" s="124"/>
      <c r="F3" s="124"/>
      <c r="G3" s="124"/>
      <c r="H3" s="124"/>
      <c r="I3" s="2" t="s">
        <v>13</v>
      </c>
      <c r="J3" s="53"/>
      <c r="K3" s="53"/>
      <c r="M3" s="20" t="s">
        <v>296</v>
      </c>
      <c r="O3" s="124"/>
      <c r="P3" s="124"/>
      <c r="Q3" s="124"/>
      <c r="R3" s="124"/>
      <c r="S3" s="124"/>
      <c r="T3" s="124"/>
      <c r="U3" s="2" t="s">
        <v>13</v>
      </c>
      <c r="Y3" s="20" t="s">
        <v>297</v>
      </c>
      <c r="AA3" s="124"/>
      <c r="AB3" s="124"/>
      <c r="AC3" s="124"/>
      <c r="AD3" s="124"/>
      <c r="AE3" s="124"/>
      <c r="AF3" s="124"/>
      <c r="AG3" s="2" t="s">
        <v>13</v>
      </c>
    </row>
    <row r="4" spans="1:33" ht="15.75" customHeight="1" thickTop="1">
      <c r="A4" s="346">
        <v>1</v>
      </c>
      <c r="B4" s="76"/>
      <c r="C4" s="56"/>
      <c r="D4" s="56"/>
      <c r="E4" s="56"/>
      <c r="F4" s="56"/>
      <c r="G4" s="56"/>
      <c r="H4" s="56"/>
      <c r="I4" s="142"/>
      <c r="J4" s="56"/>
      <c r="K4" s="56"/>
      <c r="M4" s="346">
        <v>1</v>
      </c>
      <c r="N4" s="261"/>
      <c r="O4" s="268"/>
      <c r="P4" s="268"/>
      <c r="Q4" s="268"/>
      <c r="R4" s="268"/>
      <c r="S4" s="268"/>
      <c r="T4" s="268"/>
      <c r="U4" s="265"/>
      <c r="Y4" s="346">
        <v>1</v>
      </c>
      <c r="Z4" s="261"/>
      <c r="AA4" s="268"/>
      <c r="AB4" s="268"/>
      <c r="AC4" s="268"/>
      <c r="AD4" s="268"/>
      <c r="AE4" s="268"/>
      <c r="AF4" s="268"/>
      <c r="AG4" s="265"/>
    </row>
    <row r="5" spans="1:33" ht="15.75" customHeight="1">
      <c r="A5" s="347">
        <v>2</v>
      </c>
      <c r="B5" s="21" t="s">
        <v>42</v>
      </c>
      <c r="C5" s="55" t="s">
        <v>267</v>
      </c>
      <c r="D5" s="56" t="s">
        <v>14</v>
      </c>
      <c r="E5" s="56" t="s">
        <v>15</v>
      </c>
      <c r="F5" s="56" t="s">
        <v>16</v>
      </c>
      <c r="G5" s="56" t="s">
        <v>17</v>
      </c>
      <c r="H5" s="56" t="s">
        <v>268</v>
      </c>
      <c r="I5" s="143" t="s">
        <v>269</v>
      </c>
      <c r="J5" s="166"/>
      <c r="K5" s="56"/>
      <c r="M5" s="347">
        <v>2</v>
      </c>
      <c r="N5" s="262" t="s">
        <v>42</v>
      </c>
      <c r="O5" s="55" t="s">
        <v>267</v>
      </c>
      <c r="P5" s="268" t="s">
        <v>14</v>
      </c>
      <c r="Q5" s="268" t="s">
        <v>15</v>
      </c>
      <c r="R5" s="268" t="s">
        <v>16</v>
      </c>
      <c r="S5" s="268" t="s">
        <v>17</v>
      </c>
      <c r="T5" s="268" t="s">
        <v>268</v>
      </c>
      <c r="U5" s="269" t="s">
        <v>269</v>
      </c>
      <c r="Y5" s="347">
        <v>2</v>
      </c>
      <c r="Z5" s="262" t="s">
        <v>42</v>
      </c>
      <c r="AA5" s="55" t="s">
        <v>267</v>
      </c>
      <c r="AB5" s="268" t="s">
        <v>14</v>
      </c>
      <c r="AC5" s="268" t="s">
        <v>15</v>
      </c>
      <c r="AD5" s="268" t="s">
        <v>16</v>
      </c>
      <c r="AE5" s="268" t="s">
        <v>17</v>
      </c>
      <c r="AF5" s="268" t="s">
        <v>268</v>
      </c>
      <c r="AG5" s="269" t="s">
        <v>269</v>
      </c>
    </row>
    <row r="6" spans="1:33" ht="21" customHeight="1">
      <c r="A6" s="348">
        <v>3</v>
      </c>
      <c r="B6" s="102" t="s">
        <v>3</v>
      </c>
      <c r="C6" s="103" t="s">
        <v>4</v>
      </c>
      <c r="D6" s="103" t="s">
        <v>5</v>
      </c>
      <c r="E6" s="103" t="s">
        <v>6</v>
      </c>
      <c r="F6" s="103" t="s">
        <v>7</v>
      </c>
      <c r="G6" s="103" t="s">
        <v>8</v>
      </c>
      <c r="H6" s="103" t="s">
        <v>9</v>
      </c>
      <c r="I6" s="104" t="s">
        <v>10</v>
      </c>
      <c r="J6" s="56"/>
      <c r="K6" s="56"/>
      <c r="M6" s="348">
        <v>3</v>
      </c>
      <c r="N6" s="102" t="s">
        <v>3</v>
      </c>
      <c r="O6" s="103" t="s">
        <v>4</v>
      </c>
      <c r="P6" s="103" t="s">
        <v>5</v>
      </c>
      <c r="Q6" s="103" t="s">
        <v>6</v>
      </c>
      <c r="R6" s="103" t="s">
        <v>7</v>
      </c>
      <c r="S6" s="103" t="s">
        <v>8</v>
      </c>
      <c r="T6" s="103" t="s">
        <v>9</v>
      </c>
      <c r="U6" s="104" t="s">
        <v>10</v>
      </c>
      <c r="Y6" s="348">
        <v>3</v>
      </c>
      <c r="Z6" s="102" t="s">
        <v>3</v>
      </c>
      <c r="AA6" s="103" t="s">
        <v>4</v>
      </c>
      <c r="AB6" s="103" t="s">
        <v>5</v>
      </c>
      <c r="AC6" s="103" t="s">
        <v>6</v>
      </c>
      <c r="AD6" s="103" t="s">
        <v>7</v>
      </c>
      <c r="AE6" s="103" t="s">
        <v>8</v>
      </c>
      <c r="AF6" s="103" t="s">
        <v>9</v>
      </c>
      <c r="AG6" s="104" t="s">
        <v>10</v>
      </c>
    </row>
    <row r="7" spans="1:33" ht="21" customHeight="1">
      <c r="A7" s="96" t="s">
        <v>18</v>
      </c>
      <c r="B7" s="73"/>
      <c r="C7" s="81"/>
      <c r="D7" s="81"/>
      <c r="E7" s="81"/>
      <c r="F7" s="81"/>
      <c r="G7" s="81"/>
      <c r="H7" s="81"/>
      <c r="I7" s="82"/>
      <c r="J7" s="81"/>
      <c r="K7" s="81"/>
      <c r="M7" s="96" t="s">
        <v>22</v>
      </c>
      <c r="N7" s="73"/>
      <c r="O7" s="81"/>
      <c r="P7" s="81"/>
      <c r="Q7" s="81"/>
      <c r="R7" s="81"/>
      <c r="S7" s="81"/>
      <c r="T7" s="81"/>
      <c r="U7" s="82"/>
      <c r="Y7" s="96" t="s">
        <v>19</v>
      </c>
      <c r="Z7" s="73"/>
      <c r="AA7" s="81"/>
      <c r="AB7" s="81"/>
      <c r="AC7" s="81"/>
      <c r="AD7" s="81"/>
      <c r="AE7" s="81"/>
      <c r="AF7" s="81"/>
      <c r="AG7" s="82"/>
    </row>
    <row r="8" spans="1:33" ht="21" hidden="1" customHeight="1">
      <c r="A8" s="28" t="s">
        <v>47</v>
      </c>
      <c r="B8" s="273">
        <v>702000</v>
      </c>
      <c r="C8" s="216">
        <v>690000</v>
      </c>
      <c r="D8" s="216">
        <v>18000</v>
      </c>
      <c r="E8" s="216">
        <v>125000</v>
      </c>
      <c r="F8" s="216">
        <v>422000</v>
      </c>
      <c r="G8" s="216">
        <v>136000</v>
      </c>
      <c r="H8" s="216">
        <v>124000</v>
      </c>
      <c r="I8" s="218">
        <v>12000</v>
      </c>
      <c r="J8" s="26"/>
      <c r="K8" s="26"/>
      <c r="M8" s="28" t="s">
        <v>47</v>
      </c>
      <c r="N8" s="273">
        <v>403000</v>
      </c>
      <c r="O8" s="216">
        <v>395000</v>
      </c>
      <c r="P8" s="216">
        <v>10000</v>
      </c>
      <c r="Q8" s="216">
        <v>67000</v>
      </c>
      <c r="R8" s="216">
        <v>243000</v>
      </c>
      <c r="S8" s="216">
        <v>82000</v>
      </c>
      <c r="T8" s="216">
        <v>74000</v>
      </c>
      <c r="U8" s="218">
        <v>8000</v>
      </c>
      <c r="Y8" s="28" t="s">
        <v>47</v>
      </c>
      <c r="Z8" s="273">
        <v>299000</v>
      </c>
      <c r="AA8" s="216">
        <v>295000</v>
      </c>
      <c r="AB8" s="216" t="s">
        <v>270</v>
      </c>
      <c r="AC8" s="216">
        <v>58000</v>
      </c>
      <c r="AD8" s="216">
        <v>179000</v>
      </c>
      <c r="AE8" s="216">
        <v>54000</v>
      </c>
      <c r="AF8" s="216">
        <v>50000</v>
      </c>
      <c r="AG8" s="218" t="s">
        <v>270</v>
      </c>
    </row>
    <row r="9" spans="1:33" ht="21" hidden="1" customHeight="1">
      <c r="A9" s="28" t="s">
        <v>48</v>
      </c>
      <c r="B9" s="273">
        <v>692000</v>
      </c>
      <c r="C9" s="216">
        <v>681000</v>
      </c>
      <c r="D9" s="216">
        <v>16000</v>
      </c>
      <c r="E9" s="216">
        <v>120000</v>
      </c>
      <c r="F9" s="216">
        <v>423000</v>
      </c>
      <c r="G9" s="216">
        <v>133000</v>
      </c>
      <c r="H9" s="216">
        <v>123000</v>
      </c>
      <c r="I9" s="218">
        <v>11000</v>
      </c>
      <c r="J9" s="26"/>
      <c r="K9" s="26"/>
      <c r="M9" s="28" t="s">
        <v>48</v>
      </c>
      <c r="N9" s="273">
        <v>407000</v>
      </c>
      <c r="O9" s="216">
        <v>399000</v>
      </c>
      <c r="P9" s="216">
        <v>10000</v>
      </c>
      <c r="Q9" s="216">
        <v>68000</v>
      </c>
      <c r="R9" s="216">
        <v>247000</v>
      </c>
      <c r="S9" s="216">
        <v>82000</v>
      </c>
      <c r="T9" s="216">
        <v>74000</v>
      </c>
      <c r="U9" s="218" t="s">
        <v>270</v>
      </c>
      <c r="Y9" s="28" t="s">
        <v>48</v>
      </c>
      <c r="Z9" s="273">
        <v>285000</v>
      </c>
      <c r="AA9" s="216">
        <v>282000</v>
      </c>
      <c r="AB9" s="216" t="s">
        <v>270</v>
      </c>
      <c r="AC9" s="216">
        <v>52000</v>
      </c>
      <c r="AD9" s="216">
        <v>176000</v>
      </c>
      <c r="AE9" s="216">
        <v>51000</v>
      </c>
      <c r="AF9" s="216">
        <v>49000</v>
      </c>
      <c r="AG9" s="218" t="s">
        <v>270</v>
      </c>
    </row>
    <row r="10" spans="1:33" ht="21" hidden="1" customHeight="1">
      <c r="A10" s="28" t="s">
        <v>49</v>
      </c>
      <c r="B10" s="273">
        <v>688000</v>
      </c>
      <c r="C10" s="216">
        <v>677000</v>
      </c>
      <c r="D10" s="216">
        <v>15000</v>
      </c>
      <c r="E10" s="216">
        <v>111000</v>
      </c>
      <c r="F10" s="216">
        <v>432000</v>
      </c>
      <c r="G10" s="216">
        <v>131000</v>
      </c>
      <c r="H10" s="216">
        <v>120000</v>
      </c>
      <c r="I10" s="218">
        <v>11000</v>
      </c>
      <c r="J10" s="26"/>
      <c r="K10" s="26"/>
      <c r="M10" s="28" t="s">
        <v>49</v>
      </c>
      <c r="N10" s="273">
        <v>400000</v>
      </c>
      <c r="O10" s="216">
        <v>392000</v>
      </c>
      <c r="P10" s="216" t="s">
        <v>270</v>
      </c>
      <c r="Q10" s="216">
        <v>64000</v>
      </c>
      <c r="R10" s="216">
        <v>247000</v>
      </c>
      <c r="S10" s="216">
        <v>81000</v>
      </c>
      <c r="T10" s="216">
        <v>73000</v>
      </c>
      <c r="U10" s="218">
        <v>8000</v>
      </c>
      <c r="Y10" s="28" t="s">
        <v>49</v>
      </c>
      <c r="Z10" s="273">
        <v>288000</v>
      </c>
      <c r="AA10" s="216">
        <v>285000</v>
      </c>
      <c r="AB10" s="216" t="s">
        <v>270</v>
      </c>
      <c r="AC10" s="216">
        <v>47000</v>
      </c>
      <c r="AD10" s="216">
        <v>185000</v>
      </c>
      <c r="AE10" s="216">
        <v>49000</v>
      </c>
      <c r="AF10" s="216">
        <v>47000</v>
      </c>
      <c r="AG10" s="218" t="s">
        <v>270</v>
      </c>
    </row>
    <row r="11" spans="1:33" ht="21" hidden="1" customHeight="1">
      <c r="A11" s="28" t="s">
        <v>265</v>
      </c>
      <c r="B11" s="273" t="s">
        <v>46</v>
      </c>
      <c r="C11" s="216" t="s">
        <v>46</v>
      </c>
      <c r="D11" s="216" t="s">
        <v>46</v>
      </c>
      <c r="E11" s="216" t="s">
        <v>46</v>
      </c>
      <c r="F11" s="216" t="s">
        <v>46</v>
      </c>
      <c r="G11" s="216" t="s">
        <v>46</v>
      </c>
      <c r="H11" s="216" t="s">
        <v>46</v>
      </c>
      <c r="I11" s="218" t="s">
        <v>46</v>
      </c>
      <c r="J11" s="26"/>
      <c r="K11" s="26"/>
      <c r="M11" s="28" t="s">
        <v>265</v>
      </c>
      <c r="N11" s="273" t="s">
        <v>46</v>
      </c>
      <c r="O11" s="216" t="s">
        <v>46</v>
      </c>
      <c r="P11" s="216" t="s">
        <v>46</v>
      </c>
      <c r="Q11" s="216" t="s">
        <v>46</v>
      </c>
      <c r="R11" s="216" t="s">
        <v>46</v>
      </c>
      <c r="S11" s="216" t="s">
        <v>46</v>
      </c>
      <c r="T11" s="216" t="s">
        <v>46</v>
      </c>
      <c r="U11" s="218" t="s">
        <v>46</v>
      </c>
      <c r="Y11" s="28" t="s">
        <v>265</v>
      </c>
      <c r="Z11" s="273" t="s">
        <v>46</v>
      </c>
      <c r="AA11" s="216" t="s">
        <v>46</v>
      </c>
      <c r="AB11" s="216" t="s">
        <v>46</v>
      </c>
      <c r="AC11" s="216" t="s">
        <v>46</v>
      </c>
      <c r="AD11" s="216" t="s">
        <v>46</v>
      </c>
      <c r="AE11" s="216" t="s">
        <v>46</v>
      </c>
      <c r="AF11" s="216" t="s">
        <v>46</v>
      </c>
      <c r="AG11" s="218" t="s">
        <v>46</v>
      </c>
    </row>
    <row r="12" spans="1:33" ht="21" hidden="1" customHeight="1">
      <c r="A12" s="28" t="s">
        <v>198</v>
      </c>
      <c r="B12" s="273">
        <v>692000</v>
      </c>
      <c r="C12" s="216">
        <v>679000</v>
      </c>
      <c r="D12" s="216">
        <v>15000</v>
      </c>
      <c r="E12" s="216">
        <v>115000</v>
      </c>
      <c r="F12" s="216">
        <v>434000</v>
      </c>
      <c r="G12" s="216">
        <v>129000</v>
      </c>
      <c r="H12" s="216">
        <v>116000</v>
      </c>
      <c r="I12" s="218">
        <v>13000</v>
      </c>
      <c r="J12" s="26"/>
      <c r="K12" s="26"/>
      <c r="M12" s="28" t="s">
        <v>198</v>
      </c>
      <c r="N12" s="273">
        <v>402000</v>
      </c>
      <c r="O12" s="216">
        <v>392000</v>
      </c>
      <c r="P12" s="216">
        <v>9000</v>
      </c>
      <c r="Q12" s="216">
        <v>65000</v>
      </c>
      <c r="R12" s="216">
        <v>246000</v>
      </c>
      <c r="S12" s="216">
        <v>82000</v>
      </c>
      <c r="T12" s="216">
        <v>72000</v>
      </c>
      <c r="U12" s="218">
        <v>10000</v>
      </c>
      <c r="Y12" s="28" t="s">
        <v>198</v>
      </c>
      <c r="Z12" s="273">
        <v>291000</v>
      </c>
      <c r="AA12" s="216">
        <v>287000</v>
      </c>
      <c r="AB12" s="216" t="s">
        <v>270</v>
      </c>
      <c r="AC12" s="216">
        <v>50000</v>
      </c>
      <c r="AD12" s="216">
        <v>187000</v>
      </c>
      <c r="AE12" s="216">
        <v>47000</v>
      </c>
      <c r="AF12" s="216">
        <v>44000</v>
      </c>
      <c r="AG12" s="218" t="s">
        <v>270</v>
      </c>
    </row>
    <row r="13" spans="1:33" ht="21" hidden="1" customHeight="1">
      <c r="A13" s="28" t="s">
        <v>50</v>
      </c>
      <c r="B13" s="273">
        <v>696000</v>
      </c>
      <c r="C13" s="216">
        <v>683000</v>
      </c>
      <c r="D13" s="216">
        <v>14000</v>
      </c>
      <c r="E13" s="216">
        <v>114000</v>
      </c>
      <c r="F13" s="216">
        <v>437000</v>
      </c>
      <c r="G13" s="216">
        <v>131000</v>
      </c>
      <c r="H13" s="216">
        <v>118000</v>
      </c>
      <c r="I13" s="218">
        <v>13000</v>
      </c>
      <c r="J13" s="26"/>
      <c r="K13" s="26"/>
      <c r="M13" s="28" t="s">
        <v>50</v>
      </c>
      <c r="N13" s="273">
        <v>402000</v>
      </c>
      <c r="O13" s="216">
        <v>393000</v>
      </c>
      <c r="P13" s="216">
        <v>9000</v>
      </c>
      <c r="Q13" s="216">
        <v>64000</v>
      </c>
      <c r="R13" s="216">
        <v>246000</v>
      </c>
      <c r="S13" s="216">
        <v>82000</v>
      </c>
      <c r="T13" s="216">
        <v>73000</v>
      </c>
      <c r="U13" s="218">
        <v>9000</v>
      </c>
      <c r="Y13" s="28" t="s">
        <v>50</v>
      </c>
      <c r="Z13" s="273">
        <v>294000</v>
      </c>
      <c r="AA13" s="216">
        <v>290000</v>
      </c>
      <c r="AB13" s="216" t="s">
        <v>270</v>
      </c>
      <c r="AC13" s="216">
        <v>50000</v>
      </c>
      <c r="AD13" s="216">
        <v>191000</v>
      </c>
      <c r="AE13" s="216">
        <v>49000</v>
      </c>
      <c r="AF13" s="216">
        <v>45000</v>
      </c>
      <c r="AG13" s="218" t="s">
        <v>270</v>
      </c>
    </row>
    <row r="14" spans="1:33" ht="21" hidden="1" customHeight="1">
      <c r="A14" s="28" t="s">
        <v>51</v>
      </c>
      <c r="B14" s="273">
        <v>705000</v>
      </c>
      <c r="C14" s="216">
        <v>691000</v>
      </c>
      <c r="D14" s="216">
        <v>15000</v>
      </c>
      <c r="E14" s="216">
        <v>113000</v>
      </c>
      <c r="F14" s="216">
        <v>440000</v>
      </c>
      <c r="G14" s="216">
        <v>138000</v>
      </c>
      <c r="H14" s="216">
        <v>123000</v>
      </c>
      <c r="I14" s="218">
        <v>14000</v>
      </c>
      <c r="J14" s="26"/>
      <c r="K14" s="26"/>
      <c r="M14" s="28" t="s">
        <v>51</v>
      </c>
      <c r="N14" s="273">
        <v>406000</v>
      </c>
      <c r="O14" s="216">
        <v>396000</v>
      </c>
      <c r="P14" s="216">
        <v>9000</v>
      </c>
      <c r="Q14" s="216">
        <v>64000</v>
      </c>
      <c r="R14" s="216">
        <v>247000</v>
      </c>
      <c r="S14" s="216">
        <v>85000</v>
      </c>
      <c r="T14" s="216">
        <v>75000</v>
      </c>
      <c r="U14" s="218">
        <v>10000</v>
      </c>
      <c r="Y14" s="28" t="s">
        <v>51</v>
      </c>
      <c r="Z14" s="273">
        <v>299000</v>
      </c>
      <c r="AA14" s="216">
        <v>295000</v>
      </c>
      <c r="AB14" s="216" t="s">
        <v>270</v>
      </c>
      <c r="AC14" s="216">
        <v>48000</v>
      </c>
      <c r="AD14" s="216">
        <v>193000</v>
      </c>
      <c r="AE14" s="216">
        <v>52000</v>
      </c>
      <c r="AF14" s="216">
        <v>48000</v>
      </c>
      <c r="AG14" s="218" t="s">
        <v>270</v>
      </c>
    </row>
    <row r="15" spans="1:33" ht="21" hidden="1" customHeight="1">
      <c r="A15" s="28" t="s">
        <v>52</v>
      </c>
      <c r="B15" s="273">
        <v>706000</v>
      </c>
      <c r="C15" s="216">
        <v>691000</v>
      </c>
      <c r="D15" s="216">
        <v>16000</v>
      </c>
      <c r="E15" s="216">
        <v>111000</v>
      </c>
      <c r="F15" s="216">
        <v>441000</v>
      </c>
      <c r="G15" s="216">
        <v>138000</v>
      </c>
      <c r="H15" s="216">
        <v>123000</v>
      </c>
      <c r="I15" s="218">
        <v>15000</v>
      </c>
      <c r="J15" s="26"/>
      <c r="K15" s="26"/>
      <c r="M15" s="28" t="s">
        <v>52</v>
      </c>
      <c r="N15" s="273">
        <v>404000</v>
      </c>
      <c r="O15" s="216">
        <v>394000</v>
      </c>
      <c r="P15" s="216">
        <v>9000</v>
      </c>
      <c r="Q15" s="216">
        <v>63000</v>
      </c>
      <c r="R15" s="216">
        <v>248000</v>
      </c>
      <c r="S15" s="216">
        <v>85000</v>
      </c>
      <c r="T15" s="216">
        <v>74000</v>
      </c>
      <c r="U15" s="218">
        <v>10000</v>
      </c>
      <c r="Y15" s="28" t="s">
        <v>52</v>
      </c>
      <c r="Z15" s="273">
        <v>301000</v>
      </c>
      <c r="AA15" s="216">
        <v>297000</v>
      </c>
      <c r="AB15" s="216" t="s">
        <v>270</v>
      </c>
      <c r="AC15" s="216">
        <v>48000</v>
      </c>
      <c r="AD15" s="216">
        <v>193000</v>
      </c>
      <c r="AE15" s="216">
        <v>53000</v>
      </c>
      <c r="AF15" s="216">
        <v>49000</v>
      </c>
      <c r="AG15" s="218" t="s">
        <v>270</v>
      </c>
    </row>
    <row r="16" spans="1:33" ht="21" hidden="1" customHeight="1">
      <c r="A16" s="28" t="s">
        <v>53</v>
      </c>
      <c r="B16" s="273">
        <v>704000</v>
      </c>
      <c r="C16" s="216">
        <v>690000</v>
      </c>
      <c r="D16" s="216">
        <v>17000</v>
      </c>
      <c r="E16" s="216">
        <v>109000</v>
      </c>
      <c r="F16" s="216">
        <v>441000</v>
      </c>
      <c r="G16" s="216">
        <v>138000</v>
      </c>
      <c r="H16" s="216">
        <v>123000</v>
      </c>
      <c r="I16" s="218">
        <v>14000</v>
      </c>
      <c r="J16" s="26"/>
      <c r="K16" s="26"/>
      <c r="M16" s="28" t="s">
        <v>53</v>
      </c>
      <c r="N16" s="273">
        <v>405000</v>
      </c>
      <c r="O16" s="216">
        <v>395000</v>
      </c>
      <c r="P16" s="216">
        <v>10000</v>
      </c>
      <c r="Q16" s="216">
        <v>63000</v>
      </c>
      <c r="R16" s="216">
        <v>248000</v>
      </c>
      <c r="S16" s="216">
        <v>85000</v>
      </c>
      <c r="T16" s="216">
        <v>74000</v>
      </c>
      <c r="U16" s="218">
        <v>11000</v>
      </c>
      <c r="Y16" s="28" t="s">
        <v>53</v>
      </c>
      <c r="Z16" s="273">
        <v>299000</v>
      </c>
      <c r="AA16" s="216">
        <v>295000</v>
      </c>
      <c r="AB16" s="216" t="s">
        <v>270</v>
      </c>
      <c r="AC16" s="216">
        <v>46000</v>
      </c>
      <c r="AD16" s="216">
        <v>193000</v>
      </c>
      <c r="AE16" s="216">
        <v>53000</v>
      </c>
      <c r="AF16" s="216">
        <v>49000</v>
      </c>
      <c r="AG16" s="218" t="s">
        <v>270</v>
      </c>
    </row>
    <row r="17" spans="1:33" ht="21" hidden="1" customHeight="1">
      <c r="A17" s="28" t="s">
        <v>54</v>
      </c>
      <c r="B17" s="273">
        <v>708000</v>
      </c>
      <c r="C17" s="216">
        <v>695000</v>
      </c>
      <c r="D17" s="216">
        <v>17000</v>
      </c>
      <c r="E17" s="216">
        <v>115000</v>
      </c>
      <c r="F17" s="216">
        <v>441000</v>
      </c>
      <c r="G17" s="216">
        <v>135000</v>
      </c>
      <c r="H17" s="216">
        <v>122000</v>
      </c>
      <c r="I17" s="218">
        <v>13000</v>
      </c>
      <c r="J17" s="26"/>
      <c r="K17" s="26"/>
      <c r="M17" s="28" t="s">
        <v>54</v>
      </c>
      <c r="N17" s="273">
        <v>404000</v>
      </c>
      <c r="O17" s="216">
        <v>396000</v>
      </c>
      <c r="P17" s="216">
        <v>9000</v>
      </c>
      <c r="Q17" s="216">
        <v>64000</v>
      </c>
      <c r="R17" s="216">
        <v>249000</v>
      </c>
      <c r="S17" s="216">
        <v>82000</v>
      </c>
      <c r="T17" s="216">
        <v>73000</v>
      </c>
      <c r="U17" s="218">
        <v>9000</v>
      </c>
      <c r="Y17" s="28" t="s">
        <v>54</v>
      </c>
      <c r="Z17" s="273">
        <v>304000</v>
      </c>
      <c r="AA17" s="216">
        <v>300000</v>
      </c>
      <c r="AB17" s="216">
        <v>8000</v>
      </c>
      <c r="AC17" s="216">
        <v>51000</v>
      </c>
      <c r="AD17" s="216">
        <v>192000</v>
      </c>
      <c r="AE17" s="216">
        <v>53000</v>
      </c>
      <c r="AF17" s="216">
        <v>49000</v>
      </c>
      <c r="AG17" s="218" t="s">
        <v>270</v>
      </c>
    </row>
    <row r="18" spans="1:33" ht="21" hidden="1" customHeight="1">
      <c r="A18" s="28" t="s">
        <v>55</v>
      </c>
      <c r="B18" s="273">
        <v>713000</v>
      </c>
      <c r="C18" s="216">
        <v>700000</v>
      </c>
      <c r="D18" s="216">
        <v>18000</v>
      </c>
      <c r="E18" s="216">
        <v>117000</v>
      </c>
      <c r="F18" s="216">
        <v>440000</v>
      </c>
      <c r="G18" s="216">
        <v>138000</v>
      </c>
      <c r="H18" s="216">
        <v>125000</v>
      </c>
      <c r="I18" s="218">
        <v>12000</v>
      </c>
      <c r="J18" s="26"/>
      <c r="K18" s="26"/>
      <c r="M18" s="28" t="s">
        <v>55</v>
      </c>
      <c r="N18" s="273">
        <v>408000</v>
      </c>
      <c r="O18" s="216">
        <v>399000</v>
      </c>
      <c r="P18" s="216">
        <v>10000</v>
      </c>
      <c r="Q18" s="216">
        <v>65000</v>
      </c>
      <c r="R18" s="216">
        <v>250000</v>
      </c>
      <c r="S18" s="216">
        <v>83000</v>
      </c>
      <c r="T18" s="216">
        <v>75000</v>
      </c>
      <c r="U18" s="218">
        <v>8000</v>
      </c>
      <c r="Y18" s="28" t="s">
        <v>55</v>
      </c>
      <c r="Z18" s="273">
        <v>305000</v>
      </c>
      <c r="AA18" s="216">
        <v>301000</v>
      </c>
      <c r="AB18" s="216">
        <v>8000</v>
      </c>
      <c r="AC18" s="216">
        <v>52000</v>
      </c>
      <c r="AD18" s="216">
        <v>191000</v>
      </c>
      <c r="AE18" s="216">
        <v>55000</v>
      </c>
      <c r="AF18" s="216">
        <v>51000</v>
      </c>
      <c r="AG18" s="218" t="s">
        <v>270</v>
      </c>
    </row>
    <row r="19" spans="1:33" ht="21" hidden="1" customHeight="1">
      <c r="A19" s="28" t="s">
        <v>56</v>
      </c>
      <c r="B19" s="273">
        <v>713000</v>
      </c>
      <c r="C19" s="216">
        <v>701000</v>
      </c>
      <c r="D19" s="216">
        <v>18000</v>
      </c>
      <c r="E19" s="216">
        <v>116000</v>
      </c>
      <c r="F19" s="216">
        <v>439000</v>
      </c>
      <c r="G19" s="216">
        <v>140000</v>
      </c>
      <c r="H19" s="216">
        <v>128000</v>
      </c>
      <c r="I19" s="218">
        <v>12000</v>
      </c>
      <c r="J19" s="26"/>
      <c r="K19" s="26"/>
      <c r="M19" s="28" t="s">
        <v>56</v>
      </c>
      <c r="N19" s="273">
        <v>404000</v>
      </c>
      <c r="O19" s="216">
        <v>396000</v>
      </c>
      <c r="P19" s="216">
        <v>10000</v>
      </c>
      <c r="Q19" s="216">
        <v>64000</v>
      </c>
      <c r="R19" s="216">
        <v>248000</v>
      </c>
      <c r="S19" s="216">
        <v>82000</v>
      </c>
      <c r="T19" s="216">
        <v>74000</v>
      </c>
      <c r="U19" s="218">
        <v>8000</v>
      </c>
      <c r="Y19" s="28" t="s">
        <v>56</v>
      </c>
      <c r="Z19" s="273">
        <v>308000</v>
      </c>
      <c r="AA19" s="216">
        <v>304000</v>
      </c>
      <c r="AB19" s="216" t="s">
        <v>270</v>
      </c>
      <c r="AC19" s="216">
        <v>52000</v>
      </c>
      <c r="AD19" s="216">
        <v>191000</v>
      </c>
      <c r="AE19" s="216">
        <v>58000</v>
      </c>
      <c r="AF19" s="216">
        <v>54000</v>
      </c>
      <c r="AG19" s="218" t="s">
        <v>270</v>
      </c>
    </row>
    <row r="20" spans="1:33" ht="21" hidden="1" customHeight="1">
      <c r="A20" s="28" t="s">
        <v>57</v>
      </c>
      <c r="B20" s="273">
        <v>722000</v>
      </c>
      <c r="C20" s="216">
        <v>709000</v>
      </c>
      <c r="D20" s="216">
        <v>18000</v>
      </c>
      <c r="E20" s="216">
        <v>119000</v>
      </c>
      <c r="F20" s="216">
        <v>444000</v>
      </c>
      <c r="G20" s="216">
        <v>140000</v>
      </c>
      <c r="H20" s="216">
        <v>127000</v>
      </c>
      <c r="I20" s="218">
        <v>13000</v>
      </c>
      <c r="J20" s="26"/>
      <c r="K20" s="26"/>
      <c r="M20" s="28" t="s">
        <v>57</v>
      </c>
      <c r="N20" s="273">
        <v>409000</v>
      </c>
      <c r="O20" s="216">
        <v>400000</v>
      </c>
      <c r="P20" s="216">
        <v>10000</v>
      </c>
      <c r="Q20" s="216">
        <v>66000</v>
      </c>
      <c r="R20" s="216">
        <v>248000</v>
      </c>
      <c r="S20" s="216">
        <v>84000</v>
      </c>
      <c r="T20" s="216">
        <v>75000</v>
      </c>
      <c r="U20" s="218">
        <v>9000</v>
      </c>
      <c r="Y20" s="28" t="s">
        <v>57</v>
      </c>
      <c r="Z20" s="273">
        <v>313000</v>
      </c>
      <c r="AA20" s="216">
        <v>309000</v>
      </c>
      <c r="AB20" s="216" t="s">
        <v>270</v>
      </c>
      <c r="AC20" s="216">
        <v>53000</v>
      </c>
      <c r="AD20" s="216">
        <v>196000</v>
      </c>
      <c r="AE20" s="216">
        <v>56000</v>
      </c>
      <c r="AF20" s="216">
        <v>52000</v>
      </c>
      <c r="AG20" s="218" t="s">
        <v>270</v>
      </c>
    </row>
    <row r="21" spans="1:33" ht="21" hidden="1" customHeight="1">
      <c r="A21" s="28" t="s">
        <v>58</v>
      </c>
      <c r="B21" s="273">
        <v>725000</v>
      </c>
      <c r="C21" s="216">
        <v>711000</v>
      </c>
      <c r="D21" s="216">
        <v>16000</v>
      </c>
      <c r="E21" s="216">
        <v>121000</v>
      </c>
      <c r="F21" s="216">
        <v>445000</v>
      </c>
      <c r="G21" s="216">
        <v>142000</v>
      </c>
      <c r="H21" s="216">
        <v>129000</v>
      </c>
      <c r="I21" s="218">
        <v>14000</v>
      </c>
      <c r="J21" s="26"/>
      <c r="K21" s="26"/>
      <c r="M21" s="28" t="s">
        <v>58</v>
      </c>
      <c r="N21" s="273">
        <v>410000</v>
      </c>
      <c r="O21" s="216">
        <v>401000</v>
      </c>
      <c r="P21" s="216">
        <v>10000</v>
      </c>
      <c r="Q21" s="216">
        <v>67000</v>
      </c>
      <c r="R21" s="216">
        <v>249000</v>
      </c>
      <c r="S21" s="216">
        <v>84000</v>
      </c>
      <c r="T21" s="216">
        <v>75000</v>
      </c>
      <c r="U21" s="218">
        <v>9000</v>
      </c>
      <c r="Y21" s="28" t="s">
        <v>58</v>
      </c>
      <c r="Z21" s="273">
        <v>315000</v>
      </c>
      <c r="AA21" s="216">
        <v>310000</v>
      </c>
      <c r="AB21" s="216" t="s">
        <v>270</v>
      </c>
      <c r="AC21" s="216">
        <v>54000</v>
      </c>
      <c r="AD21" s="216">
        <v>197000</v>
      </c>
      <c r="AE21" s="216">
        <v>58000</v>
      </c>
      <c r="AF21" s="216">
        <v>53000</v>
      </c>
      <c r="AG21" s="218" t="s">
        <v>270</v>
      </c>
    </row>
    <row r="22" spans="1:33" ht="21" hidden="1" customHeight="1">
      <c r="A22" s="28" t="s">
        <v>59</v>
      </c>
      <c r="B22" s="273">
        <v>729000</v>
      </c>
      <c r="C22" s="216">
        <v>715000</v>
      </c>
      <c r="D22" s="216">
        <v>16000</v>
      </c>
      <c r="E22" s="216">
        <v>121000</v>
      </c>
      <c r="F22" s="216">
        <v>450000</v>
      </c>
      <c r="G22" s="216">
        <v>143000</v>
      </c>
      <c r="H22" s="216">
        <v>129000</v>
      </c>
      <c r="I22" s="218">
        <v>14000</v>
      </c>
      <c r="J22" s="26"/>
      <c r="K22" s="26"/>
      <c r="M22" s="28" t="s">
        <v>59</v>
      </c>
      <c r="N22" s="273">
        <v>412000</v>
      </c>
      <c r="O22" s="216">
        <v>403000</v>
      </c>
      <c r="P22" s="216">
        <v>9000</v>
      </c>
      <c r="Q22" s="216">
        <v>66000</v>
      </c>
      <c r="R22" s="216">
        <v>250000</v>
      </c>
      <c r="S22" s="216">
        <v>86000</v>
      </c>
      <c r="T22" s="216">
        <v>77000</v>
      </c>
      <c r="U22" s="218">
        <v>9000</v>
      </c>
      <c r="Y22" s="28" t="s">
        <v>59</v>
      </c>
      <c r="Z22" s="273">
        <v>317000</v>
      </c>
      <c r="AA22" s="216">
        <v>312000</v>
      </c>
      <c r="AB22" s="216" t="s">
        <v>270</v>
      </c>
      <c r="AC22" s="216">
        <v>54000</v>
      </c>
      <c r="AD22" s="216">
        <v>199000</v>
      </c>
      <c r="AE22" s="216">
        <v>57000</v>
      </c>
      <c r="AF22" s="216">
        <v>52000</v>
      </c>
      <c r="AG22" s="218" t="s">
        <v>270</v>
      </c>
    </row>
    <row r="23" spans="1:33" ht="21" hidden="1" customHeight="1">
      <c r="A23" s="28" t="s">
        <v>199</v>
      </c>
      <c r="B23" s="273">
        <v>733000</v>
      </c>
      <c r="C23" s="216">
        <v>718000</v>
      </c>
      <c r="D23" s="216">
        <v>16000</v>
      </c>
      <c r="E23" s="216">
        <v>121000</v>
      </c>
      <c r="F23" s="216">
        <v>451000</v>
      </c>
      <c r="G23" s="216">
        <v>145000</v>
      </c>
      <c r="H23" s="216">
        <v>130000</v>
      </c>
      <c r="I23" s="218">
        <v>14000</v>
      </c>
      <c r="J23" s="26"/>
      <c r="K23" s="26"/>
      <c r="M23" s="28" t="s">
        <v>199</v>
      </c>
      <c r="N23" s="273">
        <v>413000</v>
      </c>
      <c r="O23" s="216">
        <v>403000</v>
      </c>
      <c r="P23" s="216">
        <v>9000</v>
      </c>
      <c r="Q23" s="216">
        <v>65000</v>
      </c>
      <c r="R23" s="216">
        <v>251000</v>
      </c>
      <c r="S23" s="216">
        <v>88000</v>
      </c>
      <c r="T23" s="216">
        <v>78000</v>
      </c>
      <c r="U23" s="218">
        <v>9000</v>
      </c>
      <c r="Y23" s="28" t="s">
        <v>199</v>
      </c>
      <c r="Z23" s="273">
        <v>320000</v>
      </c>
      <c r="AA23" s="216">
        <v>315000</v>
      </c>
      <c r="AB23" s="216" t="s">
        <v>270</v>
      </c>
      <c r="AC23" s="216">
        <v>56000</v>
      </c>
      <c r="AD23" s="216">
        <v>200000</v>
      </c>
      <c r="AE23" s="216">
        <v>57000</v>
      </c>
      <c r="AF23" s="216">
        <v>52000</v>
      </c>
      <c r="AG23" s="218" t="s">
        <v>270</v>
      </c>
    </row>
    <row r="24" spans="1:33" ht="21" hidden="1" customHeight="1">
      <c r="A24" s="28" t="s">
        <v>200</v>
      </c>
      <c r="B24" s="273">
        <v>729000</v>
      </c>
      <c r="C24" s="216">
        <v>714000</v>
      </c>
      <c r="D24" s="216">
        <v>16000</v>
      </c>
      <c r="E24" s="216">
        <v>119000</v>
      </c>
      <c r="F24" s="216">
        <v>452000</v>
      </c>
      <c r="G24" s="216">
        <v>142000</v>
      </c>
      <c r="H24" s="216">
        <v>127000</v>
      </c>
      <c r="I24" s="218">
        <v>15000</v>
      </c>
      <c r="J24" s="26"/>
      <c r="K24" s="26"/>
      <c r="M24" s="28" t="s">
        <v>200</v>
      </c>
      <c r="N24" s="273">
        <v>412000</v>
      </c>
      <c r="O24" s="216">
        <v>402000</v>
      </c>
      <c r="P24" s="216">
        <v>9000</v>
      </c>
      <c r="Q24" s="216">
        <v>64000</v>
      </c>
      <c r="R24" s="216">
        <v>253000</v>
      </c>
      <c r="S24" s="216">
        <v>86000</v>
      </c>
      <c r="T24" s="216">
        <v>76000</v>
      </c>
      <c r="U24" s="218">
        <v>10000</v>
      </c>
      <c r="Y24" s="28" t="s">
        <v>200</v>
      </c>
      <c r="Z24" s="273">
        <v>317000</v>
      </c>
      <c r="AA24" s="216">
        <v>312000</v>
      </c>
      <c r="AB24" s="216" t="s">
        <v>270</v>
      </c>
      <c r="AC24" s="216">
        <v>55000</v>
      </c>
      <c r="AD24" s="216">
        <v>200000</v>
      </c>
      <c r="AE24" s="216">
        <v>55000</v>
      </c>
      <c r="AF24" s="216">
        <v>50000</v>
      </c>
      <c r="AG24" s="218" t="s">
        <v>270</v>
      </c>
    </row>
    <row r="25" spans="1:33" ht="21" hidden="1" customHeight="1">
      <c r="A25" s="28" t="s">
        <v>60</v>
      </c>
      <c r="B25" s="273">
        <v>728000</v>
      </c>
      <c r="C25" s="216">
        <v>712000</v>
      </c>
      <c r="D25" s="216">
        <v>17000</v>
      </c>
      <c r="E25" s="216">
        <v>116000</v>
      </c>
      <c r="F25" s="216">
        <v>454000</v>
      </c>
      <c r="G25" s="216">
        <v>142000</v>
      </c>
      <c r="H25" s="216">
        <v>126000</v>
      </c>
      <c r="I25" s="218">
        <v>16000</v>
      </c>
      <c r="J25" s="26"/>
      <c r="K25" s="26"/>
      <c r="M25" s="28" t="s">
        <v>60</v>
      </c>
      <c r="N25" s="273">
        <v>416000</v>
      </c>
      <c r="O25" s="216">
        <v>405000</v>
      </c>
      <c r="P25" s="216">
        <v>9000</v>
      </c>
      <c r="Q25" s="216">
        <v>64000</v>
      </c>
      <c r="R25" s="216">
        <v>254000</v>
      </c>
      <c r="S25" s="216">
        <v>88000</v>
      </c>
      <c r="T25" s="216">
        <v>77000</v>
      </c>
      <c r="U25" s="218">
        <v>11000</v>
      </c>
      <c r="Y25" s="28" t="s">
        <v>60</v>
      </c>
      <c r="Z25" s="273">
        <v>312000</v>
      </c>
      <c r="AA25" s="216">
        <v>308000</v>
      </c>
      <c r="AB25" s="216" t="s">
        <v>270</v>
      </c>
      <c r="AC25" s="216">
        <v>51000</v>
      </c>
      <c r="AD25" s="216">
        <v>199000</v>
      </c>
      <c r="AE25" s="216">
        <v>54000</v>
      </c>
      <c r="AF25" s="216">
        <v>50000</v>
      </c>
      <c r="AG25" s="218" t="s">
        <v>270</v>
      </c>
    </row>
    <row r="26" spans="1:33" ht="21" hidden="1" customHeight="1">
      <c r="A26" s="28" t="s">
        <v>61</v>
      </c>
      <c r="B26" s="273">
        <v>722000</v>
      </c>
      <c r="C26" s="216">
        <v>708000</v>
      </c>
      <c r="D26" s="216">
        <v>15000</v>
      </c>
      <c r="E26" s="216">
        <v>115000</v>
      </c>
      <c r="F26" s="216">
        <v>453000</v>
      </c>
      <c r="G26" s="216">
        <v>139000</v>
      </c>
      <c r="H26" s="216">
        <v>125000</v>
      </c>
      <c r="I26" s="218">
        <v>14000</v>
      </c>
      <c r="J26" s="26"/>
      <c r="K26" s="26"/>
      <c r="M26" s="28" t="s">
        <v>61</v>
      </c>
      <c r="N26" s="273">
        <v>414000</v>
      </c>
      <c r="O26" s="216">
        <v>404000</v>
      </c>
      <c r="P26" s="216">
        <v>8000</v>
      </c>
      <c r="Q26" s="216">
        <v>65000</v>
      </c>
      <c r="R26" s="216">
        <v>255000</v>
      </c>
      <c r="S26" s="216">
        <v>86000</v>
      </c>
      <c r="T26" s="216">
        <v>76000</v>
      </c>
      <c r="U26" s="218">
        <v>10000</v>
      </c>
      <c r="Y26" s="28" t="s">
        <v>61</v>
      </c>
      <c r="Z26" s="273">
        <v>309000</v>
      </c>
      <c r="AA26" s="216">
        <v>305000</v>
      </c>
      <c r="AB26" s="216" t="s">
        <v>270</v>
      </c>
      <c r="AC26" s="216">
        <v>50000</v>
      </c>
      <c r="AD26" s="216">
        <v>199000</v>
      </c>
      <c r="AE26" s="216">
        <v>53000</v>
      </c>
      <c r="AF26" s="216">
        <v>49000</v>
      </c>
      <c r="AG26" s="218" t="s">
        <v>270</v>
      </c>
    </row>
    <row r="27" spans="1:33" ht="21" hidden="1" customHeight="1">
      <c r="A27" s="28" t="s">
        <v>62</v>
      </c>
      <c r="B27" s="273">
        <v>719000</v>
      </c>
      <c r="C27" s="216">
        <v>707000</v>
      </c>
      <c r="D27" s="216">
        <v>16000</v>
      </c>
      <c r="E27" s="216">
        <v>116000</v>
      </c>
      <c r="F27" s="216">
        <v>451000</v>
      </c>
      <c r="G27" s="216">
        <v>136000</v>
      </c>
      <c r="H27" s="216">
        <v>124000</v>
      </c>
      <c r="I27" s="218">
        <v>12000</v>
      </c>
      <c r="J27" s="26"/>
      <c r="K27" s="26"/>
      <c r="M27" s="28" t="s">
        <v>62</v>
      </c>
      <c r="N27" s="273">
        <v>411000</v>
      </c>
      <c r="O27" s="216">
        <v>402000</v>
      </c>
      <c r="P27" s="216">
        <v>8000</v>
      </c>
      <c r="Q27" s="216">
        <v>63000</v>
      </c>
      <c r="R27" s="216">
        <v>254000</v>
      </c>
      <c r="S27" s="216">
        <v>85000</v>
      </c>
      <c r="T27" s="216">
        <v>76000</v>
      </c>
      <c r="U27" s="218">
        <v>9000</v>
      </c>
      <c r="Y27" s="28" t="s">
        <v>62</v>
      </c>
      <c r="Z27" s="273">
        <v>308000</v>
      </c>
      <c r="AA27" s="216">
        <v>305000</v>
      </c>
      <c r="AB27" s="216" t="s">
        <v>270</v>
      </c>
      <c r="AC27" s="216">
        <v>53000</v>
      </c>
      <c r="AD27" s="216">
        <v>196000</v>
      </c>
      <c r="AE27" s="216">
        <v>51000</v>
      </c>
      <c r="AF27" s="216">
        <v>48000</v>
      </c>
      <c r="AG27" s="218" t="s">
        <v>270</v>
      </c>
    </row>
    <row r="28" spans="1:33" ht="21" hidden="1" customHeight="1">
      <c r="A28" s="28" t="s">
        <v>63</v>
      </c>
      <c r="B28" s="273">
        <v>719000</v>
      </c>
      <c r="C28" s="216">
        <v>707000</v>
      </c>
      <c r="D28" s="216">
        <v>15000</v>
      </c>
      <c r="E28" s="216">
        <v>117000</v>
      </c>
      <c r="F28" s="216">
        <v>453000</v>
      </c>
      <c r="G28" s="216">
        <v>134000</v>
      </c>
      <c r="H28" s="216">
        <v>122000</v>
      </c>
      <c r="I28" s="218">
        <v>12000</v>
      </c>
      <c r="J28" s="26"/>
      <c r="K28" s="26"/>
      <c r="M28" s="28" t="s">
        <v>63</v>
      </c>
      <c r="N28" s="273">
        <v>410000</v>
      </c>
      <c r="O28" s="216">
        <v>402000</v>
      </c>
      <c r="P28" s="216" t="s">
        <v>270</v>
      </c>
      <c r="Q28" s="216">
        <v>64000</v>
      </c>
      <c r="R28" s="216">
        <v>256000</v>
      </c>
      <c r="S28" s="216">
        <v>83000</v>
      </c>
      <c r="T28" s="216">
        <v>75000</v>
      </c>
      <c r="U28" s="218">
        <v>9000</v>
      </c>
      <c r="Y28" s="28" t="s">
        <v>63</v>
      </c>
      <c r="Z28" s="273">
        <v>309000</v>
      </c>
      <c r="AA28" s="216">
        <v>305000</v>
      </c>
      <c r="AB28" s="216" t="s">
        <v>270</v>
      </c>
      <c r="AC28" s="216">
        <v>53000</v>
      </c>
      <c r="AD28" s="216">
        <v>197000</v>
      </c>
      <c r="AE28" s="216">
        <v>51000</v>
      </c>
      <c r="AF28" s="216">
        <v>48000</v>
      </c>
      <c r="AG28" s="218" t="s">
        <v>270</v>
      </c>
    </row>
    <row r="29" spans="1:33" ht="21" hidden="1" customHeight="1">
      <c r="A29" s="28" t="s">
        <v>64</v>
      </c>
      <c r="B29" s="273">
        <v>724000</v>
      </c>
      <c r="C29" s="216">
        <v>712000</v>
      </c>
      <c r="D29" s="216">
        <v>17000</v>
      </c>
      <c r="E29" s="216">
        <v>115000</v>
      </c>
      <c r="F29" s="216">
        <v>453000</v>
      </c>
      <c r="G29" s="216">
        <v>139000</v>
      </c>
      <c r="H29" s="216">
        <v>126000</v>
      </c>
      <c r="I29" s="218">
        <v>12000</v>
      </c>
      <c r="J29" s="26"/>
      <c r="K29" s="26"/>
      <c r="M29" s="28" t="s">
        <v>64</v>
      </c>
      <c r="N29" s="273">
        <v>412000</v>
      </c>
      <c r="O29" s="216">
        <v>403000</v>
      </c>
      <c r="P29" s="216">
        <v>9000</v>
      </c>
      <c r="Q29" s="216">
        <v>63000</v>
      </c>
      <c r="R29" s="216">
        <v>256000</v>
      </c>
      <c r="S29" s="216">
        <v>84000</v>
      </c>
      <c r="T29" s="216">
        <v>75000</v>
      </c>
      <c r="U29" s="218">
        <v>9000</v>
      </c>
      <c r="Y29" s="28" t="s">
        <v>64</v>
      </c>
      <c r="Z29" s="273">
        <v>312000</v>
      </c>
      <c r="AA29" s="216">
        <v>309000</v>
      </c>
      <c r="AB29" s="216">
        <v>8000</v>
      </c>
      <c r="AC29" s="216">
        <v>52000</v>
      </c>
      <c r="AD29" s="216">
        <v>197000</v>
      </c>
      <c r="AE29" s="216">
        <v>54000</v>
      </c>
      <c r="AF29" s="216">
        <v>51000</v>
      </c>
      <c r="AG29" s="218" t="s">
        <v>270</v>
      </c>
    </row>
    <row r="30" spans="1:33" ht="21" hidden="1" customHeight="1">
      <c r="A30" s="28" t="s">
        <v>65</v>
      </c>
      <c r="B30" s="273">
        <v>731000</v>
      </c>
      <c r="C30" s="216">
        <v>719000</v>
      </c>
      <c r="D30" s="216">
        <v>18000</v>
      </c>
      <c r="E30" s="216">
        <v>118000</v>
      </c>
      <c r="F30" s="216">
        <v>457000</v>
      </c>
      <c r="G30" s="216">
        <v>138000</v>
      </c>
      <c r="H30" s="216">
        <v>126000</v>
      </c>
      <c r="I30" s="218">
        <v>12000</v>
      </c>
      <c r="J30" s="26"/>
      <c r="K30" s="26"/>
      <c r="M30" s="28" t="s">
        <v>65</v>
      </c>
      <c r="N30" s="273">
        <v>415000</v>
      </c>
      <c r="O30" s="216">
        <v>406000</v>
      </c>
      <c r="P30" s="216">
        <v>9000</v>
      </c>
      <c r="Q30" s="216">
        <v>65000</v>
      </c>
      <c r="R30" s="216">
        <v>258000</v>
      </c>
      <c r="S30" s="216">
        <v>83000</v>
      </c>
      <c r="T30" s="216">
        <v>74000</v>
      </c>
      <c r="U30" s="218">
        <v>9000</v>
      </c>
      <c r="Y30" s="28" t="s">
        <v>65</v>
      </c>
      <c r="Z30" s="273">
        <v>316000</v>
      </c>
      <c r="AA30" s="216">
        <v>313000</v>
      </c>
      <c r="AB30" s="216">
        <v>9000</v>
      </c>
      <c r="AC30" s="216">
        <v>54000</v>
      </c>
      <c r="AD30" s="216">
        <v>199000</v>
      </c>
      <c r="AE30" s="216">
        <v>55000</v>
      </c>
      <c r="AF30" s="216">
        <v>51000</v>
      </c>
      <c r="AG30" s="218" t="s">
        <v>270</v>
      </c>
    </row>
    <row r="31" spans="1:33" ht="21" hidden="1" customHeight="1">
      <c r="A31" s="28" t="s">
        <v>66</v>
      </c>
      <c r="B31" s="273">
        <v>733000</v>
      </c>
      <c r="C31" s="216">
        <v>720000</v>
      </c>
      <c r="D31" s="216">
        <v>19000</v>
      </c>
      <c r="E31" s="216">
        <v>116000</v>
      </c>
      <c r="F31" s="216">
        <v>456000</v>
      </c>
      <c r="G31" s="216">
        <v>141000</v>
      </c>
      <c r="H31" s="216">
        <v>128000</v>
      </c>
      <c r="I31" s="218">
        <v>13000</v>
      </c>
      <c r="J31" s="26"/>
      <c r="K31" s="26"/>
      <c r="M31" s="28" t="s">
        <v>66</v>
      </c>
      <c r="N31" s="273">
        <v>414000</v>
      </c>
      <c r="O31" s="216">
        <v>404000</v>
      </c>
      <c r="P31" s="216">
        <v>10000</v>
      </c>
      <c r="Q31" s="216">
        <v>63000</v>
      </c>
      <c r="R31" s="216">
        <v>257000</v>
      </c>
      <c r="S31" s="216">
        <v>84000</v>
      </c>
      <c r="T31" s="216">
        <v>75000</v>
      </c>
      <c r="U31" s="218">
        <v>9000</v>
      </c>
      <c r="Y31" s="28" t="s">
        <v>66</v>
      </c>
      <c r="Z31" s="273">
        <v>319000</v>
      </c>
      <c r="AA31" s="216">
        <v>315000</v>
      </c>
      <c r="AB31" s="216">
        <v>9000</v>
      </c>
      <c r="AC31" s="216">
        <v>54000</v>
      </c>
      <c r="AD31" s="216">
        <v>199000</v>
      </c>
      <c r="AE31" s="216">
        <v>57000</v>
      </c>
      <c r="AF31" s="216">
        <v>53000</v>
      </c>
      <c r="AG31" s="218" t="s">
        <v>270</v>
      </c>
    </row>
    <row r="32" spans="1:33" ht="21" hidden="1" customHeight="1">
      <c r="A32" s="28" t="s">
        <v>67</v>
      </c>
      <c r="B32" s="273">
        <v>732000</v>
      </c>
      <c r="C32" s="216">
        <v>718000</v>
      </c>
      <c r="D32" s="216">
        <v>20000</v>
      </c>
      <c r="E32" s="216">
        <v>115000</v>
      </c>
      <c r="F32" s="216">
        <v>455000</v>
      </c>
      <c r="G32" s="216">
        <v>142000</v>
      </c>
      <c r="H32" s="216">
        <v>128000</v>
      </c>
      <c r="I32" s="218">
        <v>14000</v>
      </c>
      <c r="J32" s="26"/>
      <c r="K32" s="26"/>
      <c r="M32" s="28" t="s">
        <v>67</v>
      </c>
      <c r="N32" s="273">
        <v>414000</v>
      </c>
      <c r="O32" s="216">
        <v>404000</v>
      </c>
      <c r="P32" s="216">
        <v>11000</v>
      </c>
      <c r="Q32" s="216">
        <v>61000</v>
      </c>
      <c r="R32" s="216">
        <v>258000</v>
      </c>
      <c r="S32" s="216">
        <v>84000</v>
      </c>
      <c r="T32" s="216">
        <v>74000</v>
      </c>
      <c r="U32" s="218">
        <v>10000</v>
      </c>
      <c r="Y32" s="28" t="s">
        <v>67</v>
      </c>
      <c r="Z32" s="273">
        <v>318000</v>
      </c>
      <c r="AA32" s="216">
        <v>314000</v>
      </c>
      <c r="AB32" s="216">
        <v>9000</v>
      </c>
      <c r="AC32" s="216">
        <v>54000</v>
      </c>
      <c r="AD32" s="216">
        <v>197000</v>
      </c>
      <c r="AE32" s="216">
        <v>58000</v>
      </c>
      <c r="AF32" s="216">
        <v>54000</v>
      </c>
      <c r="AG32" s="218" t="s">
        <v>270</v>
      </c>
    </row>
    <row r="33" spans="1:33" ht="21" hidden="1" customHeight="1">
      <c r="A33" s="28" t="s">
        <v>68</v>
      </c>
      <c r="B33" s="273">
        <v>729000</v>
      </c>
      <c r="C33" s="216">
        <v>715000</v>
      </c>
      <c r="D33" s="216">
        <v>19000</v>
      </c>
      <c r="E33" s="216">
        <v>111000</v>
      </c>
      <c r="F33" s="216">
        <v>457000</v>
      </c>
      <c r="G33" s="216">
        <v>142000</v>
      </c>
      <c r="H33" s="216">
        <v>127000</v>
      </c>
      <c r="I33" s="218">
        <v>14000</v>
      </c>
      <c r="J33" s="26"/>
      <c r="K33" s="26"/>
      <c r="M33" s="28" t="s">
        <v>68</v>
      </c>
      <c r="N33" s="273">
        <v>416000</v>
      </c>
      <c r="O33" s="216">
        <v>405000</v>
      </c>
      <c r="P33" s="216">
        <v>11000</v>
      </c>
      <c r="Q33" s="216">
        <v>61000</v>
      </c>
      <c r="R33" s="216">
        <v>259000</v>
      </c>
      <c r="S33" s="216">
        <v>85000</v>
      </c>
      <c r="T33" s="216">
        <v>75000</v>
      </c>
      <c r="U33" s="218">
        <v>11000</v>
      </c>
      <c r="Y33" s="28" t="s">
        <v>68</v>
      </c>
      <c r="Z33" s="273">
        <v>313000</v>
      </c>
      <c r="AA33" s="216">
        <v>309000</v>
      </c>
      <c r="AB33" s="216">
        <v>9000</v>
      </c>
      <c r="AC33" s="216">
        <v>49000</v>
      </c>
      <c r="AD33" s="216">
        <v>199000</v>
      </c>
      <c r="AE33" s="216">
        <v>56000</v>
      </c>
      <c r="AF33" s="216">
        <v>53000</v>
      </c>
      <c r="AG33" s="218" t="s">
        <v>270</v>
      </c>
    </row>
    <row r="34" spans="1:33" ht="21" hidden="1" customHeight="1">
      <c r="A34" s="28" t="s">
        <v>69</v>
      </c>
      <c r="B34" s="273">
        <v>730000</v>
      </c>
      <c r="C34" s="216">
        <v>715000</v>
      </c>
      <c r="D34" s="216">
        <v>21000</v>
      </c>
      <c r="E34" s="216">
        <v>110000</v>
      </c>
      <c r="F34" s="216">
        <v>458000</v>
      </c>
      <c r="G34" s="216">
        <v>142000</v>
      </c>
      <c r="H34" s="216">
        <v>126000</v>
      </c>
      <c r="I34" s="218">
        <v>15000</v>
      </c>
      <c r="J34" s="26"/>
      <c r="K34" s="26"/>
      <c r="M34" s="28" t="s">
        <v>69</v>
      </c>
      <c r="N34" s="273">
        <v>418000</v>
      </c>
      <c r="O34" s="216">
        <v>406000</v>
      </c>
      <c r="P34" s="216">
        <v>11000</v>
      </c>
      <c r="Q34" s="216">
        <v>61000</v>
      </c>
      <c r="R34" s="216">
        <v>260000</v>
      </c>
      <c r="S34" s="216">
        <v>86000</v>
      </c>
      <c r="T34" s="216">
        <v>75000</v>
      </c>
      <c r="U34" s="218">
        <v>11000</v>
      </c>
      <c r="Y34" s="28" t="s">
        <v>69</v>
      </c>
      <c r="Z34" s="273">
        <v>312000</v>
      </c>
      <c r="AA34" s="216">
        <v>308000</v>
      </c>
      <c r="AB34" s="216">
        <v>10000</v>
      </c>
      <c r="AC34" s="216">
        <v>49000</v>
      </c>
      <c r="AD34" s="216">
        <v>198000</v>
      </c>
      <c r="AE34" s="216">
        <v>56000</v>
      </c>
      <c r="AF34" s="216">
        <v>52000</v>
      </c>
      <c r="AG34" s="218" t="s">
        <v>270</v>
      </c>
    </row>
    <row r="35" spans="1:33" ht="21" hidden="1" customHeight="1">
      <c r="A35" s="28" t="s">
        <v>201</v>
      </c>
      <c r="B35" s="273">
        <v>733000</v>
      </c>
      <c r="C35" s="216">
        <v>719000</v>
      </c>
      <c r="D35" s="216">
        <v>22000</v>
      </c>
      <c r="E35" s="216">
        <v>110000</v>
      </c>
      <c r="F35" s="216">
        <v>458000</v>
      </c>
      <c r="G35" s="216">
        <v>144000</v>
      </c>
      <c r="H35" s="216">
        <v>129000</v>
      </c>
      <c r="I35" s="218">
        <v>14000</v>
      </c>
      <c r="J35" s="26"/>
      <c r="K35" s="26"/>
      <c r="M35" s="28" t="s">
        <v>201</v>
      </c>
      <c r="N35" s="273">
        <v>420000</v>
      </c>
      <c r="O35" s="216">
        <v>409000</v>
      </c>
      <c r="P35" s="216">
        <v>11000</v>
      </c>
      <c r="Q35" s="216">
        <v>60000</v>
      </c>
      <c r="R35" s="216">
        <v>261000</v>
      </c>
      <c r="S35" s="216">
        <v>88000</v>
      </c>
      <c r="T35" s="216">
        <v>77000</v>
      </c>
      <c r="U35" s="218">
        <v>11000</v>
      </c>
      <c r="Y35" s="28" t="s">
        <v>201</v>
      </c>
      <c r="Z35" s="273">
        <v>314000</v>
      </c>
      <c r="AA35" s="216">
        <v>310000</v>
      </c>
      <c r="AB35" s="216">
        <v>11000</v>
      </c>
      <c r="AC35" s="216">
        <v>50000</v>
      </c>
      <c r="AD35" s="216">
        <v>197000</v>
      </c>
      <c r="AE35" s="216">
        <v>56000</v>
      </c>
      <c r="AF35" s="216">
        <v>53000</v>
      </c>
      <c r="AG35" s="218" t="s">
        <v>270</v>
      </c>
    </row>
    <row r="36" spans="1:33" ht="21" hidden="1" customHeight="1">
      <c r="A36" s="28" t="s">
        <v>202</v>
      </c>
      <c r="B36" s="273">
        <v>734000</v>
      </c>
      <c r="C36" s="216">
        <v>721000</v>
      </c>
      <c r="D36" s="216">
        <v>21000</v>
      </c>
      <c r="E36" s="216">
        <v>111000</v>
      </c>
      <c r="F36" s="216">
        <v>460000</v>
      </c>
      <c r="G36" s="216">
        <v>143000</v>
      </c>
      <c r="H36" s="216">
        <v>130000</v>
      </c>
      <c r="I36" s="218">
        <v>13000</v>
      </c>
      <c r="J36" s="26"/>
      <c r="K36" s="26"/>
      <c r="M36" s="28" t="s">
        <v>202</v>
      </c>
      <c r="N36" s="273">
        <v>415000</v>
      </c>
      <c r="O36" s="216">
        <v>406000</v>
      </c>
      <c r="P36" s="216">
        <v>10000</v>
      </c>
      <c r="Q36" s="216">
        <v>59000</v>
      </c>
      <c r="R36" s="216">
        <v>259000</v>
      </c>
      <c r="S36" s="216">
        <v>87000</v>
      </c>
      <c r="T36" s="216">
        <v>77000</v>
      </c>
      <c r="U36" s="218">
        <v>10000</v>
      </c>
      <c r="Y36" s="28" t="s">
        <v>202</v>
      </c>
      <c r="Z36" s="273">
        <v>319000</v>
      </c>
      <c r="AA36" s="216">
        <v>315000</v>
      </c>
      <c r="AB36" s="216">
        <v>10000</v>
      </c>
      <c r="AC36" s="216">
        <v>52000</v>
      </c>
      <c r="AD36" s="216">
        <v>201000</v>
      </c>
      <c r="AE36" s="216">
        <v>56000</v>
      </c>
      <c r="AF36" s="216">
        <v>53000</v>
      </c>
      <c r="AG36" s="218" t="s">
        <v>270</v>
      </c>
    </row>
    <row r="37" spans="1:33" ht="21" hidden="1" customHeight="1">
      <c r="A37" s="28" t="s">
        <v>70</v>
      </c>
      <c r="B37" s="273">
        <v>733000</v>
      </c>
      <c r="C37" s="216">
        <v>721000</v>
      </c>
      <c r="D37" s="216">
        <v>19000</v>
      </c>
      <c r="E37" s="216">
        <v>110000</v>
      </c>
      <c r="F37" s="216">
        <v>460000</v>
      </c>
      <c r="G37" s="216">
        <v>143000</v>
      </c>
      <c r="H37" s="216">
        <v>131000</v>
      </c>
      <c r="I37" s="218">
        <v>13000</v>
      </c>
      <c r="J37" s="26"/>
      <c r="K37" s="26"/>
      <c r="M37" s="28" t="s">
        <v>70</v>
      </c>
      <c r="N37" s="273">
        <v>413000</v>
      </c>
      <c r="O37" s="216">
        <v>404000</v>
      </c>
      <c r="P37" s="216">
        <v>9000</v>
      </c>
      <c r="Q37" s="216">
        <v>59000</v>
      </c>
      <c r="R37" s="216">
        <v>259000</v>
      </c>
      <c r="S37" s="216">
        <v>86000</v>
      </c>
      <c r="T37" s="216">
        <v>77000</v>
      </c>
      <c r="U37" s="218">
        <v>9000</v>
      </c>
      <c r="Y37" s="28" t="s">
        <v>70</v>
      </c>
      <c r="Z37" s="273">
        <v>320000</v>
      </c>
      <c r="AA37" s="216">
        <v>317000</v>
      </c>
      <c r="AB37" s="216">
        <v>10000</v>
      </c>
      <c r="AC37" s="216">
        <v>52000</v>
      </c>
      <c r="AD37" s="216">
        <v>201000</v>
      </c>
      <c r="AE37" s="216">
        <v>58000</v>
      </c>
      <c r="AF37" s="216">
        <v>54000</v>
      </c>
      <c r="AG37" s="218" t="s">
        <v>270</v>
      </c>
    </row>
    <row r="38" spans="1:33" ht="21" hidden="1" customHeight="1">
      <c r="A38" s="28" t="s">
        <v>71</v>
      </c>
      <c r="B38" s="273">
        <v>733000</v>
      </c>
      <c r="C38" s="216">
        <v>721000</v>
      </c>
      <c r="D38" s="216">
        <v>18000</v>
      </c>
      <c r="E38" s="216">
        <v>110000</v>
      </c>
      <c r="F38" s="216">
        <v>464000</v>
      </c>
      <c r="G38" s="216">
        <v>142000</v>
      </c>
      <c r="H38" s="216">
        <v>130000</v>
      </c>
      <c r="I38" s="218">
        <v>12000</v>
      </c>
      <c r="J38" s="26"/>
      <c r="K38" s="26"/>
      <c r="M38" s="28" t="s">
        <v>71</v>
      </c>
      <c r="N38" s="273">
        <v>412000</v>
      </c>
      <c r="O38" s="216">
        <v>403000</v>
      </c>
      <c r="P38" s="216">
        <v>8000</v>
      </c>
      <c r="Q38" s="216">
        <v>59000</v>
      </c>
      <c r="R38" s="216">
        <v>259000</v>
      </c>
      <c r="S38" s="216">
        <v>85000</v>
      </c>
      <c r="T38" s="216">
        <v>77000</v>
      </c>
      <c r="U38" s="218">
        <v>8000</v>
      </c>
      <c r="Y38" s="28" t="s">
        <v>71</v>
      </c>
      <c r="Z38" s="273">
        <v>321000</v>
      </c>
      <c r="AA38" s="216">
        <v>317000</v>
      </c>
      <c r="AB38" s="216">
        <v>9000</v>
      </c>
      <c r="AC38" s="216">
        <v>51000</v>
      </c>
      <c r="AD38" s="216">
        <v>204000</v>
      </c>
      <c r="AE38" s="216">
        <v>57000</v>
      </c>
      <c r="AF38" s="216">
        <v>53000</v>
      </c>
      <c r="AG38" s="218" t="s">
        <v>270</v>
      </c>
    </row>
    <row r="39" spans="1:33" ht="21" hidden="1" customHeight="1">
      <c r="A39" s="28" t="s">
        <v>72</v>
      </c>
      <c r="B39" s="273">
        <v>731000</v>
      </c>
      <c r="C39" s="216">
        <v>719000</v>
      </c>
      <c r="D39" s="216">
        <v>18000</v>
      </c>
      <c r="E39" s="216">
        <v>107000</v>
      </c>
      <c r="F39" s="216">
        <v>462000</v>
      </c>
      <c r="G39" s="216">
        <v>144000</v>
      </c>
      <c r="H39" s="216">
        <v>132000</v>
      </c>
      <c r="I39" s="218">
        <v>12000</v>
      </c>
      <c r="J39" s="26"/>
      <c r="K39" s="26"/>
      <c r="M39" s="28" t="s">
        <v>72</v>
      </c>
      <c r="N39" s="273">
        <v>412000</v>
      </c>
      <c r="O39" s="216">
        <v>403000</v>
      </c>
      <c r="P39" s="216">
        <v>8000</v>
      </c>
      <c r="Q39" s="216">
        <v>58000</v>
      </c>
      <c r="R39" s="216">
        <v>258000</v>
      </c>
      <c r="S39" s="216">
        <v>88000</v>
      </c>
      <c r="T39" s="216">
        <v>79000</v>
      </c>
      <c r="U39" s="218">
        <v>9000</v>
      </c>
      <c r="Y39" s="28" t="s">
        <v>72</v>
      </c>
      <c r="Z39" s="273">
        <v>319000</v>
      </c>
      <c r="AA39" s="216">
        <v>316000</v>
      </c>
      <c r="AB39" s="216">
        <v>9000</v>
      </c>
      <c r="AC39" s="216">
        <v>49000</v>
      </c>
      <c r="AD39" s="216">
        <v>205000</v>
      </c>
      <c r="AE39" s="216">
        <v>56000</v>
      </c>
      <c r="AF39" s="216">
        <v>53000</v>
      </c>
      <c r="AG39" s="218" t="s">
        <v>270</v>
      </c>
    </row>
    <row r="40" spans="1:33" ht="21" hidden="1" customHeight="1">
      <c r="A40" s="28" t="s">
        <v>73</v>
      </c>
      <c r="B40" s="273">
        <v>740000</v>
      </c>
      <c r="C40" s="216">
        <v>728000</v>
      </c>
      <c r="D40" s="216">
        <v>19000</v>
      </c>
      <c r="E40" s="216">
        <v>110000</v>
      </c>
      <c r="F40" s="216">
        <v>463000</v>
      </c>
      <c r="G40" s="216">
        <v>148000</v>
      </c>
      <c r="H40" s="216">
        <v>136000</v>
      </c>
      <c r="I40" s="218">
        <v>12000</v>
      </c>
      <c r="J40" s="26"/>
      <c r="K40" s="26"/>
      <c r="M40" s="28" t="s">
        <v>73</v>
      </c>
      <c r="N40" s="273">
        <v>419000</v>
      </c>
      <c r="O40" s="216">
        <v>410000</v>
      </c>
      <c r="P40" s="216">
        <v>10000</v>
      </c>
      <c r="Q40" s="216">
        <v>59000</v>
      </c>
      <c r="R40" s="216">
        <v>260000</v>
      </c>
      <c r="S40" s="216">
        <v>91000</v>
      </c>
      <c r="T40" s="216">
        <v>81000</v>
      </c>
      <c r="U40" s="218">
        <v>9000</v>
      </c>
      <c r="Y40" s="28" t="s">
        <v>73</v>
      </c>
      <c r="Z40" s="273">
        <v>321000</v>
      </c>
      <c r="AA40" s="216">
        <v>318000</v>
      </c>
      <c r="AB40" s="216">
        <v>9000</v>
      </c>
      <c r="AC40" s="216">
        <v>51000</v>
      </c>
      <c r="AD40" s="216">
        <v>204000</v>
      </c>
      <c r="AE40" s="216">
        <v>57000</v>
      </c>
      <c r="AF40" s="216">
        <v>54000</v>
      </c>
      <c r="AG40" s="218" t="s">
        <v>270</v>
      </c>
    </row>
    <row r="41" spans="1:33" ht="21" hidden="1" customHeight="1">
      <c r="A41" s="28" t="s">
        <v>74</v>
      </c>
      <c r="B41" s="273">
        <v>744000</v>
      </c>
      <c r="C41" s="216">
        <v>732000</v>
      </c>
      <c r="D41" s="216">
        <v>20000</v>
      </c>
      <c r="E41" s="216">
        <v>114000</v>
      </c>
      <c r="F41" s="216">
        <v>463000</v>
      </c>
      <c r="G41" s="216">
        <v>147000</v>
      </c>
      <c r="H41" s="216">
        <v>135000</v>
      </c>
      <c r="I41" s="218">
        <v>12000</v>
      </c>
      <c r="J41" s="26"/>
      <c r="K41" s="26"/>
      <c r="M41" s="28" t="s">
        <v>74</v>
      </c>
      <c r="N41" s="273">
        <v>422000</v>
      </c>
      <c r="O41" s="216">
        <v>412000</v>
      </c>
      <c r="P41" s="216">
        <v>11000</v>
      </c>
      <c r="Q41" s="216">
        <v>61000</v>
      </c>
      <c r="R41" s="216">
        <v>258000</v>
      </c>
      <c r="S41" s="216">
        <v>91000</v>
      </c>
      <c r="T41" s="216">
        <v>82000</v>
      </c>
      <c r="U41" s="218">
        <v>9000</v>
      </c>
      <c r="Y41" s="28" t="s">
        <v>74</v>
      </c>
      <c r="Z41" s="273">
        <v>322000</v>
      </c>
      <c r="AA41" s="216">
        <v>320000</v>
      </c>
      <c r="AB41" s="216">
        <v>9000</v>
      </c>
      <c r="AC41" s="216">
        <v>52000</v>
      </c>
      <c r="AD41" s="216">
        <v>205000</v>
      </c>
      <c r="AE41" s="216">
        <v>56000</v>
      </c>
      <c r="AF41" s="216">
        <v>53000</v>
      </c>
      <c r="AG41" s="218" t="s">
        <v>270</v>
      </c>
    </row>
    <row r="42" spans="1:33" ht="21" hidden="1" customHeight="1">
      <c r="A42" s="28" t="s">
        <v>75</v>
      </c>
      <c r="B42" s="273">
        <v>753000</v>
      </c>
      <c r="C42" s="216">
        <v>739000</v>
      </c>
      <c r="D42" s="216">
        <v>21000</v>
      </c>
      <c r="E42" s="216">
        <v>118000</v>
      </c>
      <c r="F42" s="216">
        <v>465000</v>
      </c>
      <c r="G42" s="216">
        <v>149000</v>
      </c>
      <c r="H42" s="216">
        <v>135000</v>
      </c>
      <c r="I42" s="218">
        <v>14000</v>
      </c>
      <c r="J42" s="26"/>
      <c r="K42" s="26"/>
      <c r="M42" s="28" t="s">
        <v>75</v>
      </c>
      <c r="N42" s="273">
        <v>427000</v>
      </c>
      <c r="O42" s="216">
        <v>417000</v>
      </c>
      <c r="P42" s="216">
        <v>12000</v>
      </c>
      <c r="Q42" s="216">
        <v>63000</v>
      </c>
      <c r="R42" s="216">
        <v>258000</v>
      </c>
      <c r="S42" s="216">
        <v>93000</v>
      </c>
      <c r="T42" s="216">
        <v>83000</v>
      </c>
      <c r="U42" s="218">
        <v>11000</v>
      </c>
      <c r="Y42" s="28" t="s">
        <v>75</v>
      </c>
      <c r="Z42" s="273">
        <v>326000</v>
      </c>
      <c r="AA42" s="216">
        <v>323000</v>
      </c>
      <c r="AB42" s="216">
        <v>9000</v>
      </c>
      <c r="AC42" s="216">
        <v>55000</v>
      </c>
      <c r="AD42" s="216">
        <v>206000</v>
      </c>
      <c r="AE42" s="216">
        <v>55000</v>
      </c>
      <c r="AF42" s="216">
        <v>52000</v>
      </c>
      <c r="AG42" s="218" t="s">
        <v>270</v>
      </c>
    </row>
    <row r="43" spans="1:33" ht="21" hidden="1" customHeight="1">
      <c r="A43" s="28" t="s">
        <v>76</v>
      </c>
      <c r="B43" s="273">
        <v>756000</v>
      </c>
      <c r="C43" s="216">
        <v>743000</v>
      </c>
      <c r="D43" s="216">
        <v>21000</v>
      </c>
      <c r="E43" s="216">
        <v>123000</v>
      </c>
      <c r="F43" s="216">
        <v>465000</v>
      </c>
      <c r="G43" s="216">
        <v>147000</v>
      </c>
      <c r="H43" s="216">
        <v>135000</v>
      </c>
      <c r="I43" s="218">
        <v>12000</v>
      </c>
      <c r="J43" s="26"/>
      <c r="K43" s="26"/>
      <c r="M43" s="28" t="s">
        <v>76</v>
      </c>
      <c r="N43" s="273">
        <v>428000</v>
      </c>
      <c r="O43" s="216">
        <v>419000</v>
      </c>
      <c r="P43" s="216">
        <v>12000</v>
      </c>
      <c r="Q43" s="216">
        <v>66000</v>
      </c>
      <c r="R43" s="216">
        <v>258000</v>
      </c>
      <c r="S43" s="216">
        <v>92000</v>
      </c>
      <c r="T43" s="216">
        <v>83000</v>
      </c>
      <c r="U43" s="218">
        <v>9000</v>
      </c>
      <c r="Y43" s="28" t="s">
        <v>76</v>
      </c>
      <c r="Z43" s="273">
        <v>327000</v>
      </c>
      <c r="AA43" s="216">
        <v>324000</v>
      </c>
      <c r="AB43" s="216">
        <v>9000</v>
      </c>
      <c r="AC43" s="216">
        <v>56000</v>
      </c>
      <c r="AD43" s="216">
        <v>207000</v>
      </c>
      <c r="AE43" s="216">
        <v>55000</v>
      </c>
      <c r="AF43" s="216">
        <v>52000</v>
      </c>
      <c r="AG43" s="218" t="s">
        <v>270</v>
      </c>
    </row>
    <row r="44" spans="1:33" ht="21" hidden="1" customHeight="1">
      <c r="A44" s="28" t="s">
        <v>77</v>
      </c>
      <c r="B44" s="273">
        <v>758000</v>
      </c>
      <c r="C44" s="216">
        <v>745000</v>
      </c>
      <c r="D44" s="216">
        <v>22000</v>
      </c>
      <c r="E44" s="216">
        <v>123000</v>
      </c>
      <c r="F44" s="216">
        <v>464000</v>
      </c>
      <c r="G44" s="216">
        <v>149000</v>
      </c>
      <c r="H44" s="216">
        <v>136000</v>
      </c>
      <c r="I44" s="218">
        <v>13000</v>
      </c>
      <c r="J44" s="26"/>
      <c r="K44" s="26"/>
      <c r="M44" s="28" t="s">
        <v>77</v>
      </c>
      <c r="N44" s="273">
        <v>433000</v>
      </c>
      <c r="O44" s="216">
        <v>423000</v>
      </c>
      <c r="P44" s="216">
        <v>12000</v>
      </c>
      <c r="Q44" s="216">
        <v>67000</v>
      </c>
      <c r="R44" s="216">
        <v>260000</v>
      </c>
      <c r="S44" s="216">
        <v>93000</v>
      </c>
      <c r="T44" s="216">
        <v>83000</v>
      </c>
      <c r="U44" s="218">
        <v>10000</v>
      </c>
      <c r="Y44" s="28" t="s">
        <v>77</v>
      </c>
      <c r="Z44" s="273">
        <v>325000</v>
      </c>
      <c r="AA44" s="216">
        <v>322000</v>
      </c>
      <c r="AB44" s="216">
        <v>10000</v>
      </c>
      <c r="AC44" s="216">
        <v>55000</v>
      </c>
      <c r="AD44" s="216">
        <v>204000</v>
      </c>
      <c r="AE44" s="216">
        <v>56000</v>
      </c>
      <c r="AF44" s="216">
        <v>52000</v>
      </c>
      <c r="AG44" s="218" t="s">
        <v>270</v>
      </c>
    </row>
    <row r="45" spans="1:33" ht="21" hidden="1" customHeight="1">
      <c r="A45" s="28" t="s">
        <v>78</v>
      </c>
      <c r="B45" s="273">
        <v>760000</v>
      </c>
      <c r="C45" s="216">
        <v>747000</v>
      </c>
      <c r="D45" s="216">
        <v>24000</v>
      </c>
      <c r="E45" s="216">
        <v>124000</v>
      </c>
      <c r="F45" s="216">
        <v>465000</v>
      </c>
      <c r="G45" s="216">
        <v>147000</v>
      </c>
      <c r="H45" s="216">
        <v>134000</v>
      </c>
      <c r="I45" s="218">
        <v>13000</v>
      </c>
      <c r="J45" s="26"/>
      <c r="K45" s="26"/>
      <c r="M45" s="28" t="s">
        <v>78</v>
      </c>
      <c r="N45" s="273">
        <v>434000</v>
      </c>
      <c r="O45" s="216">
        <v>424000</v>
      </c>
      <c r="P45" s="216">
        <v>13000</v>
      </c>
      <c r="Q45" s="216">
        <v>69000</v>
      </c>
      <c r="R45" s="216">
        <v>261000</v>
      </c>
      <c r="S45" s="216">
        <v>91000</v>
      </c>
      <c r="T45" s="216">
        <v>81000</v>
      </c>
      <c r="U45" s="218">
        <v>9000</v>
      </c>
      <c r="Y45" s="28" t="s">
        <v>78</v>
      </c>
      <c r="Z45" s="273">
        <v>326000</v>
      </c>
      <c r="AA45" s="216">
        <v>323000</v>
      </c>
      <c r="AB45" s="216">
        <v>11000</v>
      </c>
      <c r="AC45" s="216">
        <v>55000</v>
      </c>
      <c r="AD45" s="216">
        <v>204000</v>
      </c>
      <c r="AE45" s="216">
        <v>56000</v>
      </c>
      <c r="AF45" s="216">
        <v>53000</v>
      </c>
      <c r="AG45" s="218" t="s">
        <v>270</v>
      </c>
    </row>
    <row r="46" spans="1:33" ht="21" hidden="1" customHeight="1">
      <c r="A46" s="28" t="s">
        <v>79</v>
      </c>
      <c r="B46" s="273">
        <v>758000</v>
      </c>
      <c r="C46" s="216">
        <v>745000</v>
      </c>
      <c r="D46" s="216">
        <v>23000</v>
      </c>
      <c r="E46" s="216">
        <v>124000</v>
      </c>
      <c r="F46" s="216">
        <v>465000</v>
      </c>
      <c r="G46" s="216">
        <v>146000</v>
      </c>
      <c r="H46" s="216">
        <v>133000</v>
      </c>
      <c r="I46" s="218">
        <v>13000</v>
      </c>
      <c r="J46" s="26"/>
      <c r="K46" s="26"/>
      <c r="M46" s="28" t="s">
        <v>79</v>
      </c>
      <c r="N46" s="273">
        <v>432000</v>
      </c>
      <c r="O46" s="216">
        <v>422000</v>
      </c>
      <c r="P46" s="216">
        <v>13000</v>
      </c>
      <c r="Q46" s="216">
        <v>69000</v>
      </c>
      <c r="R46" s="216">
        <v>260000</v>
      </c>
      <c r="S46" s="216">
        <v>90000</v>
      </c>
      <c r="T46" s="216">
        <v>80000</v>
      </c>
      <c r="U46" s="218">
        <v>10000</v>
      </c>
      <c r="Y46" s="28" t="s">
        <v>79</v>
      </c>
      <c r="Z46" s="273">
        <v>326000</v>
      </c>
      <c r="AA46" s="216">
        <v>323000</v>
      </c>
      <c r="AB46" s="216">
        <v>10000</v>
      </c>
      <c r="AC46" s="216">
        <v>55000</v>
      </c>
      <c r="AD46" s="216">
        <v>205000</v>
      </c>
      <c r="AE46" s="216">
        <v>56000</v>
      </c>
      <c r="AF46" s="216">
        <v>53000</v>
      </c>
      <c r="AG46" s="218" t="s">
        <v>270</v>
      </c>
    </row>
    <row r="47" spans="1:33" ht="21" hidden="1" customHeight="1">
      <c r="A47" s="28" t="s">
        <v>203</v>
      </c>
      <c r="B47" s="273">
        <v>754000</v>
      </c>
      <c r="C47" s="216">
        <v>741000</v>
      </c>
      <c r="D47" s="216">
        <v>21000</v>
      </c>
      <c r="E47" s="216">
        <v>124000</v>
      </c>
      <c r="F47" s="216">
        <v>466000</v>
      </c>
      <c r="G47" s="216">
        <v>143000</v>
      </c>
      <c r="H47" s="216">
        <v>129000</v>
      </c>
      <c r="I47" s="218">
        <v>14000</v>
      </c>
      <c r="J47" s="26"/>
      <c r="K47" s="26"/>
      <c r="M47" s="28" t="s">
        <v>203</v>
      </c>
      <c r="N47" s="273">
        <v>431000</v>
      </c>
      <c r="O47" s="216">
        <v>420000</v>
      </c>
      <c r="P47" s="216">
        <v>13000</v>
      </c>
      <c r="Q47" s="216">
        <v>68000</v>
      </c>
      <c r="R47" s="216">
        <v>260000</v>
      </c>
      <c r="S47" s="216">
        <v>90000</v>
      </c>
      <c r="T47" s="216">
        <v>79000</v>
      </c>
      <c r="U47" s="218">
        <v>11000</v>
      </c>
      <c r="Y47" s="28" t="s">
        <v>203</v>
      </c>
      <c r="Z47" s="273">
        <v>324000</v>
      </c>
      <c r="AA47" s="216">
        <v>321000</v>
      </c>
      <c r="AB47" s="216">
        <v>9000</v>
      </c>
      <c r="AC47" s="216">
        <v>56000</v>
      </c>
      <c r="AD47" s="216">
        <v>206000</v>
      </c>
      <c r="AE47" s="216">
        <v>53000</v>
      </c>
      <c r="AF47" s="216">
        <v>51000</v>
      </c>
      <c r="AG47" s="218" t="s">
        <v>270</v>
      </c>
    </row>
    <row r="48" spans="1:33" ht="21" hidden="1" customHeight="1">
      <c r="A48" s="28" t="s">
        <v>204</v>
      </c>
      <c r="B48" s="273">
        <v>748000</v>
      </c>
      <c r="C48" s="216">
        <v>734000</v>
      </c>
      <c r="D48" s="216">
        <v>20000</v>
      </c>
      <c r="E48" s="216">
        <v>122000</v>
      </c>
      <c r="F48" s="216">
        <v>463000</v>
      </c>
      <c r="G48" s="216">
        <v>143000</v>
      </c>
      <c r="H48" s="216">
        <v>129000</v>
      </c>
      <c r="I48" s="218">
        <v>13000</v>
      </c>
      <c r="J48" s="26"/>
      <c r="K48" s="26"/>
      <c r="M48" s="28" t="s">
        <v>204</v>
      </c>
      <c r="N48" s="273">
        <v>427000</v>
      </c>
      <c r="O48" s="216">
        <v>416000</v>
      </c>
      <c r="P48" s="216">
        <v>12000</v>
      </c>
      <c r="Q48" s="216">
        <v>67000</v>
      </c>
      <c r="R48" s="216">
        <v>259000</v>
      </c>
      <c r="S48" s="216">
        <v>90000</v>
      </c>
      <c r="T48" s="216">
        <v>79000</v>
      </c>
      <c r="U48" s="218">
        <v>11000</v>
      </c>
      <c r="Y48" s="28" t="s">
        <v>204</v>
      </c>
      <c r="Z48" s="273">
        <v>321000</v>
      </c>
      <c r="AA48" s="216">
        <v>318000</v>
      </c>
      <c r="AB48" s="216" t="s">
        <v>270</v>
      </c>
      <c r="AC48" s="216">
        <v>55000</v>
      </c>
      <c r="AD48" s="216">
        <v>205000</v>
      </c>
      <c r="AE48" s="216">
        <v>53000</v>
      </c>
      <c r="AF48" s="216">
        <v>51000</v>
      </c>
      <c r="AG48" s="218" t="s">
        <v>270</v>
      </c>
    </row>
    <row r="49" spans="1:33" ht="21" hidden="1" customHeight="1">
      <c r="A49" s="28" t="s">
        <v>80</v>
      </c>
      <c r="B49" s="273">
        <v>743000</v>
      </c>
      <c r="C49" s="216">
        <v>732000</v>
      </c>
      <c r="D49" s="216">
        <v>20000</v>
      </c>
      <c r="E49" s="216">
        <v>122000</v>
      </c>
      <c r="F49" s="216">
        <v>462000</v>
      </c>
      <c r="G49" s="216">
        <v>140000</v>
      </c>
      <c r="H49" s="216">
        <v>128000</v>
      </c>
      <c r="I49" s="218">
        <v>12000</v>
      </c>
      <c r="J49" s="26"/>
      <c r="K49" s="26"/>
      <c r="M49" s="28" t="s">
        <v>80</v>
      </c>
      <c r="N49" s="273">
        <v>426000</v>
      </c>
      <c r="O49" s="216">
        <v>416000</v>
      </c>
      <c r="P49" s="216">
        <v>12000</v>
      </c>
      <c r="Q49" s="216">
        <v>67000</v>
      </c>
      <c r="R49" s="216">
        <v>259000</v>
      </c>
      <c r="S49" s="216">
        <v>87000</v>
      </c>
      <c r="T49" s="216">
        <v>77000</v>
      </c>
      <c r="U49" s="218">
        <v>10000</v>
      </c>
      <c r="Y49" s="28" t="s">
        <v>80</v>
      </c>
      <c r="Z49" s="273">
        <v>318000</v>
      </c>
      <c r="AA49" s="216">
        <v>316000</v>
      </c>
      <c r="AB49" s="216" t="s">
        <v>270</v>
      </c>
      <c r="AC49" s="216">
        <v>55000</v>
      </c>
      <c r="AD49" s="216">
        <v>203000</v>
      </c>
      <c r="AE49" s="216">
        <v>53000</v>
      </c>
      <c r="AF49" s="216">
        <v>51000</v>
      </c>
      <c r="AG49" s="218" t="s">
        <v>270</v>
      </c>
    </row>
    <row r="50" spans="1:33" ht="21" hidden="1" customHeight="1">
      <c r="A50" s="28" t="s">
        <v>81</v>
      </c>
      <c r="B50" s="273">
        <v>737000</v>
      </c>
      <c r="C50" s="216">
        <v>726000</v>
      </c>
      <c r="D50" s="216">
        <v>19000</v>
      </c>
      <c r="E50" s="216">
        <v>120000</v>
      </c>
      <c r="F50" s="216">
        <v>461000</v>
      </c>
      <c r="G50" s="216">
        <v>137000</v>
      </c>
      <c r="H50" s="216">
        <v>127000</v>
      </c>
      <c r="I50" s="218">
        <v>10000</v>
      </c>
      <c r="J50" s="26"/>
      <c r="K50" s="26"/>
      <c r="M50" s="28" t="s">
        <v>81</v>
      </c>
      <c r="N50" s="273">
        <v>421000</v>
      </c>
      <c r="O50" s="216">
        <v>412000</v>
      </c>
      <c r="P50" s="216">
        <v>11000</v>
      </c>
      <c r="Q50" s="216">
        <v>66000</v>
      </c>
      <c r="R50" s="216">
        <v>258000</v>
      </c>
      <c r="S50" s="216">
        <v>85000</v>
      </c>
      <c r="T50" s="216">
        <v>76000</v>
      </c>
      <c r="U50" s="218">
        <v>9000</v>
      </c>
      <c r="Y50" s="28" t="s">
        <v>81</v>
      </c>
      <c r="Z50" s="273">
        <v>316000</v>
      </c>
      <c r="AA50" s="216">
        <v>315000</v>
      </c>
      <c r="AB50" s="216" t="s">
        <v>270</v>
      </c>
      <c r="AC50" s="216">
        <v>54000</v>
      </c>
      <c r="AD50" s="216">
        <v>203000</v>
      </c>
      <c r="AE50" s="216">
        <v>52000</v>
      </c>
      <c r="AF50" s="216">
        <v>51000</v>
      </c>
      <c r="AG50" s="218" t="s">
        <v>270</v>
      </c>
    </row>
    <row r="51" spans="1:33" ht="21" hidden="1" customHeight="1">
      <c r="A51" s="28" t="s">
        <v>82</v>
      </c>
      <c r="B51" s="273">
        <v>734000</v>
      </c>
      <c r="C51" s="216">
        <v>725000</v>
      </c>
      <c r="D51" s="216">
        <v>18000</v>
      </c>
      <c r="E51" s="216">
        <v>118000</v>
      </c>
      <c r="F51" s="216">
        <v>462000</v>
      </c>
      <c r="G51" s="216">
        <v>136000</v>
      </c>
      <c r="H51" s="216">
        <v>127000</v>
      </c>
      <c r="I51" s="218">
        <v>9000</v>
      </c>
      <c r="J51" s="26"/>
      <c r="K51" s="26"/>
      <c r="M51" s="28" t="s">
        <v>82</v>
      </c>
      <c r="N51" s="273">
        <v>418000</v>
      </c>
      <c r="O51" s="216">
        <v>411000</v>
      </c>
      <c r="P51" s="216">
        <v>11000</v>
      </c>
      <c r="Q51" s="216">
        <v>66000</v>
      </c>
      <c r="R51" s="216">
        <v>258000</v>
      </c>
      <c r="S51" s="216">
        <v>84000</v>
      </c>
      <c r="T51" s="216">
        <v>76000</v>
      </c>
      <c r="U51" s="218" t="s">
        <v>270</v>
      </c>
      <c r="Y51" s="28" t="s">
        <v>82</v>
      </c>
      <c r="Z51" s="273">
        <v>315000</v>
      </c>
      <c r="AA51" s="216">
        <v>314000</v>
      </c>
      <c r="AB51" s="216" t="s">
        <v>270</v>
      </c>
      <c r="AC51" s="216">
        <v>52000</v>
      </c>
      <c r="AD51" s="216">
        <v>204000</v>
      </c>
      <c r="AE51" s="216">
        <v>52000</v>
      </c>
      <c r="AF51" s="216">
        <v>51000</v>
      </c>
      <c r="AG51" s="218" t="s">
        <v>270</v>
      </c>
    </row>
    <row r="52" spans="1:33" ht="21" hidden="1" customHeight="1">
      <c r="A52" s="28" t="s">
        <v>83</v>
      </c>
      <c r="B52" s="273">
        <v>735000</v>
      </c>
      <c r="C52" s="216">
        <v>725000</v>
      </c>
      <c r="D52" s="216">
        <v>19000</v>
      </c>
      <c r="E52" s="216">
        <v>118000</v>
      </c>
      <c r="F52" s="216">
        <v>461000</v>
      </c>
      <c r="G52" s="216">
        <v>135000</v>
      </c>
      <c r="H52" s="216">
        <v>126000</v>
      </c>
      <c r="I52" s="218">
        <v>9000</v>
      </c>
      <c r="J52" s="26"/>
      <c r="K52" s="26"/>
      <c r="M52" s="28" t="s">
        <v>83</v>
      </c>
      <c r="N52" s="273">
        <v>420000</v>
      </c>
      <c r="O52" s="216">
        <v>412000</v>
      </c>
      <c r="P52" s="216">
        <v>12000</v>
      </c>
      <c r="Q52" s="216">
        <v>66000</v>
      </c>
      <c r="R52" s="216">
        <v>257000</v>
      </c>
      <c r="S52" s="216">
        <v>84000</v>
      </c>
      <c r="T52" s="216">
        <v>76000</v>
      </c>
      <c r="U52" s="218" t="s">
        <v>270</v>
      </c>
      <c r="Y52" s="28" t="s">
        <v>83</v>
      </c>
      <c r="Z52" s="273">
        <v>315000</v>
      </c>
      <c r="AA52" s="216">
        <v>314000</v>
      </c>
      <c r="AB52" s="216" t="s">
        <v>270</v>
      </c>
      <c r="AC52" s="216">
        <v>52000</v>
      </c>
      <c r="AD52" s="216">
        <v>204000</v>
      </c>
      <c r="AE52" s="216">
        <v>51000</v>
      </c>
      <c r="AF52" s="216">
        <v>50000</v>
      </c>
      <c r="AG52" s="218" t="s">
        <v>270</v>
      </c>
    </row>
    <row r="53" spans="1:33" ht="21" hidden="1" customHeight="1">
      <c r="A53" s="28" t="s">
        <v>84</v>
      </c>
      <c r="B53" s="273">
        <v>740000</v>
      </c>
      <c r="C53" s="216">
        <v>732000</v>
      </c>
      <c r="D53" s="216">
        <v>21000</v>
      </c>
      <c r="E53" s="216">
        <v>119000</v>
      </c>
      <c r="F53" s="216">
        <v>465000</v>
      </c>
      <c r="G53" s="216">
        <v>136000</v>
      </c>
      <c r="H53" s="216">
        <v>127000</v>
      </c>
      <c r="I53" s="218">
        <v>9000</v>
      </c>
      <c r="J53" s="26"/>
      <c r="K53" s="26"/>
      <c r="M53" s="28" t="s">
        <v>84</v>
      </c>
      <c r="N53" s="273">
        <v>419000</v>
      </c>
      <c r="O53" s="216">
        <v>411000</v>
      </c>
      <c r="P53" s="216">
        <v>12000</v>
      </c>
      <c r="Q53" s="216">
        <v>66000</v>
      </c>
      <c r="R53" s="216">
        <v>256000</v>
      </c>
      <c r="S53" s="216">
        <v>84000</v>
      </c>
      <c r="T53" s="216">
        <v>76000</v>
      </c>
      <c r="U53" s="218" t="s">
        <v>270</v>
      </c>
      <c r="Y53" s="28" t="s">
        <v>84</v>
      </c>
      <c r="Z53" s="273">
        <v>322000</v>
      </c>
      <c r="AA53" s="216">
        <v>321000</v>
      </c>
      <c r="AB53" s="216">
        <v>8000</v>
      </c>
      <c r="AC53" s="216">
        <v>53000</v>
      </c>
      <c r="AD53" s="216">
        <v>209000</v>
      </c>
      <c r="AE53" s="216">
        <v>51000</v>
      </c>
      <c r="AF53" s="216">
        <v>51000</v>
      </c>
      <c r="AG53" s="218" t="s">
        <v>270</v>
      </c>
    </row>
    <row r="54" spans="1:33" ht="21" hidden="1" customHeight="1">
      <c r="A54" s="28" t="s">
        <v>85</v>
      </c>
      <c r="B54" s="273">
        <v>742000</v>
      </c>
      <c r="C54" s="216">
        <v>733000</v>
      </c>
      <c r="D54" s="216">
        <v>23000</v>
      </c>
      <c r="E54" s="216">
        <v>122000</v>
      </c>
      <c r="F54" s="216">
        <v>462000</v>
      </c>
      <c r="G54" s="216">
        <v>136000</v>
      </c>
      <c r="H54" s="216">
        <v>127000</v>
      </c>
      <c r="I54" s="218">
        <v>9000</v>
      </c>
      <c r="J54" s="26"/>
      <c r="K54" s="26"/>
      <c r="M54" s="28" t="s">
        <v>85</v>
      </c>
      <c r="N54" s="273">
        <v>417000</v>
      </c>
      <c r="O54" s="216">
        <v>410000</v>
      </c>
      <c r="P54" s="216">
        <v>12000</v>
      </c>
      <c r="Q54" s="216">
        <v>67000</v>
      </c>
      <c r="R54" s="216">
        <v>256000</v>
      </c>
      <c r="S54" s="216">
        <v>83000</v>
      </c>
      <c r="T54" s="216">
        <v>75000</v>
      </c>
      <c r="U54" s="218" t="s">
        <v>270</v>
      </c>
      <c r="Y54" s="28" t="s">
        <v>85</v>
      </c>
      <c r="Z54" s="273">
        <v>325000</v>
      </c>
      <c r="AA54" s="216">
        <v>323000</v>
      </c>
      <c r="AB54" s="216">
        <v>11000</v>
      </c>
      <c r="AC54" s="216">
        <v>55000</v>
      </c>
      <c r="AD54" s="216">
        <v>206000</v>
      </c>
      <c r="AE54" s="216">
        <v>53000</v>
      </c>
      <c r="AF54" s="216">
        <v>51000</v>
      </c>
      <c r="AG54" s="218" t="s">
        <v>270</v>
      </c>
    </row>
    <row r="55" spans="1:33" ht="21" hidden="1" customHeight="1">
      <c r="A55" s="28" t="s">
        <v>86</v>
      </c>
      <c r="B55" s="273">
        <v>739000</v>
      </c>
      <c r="C55" s="216">
        <v>729000</v>
      </c>
      <c r="D55" s="216">
        <v>23000</v>
      </c>
      <c r="E55" s="216">
        <v>119000</v>
      </c>
      <c r="F55" s="216">
        <v>461000</v>
      </c>
      <c r="G55" s="216">
        <v>136000</v>
      </c>
      <c r="H55" s="216">
        <v>126000</v>
      </c>
      <c r="I55" s="218">
        <v>10000</v>
      </c>
      <c r="J55" s="26"/>
      <c r="K55" s="26"/>
      <c r="M55" s="28" t="s">
        <v>86</v>
      </c>
      <c r="N55" s="273">
        <v>415000</v>
      </c>
      <c r="O55" s="216">
        <v>408000</v>
      </c>
      <c r="P55" s="216">
        <v>11000</v>
      </c>
      <c r="Q55" s="216">
        <v>65000</v>
      </c>
      <c r="R55" s="216">
        <v>256000</v>
      </c>
      <c r="S55" s="216">
        <v>83000</v>
      </c>
      <c r="T55" s="216">
        <v>76000</v>
      </c>
      <c r="U55" s="218" t="s">
        <v>270</v>
      </c>
      <c r="Y55" s="28" t="s">
        <v>86</v>
      </c>
      <c r="Z55" s="273">
        <v>324000</v>
      </c>
      <c r="AA55" s="216">
        <v>321000</v>
      </c>
      <c r="AB55" s="216">
        <v>12000</v>
      </c>
      <c r="AC55" s="216">
        <v>54000</v>
      </c>
      <c r="AD55" s="216">
        <v>205000</v>
      </c>
      <c r="AE55" s="216">
        <v>52000</v>
      </c>
      <c r="AF55" s="216">
        <v>50000</v>
      </c>
      <c r="AG55" s="218" t="s">
        <v>270</v>
      </c>
    </row>
    <row r="56" spans="1:33" ht="21" hidden="1" customHeight="1">
      <c r="A56" s="28" t="s">
        <v>87</v>
      </c>
      <c r="B56" s="273">
        <v>737000</v>
      </c>
      <c r="C56" s="216">
        <v>727000</v>
      </c>
      <c r="D56" s="216">
        <v>20000</v>
      </c>
      <c r="E56" s="216">
        <v>116000</v>
      </c>
      <c r="F56" s="216">
        <v>464000</v>
      </c>
      <c r="G56" s="216">
        <v>136000</v>
      </c>
      <c r="H56" s="216">
        <v>126000</v>
      </c>
      <c r="I56" s="218">
        <v>10000</v>
      </c>
      <c r="J56" s="26"/>
      <c r="K56" s="26"/>
      <c r="M56" s="28" t="s">
        <v>87</v>
      </c>
      <c r="N56" s="273">
        <v>415000</v>
      </c>
      <c r="O56" s="216">
        <v>407000</v>
      </c>
      <c r="P56" s="216">
        <v>10000</v>
      </c>
      <c r="Q56" s="216">
        <v>63000</v>
      </c>
      <c r="R56" s="216">
        <v>258000</v>
      </c>
      <c r="S56" s="216">
        <v>84000</v>
      </c>
      <c r="T56" s="216">
        <v>76000</v>
      </c>
      <c r="U56" s="218">
        <v>8000</v>
      </c>
      <c r="Y56" s="28" t="s">
        <v>87</v>
      </c>
      <c r="Z56" s="273">
        <v>322000</v>
      </c>
      <c r="AA56" s="216">
        <v>320000</v>
      </c>
      <c r="AB56" s="216">
        <v>11000</v>
      </c>
      <c r="AC56" s="216">
        <v>53000</v>
      </c>
      <c r="AD56" s="216">
        <v>206000</v>
      </c>
      <c r="AE56" s="216">
        <v>53000</v>
      </c>
      <c r="AF56" s="216">
        <v>50000</v>
      </c>
      <c r="AG56" s="218" t="s">
        <v>270</v>
      </c>
    </row>
    <row r="57" spans="1:33" ht="21" hidden="1" customHeight="1">
      <c r="A57" s="28" t="s">
        <v>88</v>
      </c>
      <c r="B57" s="273">
        <v>742000</v>
      </c>
      <c r="C57" s="216">
        <v>730000</v>
      </c>
      <c r="D57" s="216">
        <v>19000</v>
      </c>
      <c r="E57" s="216">
        <v>114000</v>
      </c>
      <c r="F57" s="216">
        <v>469000</v>
      </c>
      <c r="G57" s="216">
        <v>140000</v>
      </c>
      <c r="H57" s="216">
        <v>129000</v>
      </c>
      <c r="I57" s="218">
        <v>11000</v>
      </c>
      <c r="J57" s="26"/>
      <c r="K57" s="26"/>
      <c r="M57" s="28" t="s">
        <v>88</v>
      </c>
      <c r="N57" s="273">
        <v>417000</v>
      </c>
      <c r="O57" s="216">
        <v>408000</v>
      </c>
      <c r="P57" s="216">
        <v>10000</v>
      </c>
      <c r="Q57" s="216">
        <v>62000</v>
      </c>
      <c r="R57" s="216">
        <v>260000</v>
      </c>
      <c r="S57" s="216">
        <v>85000</v>
      </c>
      <c r="T57" s="216">
        <v>77000</v>
      </c>
      <c r="U57" s="218">
        <v>9000</v>
      </c>
      <c r="Y57" s="28" t="s">
        <v>88</v>
      </c>
      <c r="Z57" s="273">
        <v>325000</v>
      </c>
      <c r="AA57" s="216">
        <v>322000</v>
      </c>
      <c r="AB57" s="216">
        <v>9000</v>
      </c>
      <c r="AC57" s="216">
        <v>52000</v>
      </c>
      <c r="AD57" s="216">
        <v>209000</v>
      </c>
      <c r="AE57" s="216">
        <v>55000</v>
      </c>
      <c r="AF57" s="216">
        <v>52000</v>
      </c>
      <c r="AG57" s="218" t="s">
        <v>270</v>
      </c>
    </row>
    <row r="58" spans="1:33" ht="21" hidden="1" customHeight="1">
      <c r="A58" s="28" t="s">
        <v>89</v>
      </c>
      <c r="B58" s="273">
        <v>744000</v>
      </c>
      <c r="C58" s="216">
        <v>732000</v>
      </c>
      <c r="D58" s="216">
        <v>19000</v>
      </c>
      <c r="E58" s="216">
        <v>115000</v>
      </c>
      <c r="F58" s="216">
        <v>470000</v>
      </c>
      <c r="G58" s="216">
        <v>140000</v>
      </c>
      <c r="H58" s="216">
        <v>128000</v>
      </c>
      <c r="I58" s="218">
        <v>12000</v>
      </c>
      <c r="J58" s="26"/>
      <c r="K58" s="26"/>
      <c r="M58" s="28" t="s">
        <v>89</v>
      </c>
      <c r="N58" s="273">
        <v>416000</v>
      </c>
      <c r="O58" s="216">
        <v>407000</v>
      </c>
      <c r="P58" s="216">
        <v>10000</v>
      </c>
      <c r="Q58" s="216">
        <v>62000</v>
      </c>
      <c r="R58" s="216">
        <v>260000</v>
      </c>
      <c r="S58" s="216">
        <v>85000</v>
      </c>
      <c r="T58" s="216">
        <v>75000</v>
      </c>
      <c r="U58" s="218">
        <v>9000</v>
      </c>
      <c r="Y58" s="28" t="s">
        <v>89</v>
      </c>
      <c r="Z58" s="273">
        <v>327000</v>
      </c>
      <c r="AA58" s="216">
        <v>325000</v>
      </c>
      <c r="AB58" s="216">
        <v>9000</v>
      </c>
      <c r="AC58" s="216">
        <v>53000</v>
      </c>
      <c r="AD58" s="216">
        <v>211000</v>
      </c>
      <c r="AE58" s="216">
        <v>55000</v>
      </c>
      <c r="AF58" s="216">
        <v>53000</v>
      </c>
      <c r="AG58" s="218" t="s">
        <v>270</v>
      </c>
    </row>
    <row r="59" spans="1:33" ht="21" hidden="1" customHeight="1">
      <c r="A59" s="28" t="s">
        <v>205</v>
      </c>
      <c r="B59" s="273">
        <v>747000</v>
      </c>
      <c r="C59" s="216">
        <v>734000</v>
      </c>
      <c r="D59" s="216">
        <v>19000</v>
      </c>
      <c r="E59" s="216">
        <v>113000</v>
      </c>
      <c r="F59" s="216">
        <v>473000</v>
      </c>
      <c r="G59" s="216">
        <v>142000</v>
      </c>
      <c r="H59" s="216">
        <v>129000</v>
      </c>
      <c r="I59" s="218">
        <v>13000</v>
      </c>
      <c r="J59" s="26"/>
      <c r="K59" s="26"/>
      <c r="M59" s="28" t="s">
        <v>205</v>
      </c>
      <c r="N59" s="273">
        <v>415000</v>
      </c>
      <c r="O59" s="216">
        <v>405000</v>
      </c>
      <c r="P59" s="216">
        <v>10000</v>
      </c>
      <c r="Q59" s="216">
        <v>61000</v>
      </c>
      <c r="R59" s="216">
        <v>259000</v>
      </c>
      <c r="S59" s="216">
        <v>85000</v>
      </c>
      <c r="T59" s="216">
        <v>76000</v>
      </c>
      <c r="U59" s="218">
        <v>10000</v>
      </c>
      <c r="Y59" s="28" t="s">
        <v>205</v>
      </c>
      <c r="Z59" s="273">
        <v>332000</v>
      </c>
      <c r="AA59" s="216">
        <v>329000</v>
      </c>
      <c r="AB59" s="216">
        <v>10000</v>
      </c>
      <c r="AC59" s="216">
        <v>52000</v>
      </c>
      <c r="AD59" s="216">
        <v>214000</v>
      </c>
      <c r="AE59" s="216">
        <v>57000</v>
      </c>
      <c r="AF59" s="216">
        <v>54000</v>
      </c>
      <c r="AG59" s="218" t="s">
        <v>270</v>
      </c>
    </row>
    <row r="60" spans="1:33" ht="21" hidden="1" customHeight="1">
      <c r="A60" s="28" t="s">
        <v>206</v>
      </c>
      <c r="B60" s="273">
        <v>747000</v>
      </c>
      <c r="C60" s="216">
        <v>733000</v>
      </c>
      <c r="D60" s="216">
        <v>19000</v>
      </c>
      <c r="E60" s="216">
        <v>109000</v>
      </c>
      <c r="F60" s="216">
        <v>474000</v>
      </c>
      <c r="G60" s="216">
        <v>145000</v>
      </c>
      <c r="H60" s="216">
        <v>131000</v>
      </c>
      <c r="I60" s="218">
        <v>14000</v>
      </c>
      <c r="J60" s="26"/>
      <c r="K60" s="26"/>
      <c r="M60" s="28" t="s">
        <v>206</v>
      </c>
      <c r="N60" s="273">
        <v>414000</v>
      </c>
      <c r="O60" s="216">
        <v>403000</v>
      </c>
      <c r="P60" s="216">
        <v>10000</v>
      </c>
      <c r="Q60" s="216">
        <v>59000</v>
      </c>
      <c r="R60" s="216">
        <v>259000</v>
      </c>
      <c r="S60" s="216">
        <v>86000</v>
      </c>
      <c r="T60" s="216">
        <v>75000</v>
      </c>
      <c r="U60" s="218">
        <v>11000</v>
      </c>
      <c r="Y60" s="28" t="s">
        <v>206</v>
      </c>
      <c r="Z60" s="273">
        <v>333000</v>
      </c>
      <c r="AA60" s="216">
        <v>330000</v>
      </c>
      <c r="AB60" s="216">
        <v>10000</v>
      </c>
      <c r="AC60" s="216">
        <v>50000</v>
      </c>
      <c r="AD60" s="216">
        <v>215000</v>
      </c>
      <c r="AE60" s="216">
        <v>59000</v>
      </c>
      <c r="AF60" s="216">
        <v>55000</v>
      </c>
      <c r="AG60" s="218" t="s">
        <v>270</v>
      </c>
    </row>
    <row r="61" spans="1:33" ht="21" hidden="1" customHeight="1">
      <c r="A61" s="28" t="s">
        <v>90</v>
      </c>
      <c r="B61" s="273">
        <v>741000</v>
      </c>
      <c r="C61" s="216">
        <v>727000</v>
      </c>
      <c r="D61" s="216">
        <v>18000</v>
      </c>
      <c r="E61" s="216">
        <v>107000</v>
      </c>
      <c r="F61" s="216">
        <v>471000</v>
      </c>
      <c r="G61" s="216">
        <v>145000</v>
      </c>
      <c r="H61" s="216">
        <v>131000</v>
      </c>
      <c r="I61" s="218">
        <v>14000</v>
      </c>
      <c r="J61" s="26"/>
      <c r="K61" s="26"/>
      <c r="M61" s="28" t="s">
        <v>90</v>
      </c>
      <c r="N61" s="273">
        <v>411000</v>
      </c>
      <c r="O61" s="216">
        <v>400000</v>
      </c>
      <c r="P61" s="216">
        <v>9000</v>
      </c>
      <c r="Q61" s="216">
        <v>58000</v>
      </c>
      <c r="R61" s="216">
        <v>258000</v>
      </c>
      <c r="S61" s="216">
        <v>86000</v>
      </c>
      <c r="T61" s="216">
        <v>75000</v>
      </c>
      <c r="U61" s="218">
        <v>11000</v>
      </c>
      <c r="Y61" s="28" t="s">
        <v>90</v>
      </c>
      <c r="Z61" s="273">
        <v>330000</v>
      </c>
      <c r="AA61" s="216">
        <v>327000</v>
      </c>
      <c r="AB61" s="216">
        <v>9000</v>
      </c>
      <c r="AC61" s="216">
        <v>49000</v>
      </c>
      <c r="AD61" s="216">
        <v>213000</v>
      </c>
      <c r="AE61" s="216">
        <v>59000</v>
      </c>
      <c r="AF61" s="216">
        <v>56000</v>
      </c>
      <c r="AG61" s="218" t="s">
        <v>270</v>
      </c>
    </row>
    <row r="62" spans="1:33" ht="21" hidden="1" customHeight="1">
      <c r="A62" s="28" t="s">
        <v>91</v>
      </c>
      <c r="B62" s="273">
        <v>743000</v>
      </c>
      <c r="C62" s="216">
        <v>728000</v>
      </c>
      <c r="D62" s="216">
        <v>17000</v>
      </c>
      <c r="E62" s="216">
        <v>109000</v>
      </c>
      <c r="F62" s="216">
        <v>470000</v>
      </c>
      <c r="G62" s="216">
        <v>147000</v>
      </c>
      <c r="H62" s="216">
        <v>133000</v>
      </c>
      <c r="I62" s="218">
        <v>15000</v>
      </c>
      <c r="J62" s="26"/>
      <c r="K62" s="26"/>
      <c r="M62" s="28" t="s">
        <v>91</v>
      </c>
      <c r="N62" s="273">
        <v>412000</v>
      </c>
      <c r="O62" s="216">
        <v>401000</v>
      </c>
      <c r="P62" s="216">
        <v>8000</v>
      </c>
      <c r="Q62" s="216">
        <v>59000</v>
      </c>
      <c r="R62" s="216">
        <v>257000</v>
      </c>
      <c r="S62" s="216">
        <v>88000</v>
      </c>
      <c r="T62" s="216">
        <v>77000</v>
      </c>
      <c r="U62" s="218">
        <v>11000</v>
      </c>
      <c r="Y62" s="28" t="s">
        <v>91</v>
      </c>
      <c r="Z62" s="273">
        <v>331000</v>
      </c>
      <c r="AA62" s="216">
        <v>327000</v>
      </c>
      <c r="AB62" s="216">
        <v>9000</v>
      </c>
      <c r="AC62" s="216">
        <v>49000</v>
      </c>
      <c r="AD62" s="216">
        <v>214000</v>
      </c>
      <c r="AE62" s="216">
        <v>59000</v>
      </c>
      <c r="AF62" s="216">
        <v>56000</v>
      </c>
      <c r="AG62" s="218" t="s">
        <v>270</v>
      </c>
    </row>
    <row r="63" spans="1:33" ht="21" hidden="1" customHeight="1">
      <c r="A63" s="28" t="s">
        <v>92</v>
      </c>
      <c r="B63" s="273">
        <v>740000</v>
      </c>
      <c r="C63" s="216">
        <v>727000</v>
      </c>
      <c r="D63" s="216">
        <v>17000</v>
      </c>
      <c r="E63" s="216">
        <v>108000</v>
      </c>
      <c r="F63" s="216">
        <v>468000</v>
      </c>
      <c r="G63" s="216">
        <v>148000</v>
      </c>
      <c r="H63" s="216">
        <v>135000</v>
      </c>
      <c r="I63" s="218">
        <v>13000</v>
      </c>
      <c r="J63" s="26"/>
      <c r="K63" s="26"/>
      <c r="M63" s="28" t="s">
        <v>92</v>
      </c>
      <c r="N63" s="273">
        <v>411000</v>
      </c>
      <c r="O63" s="216">
        <v>401000</v>
      </c>
      <c r="P63" s="216" t="s">
        <v>270</v>
      </c>
      <c r="Q63" s="216">
        <v>59000</v>
      </c>
      <c r="R63" s="216">
        <v>257000</v>
      </c>
      <c r="S63" s="216">
        <v>88000</v>
      </c>
      <c r="T63" s="216">
        <v>79000</v>
      </c>
      <c r="U63" s="218">
        <v>10000</v>
      </c>
      <c r="Y63" s="28" t="s">
        <v>92</v>
      </c>
      <c r="Z63" s="273">
        <v>329000</v>
      </c>
      <c r="AA63" s="216">
        <v>325000</v>
      </c>
      <c r="AB63" s="216">
        <v>9000</v>
      </c>
      <c r="AC63" s="216">
        <v>49000</v>
      </c>
      <c r="AD63" s="216">
        <v>211000</v>
      </c>
      <c r="AE63" s="216">
        <v>60000</v>
      </c>
      <c r="AF63" s="216">
        <v>56000</v>
      </c>
      <c r="AG63" s="218" t="s">
        <v>270</v>
      </c>
    </row>
    <row r="64" spans="1:33" ht="21" hidden="1" customHeight="1">
      <c r="A64" s="28" t="s">
        <v>93</v>
      </c>
      <c r="B64" s="273">
        <v>743000</v>
      </c>
      <c r="C64" s="216">
        <v>728000</v>
      </c>
      <c r="D64" s="216">
        <v>16000</v>
      </c>
      <c r="E64" s="216">
        <v>110000</v>
      </c>
      <c r="F64" s="216">
        <v>466000</v>
      </c>
      <c r="G64" s="216">
        <v>151000</v>
      </c>
      <c r="H64" s="216">
        <v>136000</v>
      </c>
      <c r="I64" s="218">
        <v>15000</v>
      </c>
      <c r="J64" s="26"/>
      <c r="K64" s="26"/>
      <c r="M64" s="28" t="s">
        <v>93</v>
      </c>
      <c r="N64" s="273">
        <v>415000</v>
      </c>
      <c r="O64" s="216">
        <v>404000</v>
      </c>
      <c r="P64" s="216" t="s">
        <v>270</v>
      </c>
      <c r="Q64" s="216">
        <v>60000</v>
      </c>
      <c r="R64" s="216">
        <v>257000</v>
      </c>
      <c r="S64" s="216">
        <v>91000</v>
      </c>
      <c r="T64" s="216">
        <v>79000</v>
      </c>
      <c r="U64" s="218">
        <v>11000</v>
      </c>
      <c r="Y64" s="28" t="s">
        <v>93</v>
      </c>
      <c r="Z64" s="273">
        <v>328000</v>
      </c>
      <c r="AA64" s="216">
        <v>324000</v>
      </c>
      <c r="AB64" s="216">
        <v>9000</v>
      </c>
      <c r="AC64" s="216">
        <v>50000</v>
      </c>
      <c r="AD64" s="216">
        <v>209000</v>
      </c>
      <c r="AE64" s="216">
        <v>60000</v>
      </c>
      <c r="AF64" s="216">
        <v>56000</v>
      </c>
      <c r="AG64" s="218" t="s">
        <v>270</v>
      </c>
    </row>
    <row r="65" spans="1:33" ht="21" hidden="1" customHeight="1">
      <c r="A65" s="28" t="s">
        <v>94</v>
      </c>
      <c r="B65" s="273">
        <v>748000</v>
      </c>
      <c r="C65" s="216">
        <v>733000</v>
      </c>
      <c r="D65" s="216">
        <v>18000</v>
      </c>
      <c r="E65" s="216">
        <v>111000</v>
      </c>
      <c r="F65" s="216">
        <v>467000</v>
      </c>
      <c r="G65" s="216">
        <v>151000</v>
      </c>
      <c r="H65" s="216">
        <v>136000</v>
      </c>
      <c r="I65" s="218">
        <v>15000</v>
      </c>
      <c r="J65" s="26"/>
      <c r="K65" s="26"/>
      <c r="M65" s="28" t="s">
        <v>94</v>
      </c>
      <c r="N65" s="273">
        <v>416000</v>
      </c>
      <c r="O65" s="216">
        <v>405000</v>
      </c>
      <c r="P65" s="216">
        <v>8000</v>
      </c>
      <c r="Q65" s="216">
        <v>59000</v>
      </c>
      <c r="R65" s="216">
        <v>257000</v>
      </c>
      <c r="S65" s="216">
        <v>91000</v>
      </c>
      <c r="T65" s="216">
        <v>80000</v>
      </c>
      <c r="U65" s="218">
        <v>11000</v>
      </c>
      <c r="Y65" s="28" t="s">
        <v>94</v>
      </c>
      <c r="Z65" s="273">
        <v>332000</v>
      </c>
      <c r="AA65" s="216">
        <v>328000</v>
      </c>
      <c r="AB65" s="216">
        <v>10000</v>
      </c>
      <c r="AC65" s="216">
        <v>52000</v>
      </c>
      <c r="AD65" s="216">
        <v>210000</v>
      </c>
      <c r="AE65" s="216">
        <v>60000</v>
      </c>
      <c r="AF65" s="216">
        <v>56000</v>
      </c>
      <c r="AG65" s="218" t="s">
        <v>270</v>
      </c>
    </row>
    <row r="66" spans="1:33" ht="21" hidden="1" customHeight="1">
      <c r="A66" s="28" t="s">
        <v>95</v>
      </c>
      <c r="B66" s="273">
        <v>751000</v>
      </c>
      <c r="C66" s="216">
        <v>736000</v>
      </c>
      <c r="D66" s="216">
        <v>17000</v>
      </c>
      <c r="E66" s="216">
        <v>116000</v>
      </c>
      <c r="F66" s="216">
        <v>468000</v>
      </c>
      <c r="G66" s="216">
        <v>150000</v>
      </c>
      <c r="H66" s="216">
        <v>135000</v>
      </c>
      <c r="I66" s="218">
        <v>15000</v>
      </c>
      <c r="J66" s="26"/>
      <c r="K66" s="26"/>
      <c r="M66" s="28" t="s">
        <v>95</v>
      </c>
      <c r="N66" s="273">
        <v>422000</v>
      </c>
      <c r="O66" s="216">
        <v>411000</v>
      </c>
      <c r="P66" s="216" t="s">
        <v>270</v>
      </c>
      <c r="Q66" s="216">
        <v>63000</v>
      </c>
      <c r="R66" s="216">
        <v>260000</v>
      </c>
      <c r="S66" s="216">
        <v>92000</v>
      </c>
      <c r="T66" s="216">
        <v>80000</v>
      </c>
      <c r="U66" s="218">
        <v>12000</v>
      </c>
      <c r="Y66" s="28" t="s">
        <v>95</v>
      </c>
      <c r="Z66" s="273">
        <v>329000</v>
      </c>
      <c r="AA66" s="216">
        <v>326000</v>
      </c>
      <c r="AB66" s="216">
        <v>10000</v>
      </c>
      <c r="AC66" s="216">
        <v>53000</v>
      </c>
      <c r="AD66" s="216">
        <v>208000</v>
      </c>
      <c r="AE66" s="216">
        <v>58000</v>
      </c>
      <c r="AF66" s="216">
        <v>55000</v>
      </c>
      <c r="AG66" s="218" t="s">
        <v>270</v>
      </c>
    </row>
    <row r="67" spans="1:33" ht="21" hidden="1" customHeight="1">
      <c r="A67" s="28" t="s">
        <v>96</v>
      </c>
      <c r="B67" s="273">
        <v>752000</v>
      </c>
      <c r="C67" s="216">
        <v>738000</v>
      </c>
      <c r="D67" s="216">
        <v>17000</v>
      </c>
      <c r="E67" s="216">
        <v>114000</v>
      </c>
      <c r="F67" s="216">
        <v>469000</v>
      </c>
      <c r="G67" s="216">
        <v>152000</v>
      </c>
      <c r="H67" s="216">
        <v>137000</v>
      </c>
      <c r="I67" s="218">
        <v>15000</v>
      </c>
      <c r="J67" s="26"/>
      <c r="K67" s="26"/>
      <c r="M67" s="28" t="s">
        <v>96</v>
      </c>
      <c r="N67" s="273">
        <v>424000</v>
      </c>
      <c r="O67" s="216">
        <v>412000</v>
      </c>
      <c r="P67" s="216">
        <v>8000</v>
      </c>
      <c r="Q67" s="216">
        <v>61000</v>
      </c>
      <c r="R67" s="216">
        <v>261000</v>
      </c>
      <c r="S67" s="216">
        <v>94000</v>
      </c>
      <c r="T67" s="216">
        <v>82000</v>
      </c>
      <c r="U67" s="218">
        <v>12000</v>
      </c>
      <c r="Y67" s="28" t="s">
        <v>96</v>
      </c>
      <c r="Z67" s="273">
        <v>328000</v>
      </c>
      <c r="AA67" s="216">
        <v>325000</v>
      </c>
      <c r="AB67" s="216">
        <v>9000</v>
      </c>
      <c r="AC67" s="216">
        <v>53000</v>
      </c>
      <c r="AD67" s="216">
        <v>208000</v>
      </c>
      <c r="AE67" s="216">
        <v>58000</v>
      </c>
      <c r="AF67" s="216">
        <v>55000</v>
      </c>
      <c r="AG67" s="218" t="s">
        <v>270</v>
      </c>
    </row>
    <row r="68" spans="1:33" ht="21" hidden="1" customHeight="1">
      <c r="A68" s="28" t="s">
        <v>97</v>
      </c>
      <c r="B68" s="273">
        <v>748000</v>
      </c>
      <c r="C68" s="216">
        <v>734000</v>
      </c>
      <c r="D68" s="216">
        <v>17000</v>
      </c>
      <c r="E68" s="216">
        <v>113000</v>
      </c>
      <c r="F68" s="216">
        <v>465000</v>
      </c>
      <c r="G68" s="216">
        <v>154000</v>
      </c>
      <c r="H68" s="216">
        <v>139000</v>
      </c>
      <c r="I68" s="218">
        <v>14000</v>
      </c>
      <c r="J68" s="26"/>
      <c r="K68" s="26"/>
      <c r="M68" s="28" t="s">
        <v>97</v>
      </c>
      <c r="N68" s="273">
        <v>421000</v>
      </c>
      <c r="O68" s="216">
        <v>410000</v>
      </c>
      <c r="P68" s="216">
        <v>9000</v>
      </c>
      <c r="Q68" s="216">
        <v>61000</v>
      </c>
      <c r="R68" s="216">
        <v>258000</v>
      </c>
      <c r="S68" s="216">
        <v>93000</v>
      </c>
      <c r="T68" s="216">
        <v>82000</v>
      </c>
      <c r="U68" s="218">
        <v>12000</v>
      </c>
      <c r="Y68" s="28" t="s">
        <v>97</v>
      </c>
      <c r="Z68" s="273">
        <v>327000</v>
      </c>
      <c r="AA68" s="216">
        <v>325000</v>
      </c>
      <c r="AB68" s="216">
        <v>8000</v>
      </c>
      <c r="AC68" s="216">
        <v>52000</v>
      </c>
      <c r="AD68" s="216">
        <v>207000</v>
      </c>
      <c r="AE68" s="216">
        <v>60000</v>
      </c>
      <c r="AF68" s="216">
        <v>58000</v>
      </c>
      <c r="AG68" s="218" t="s">
        <v>270</v>
      </c>
    </row>
    <row r="69" spans="1:33" ht="21" hidden="1" customHeight="1">
      <c r="A69" s="28" t="s">
        <v>98</v>
      </c>
      <c r="B69" s="273">
        <v>743000</v>
      </c>
      <c r="C69" s="216">
        <v>730000</v>
      </c>
      <c r="D69" s="216">
        <v>18000</v>
      </c>
      <c r="E69" s="216">
        <v>110000</v>
      </c>
      <c r="F69" s="216">
        <v>465000</v>
      </c>
      <c r="G69" s="216">
        <v>151000</v>
      </c>
      <c r="H69" s="216">
        <v>138000</v>
      </c>
      <c r="I69" s="218">
        <v>13000</v>
      </c>
      <c r="J69" s="26"/>
      <c r="K69" s="26"/>
      <c r="M69" s="28" t="s">
        <v>98</v>
      </c>
      <c r="N69" s="273">
        <v>415000</v>
      </c>
      <c r="O69" s="216">
        <v>405000</v>
      </c>
      <c r="P69" s="216">
        <v>9000</v>
      </c>
      <c r="Q69" s="216">
        <v>58000</v>
      </c>
      <c r="R69" s="216">
        <v>257000</v>
      </c>
      <c r="S69" s="216">
        <v>91000</v>
      </c>
      <c r="T69" s="216">
        <v>81000</v>
      </c>
      <c r="U69" s="218">
        <v>10000</v>
      </c>
      <c r="Y69" s="28" t="s">
        <v>98</v>
      </c>
      <c r="Z69" s="273">
        <v>328000</v>
      </c>
      <c r="AA69" s="216">
        <v>326000</v>
      </c>
      <c r="AB69" s="216">
        <v>9000</v>
      </c>
      <c r="AC69" s="216">
        <v>52000</v>
      </c>
      <c r="AD69" s="216">
        <v>208000</v>
      </c>
      <c r="AE69" s="216">
        <v>60000</v>
      </c>
      <c r="AF69" s="216">
        <v>57000</v>
      </c>
      <c r="AG69" s="218" t="s">
        <v>270</v>
      </c>
    </row>
    <row r="70" spans="1:33" ht="21" hidden="1" customHeight="1">
      <c r="A70" s="28" t="s">
        <v>99</v>
      </c>
      <c r="B70" s="273">
        <v>745000</v>
      </c>
      <c r="C70" s="216">
        <v>733000</v>
      </c>
      <c r="D70" s="216">
        <v>17000</v>
      </c>
      <c r="E70" s="216">
        <v>112000</v>
      </c>
      <c r="F70" s="216">
        <v>466000</v>
      </c>
      <c r="G70" s="216">
        <v>150000</v>
      </c>
      <c r="H70" s="216">
        <v>138000</v>
      </c>
      <c r="I70" s="218">
        <v>12000</v>
      </c>
      <c r="J70" s="26"/>
      <c r="K70" s="26"/>
      <c r="M70" s="28" t="s">
        <v>99</v>
      </c>
      <c r="N70" s="273">
        <v>415000</v>
      </c>
      <c r="O70" s="216">
        <v>406000</v>
      </c>
      <c r="P70" s="216">
        <v>9000</v>
      </c>
      <c r="Q70" s="216">
        <v>59000</v>
      </c>
      <c r="R70" s="216">
        <v>256000</v>
      </c>
      <c r="S70" s="216">
        <v>91000</v>
      </c>
      <c r="T70" s="216">
        <v>81000</v>
      </c>
      <c r="U70" s="218">
        <v>10000</v>
      </c>
      <c r="Y70" s="28" t="s">
        <v>99</v>
      </c>
      <c r="Z70" s="273">
        <v>329000</v>
      </c>
      <c r="AA70" s="216">
        <v>327000</v>
      </c>
      <c r="AB70" s="216">
        <v>8000</v>
      </c>
      <c r="AC70" s="216">
        <v>53000</v>
      </c>
      <c r="AD70" s="216">
        <v>209000</v>
      </c>
      <c r="AE70" s="216">
        <v>59000</v>
      </c>
      <c r="AF70" s="216">
        <v>56000</v>
      </c>
      <c r="AG70" s="218" t="s">
        <v>270</v>
      </c>
    </row>
    <row r="71" spans="1:33" ht="21" hidden="1" customHeight="1">
      <c r="A71" s="28" t="s">
        <v>207</v>
      </c>
      <c r="B71" s="273">
        <v>743000</v>
      </c>
      <c r="C71" s="216">
        <v>732000</v>
      </c>
      <c r="D71" s="216">
        <v>17000</v>
      </c>
      <c r="E71" s="216">
        <v>112000</v>
      </c>
      <c r="F71" s="216">
        <v>464000</v>
      </c>
      <c r="G71" s="216">
        <v>151000</v>
      </c>
      <c r="H71" s="216">
        <v>139000</v>
      </c>
      <c r="I71" s="218">
        <v>11000</v>
      </c>
      <c r="J71" s="26"/>
      <c r="K71" s="26"/>
      <c r="M71" s="28" t="s">
        <v>207</v>
      </c>
      <c r="N71" s="273">
        <v>415000</v>
      </c>
      <c r="O71" s="216">
        <v>407000</v>
      </c>
      <c r="P71" s="216">
        <v>9000</v>
      </c>
      <c r="Q71" s="216">
        <v>59000</v>
      </c>
      <c r="R71" s="216">
        <v>257000</v>
      </c>
      <c r="S71" s="216">
        <v>91000</v>
      </c>
      <c r="T71" s="216">
        <v>82000</v>
      </c>
      <c r="U71" s="218">
        <v>9000</v>
      </c>
      <c r="Y71" s="28" t="s">
        <v>207</v>
      </c>
      <c r="Z71" s="273">
        <v>328000</v>
      </c>
      <c r="AA71" s="216">
        <v>325000</v>
      </c>
      <c r="AB71" s="216" t="s">
        <v>270</v>
      </c>
      <c r="AC71" s="216">
        <v>53000</v>
      </c>
      <c r="AD71" s="216">
        <v>207000</v>
      </c>
      <c r="AE71" s="216">
        <v>60000</v>
      </c>
      <c r="AF71" s="216">
        <v>58000</v>
      </c>
      <c r="AG71" s="218" t="s">
        <v>270</v>
      </c>
    </row>
    <row r="72" spans="1:33" ht="21" hidden="1" customHeight="1">
      <c r="A72" s="28" t="s">
        <v>208</v>
      </c>
      <c r="B72" s="273">
        <v>739000</v>
      </c>
      <c r="C72" s="216">
        <v>728000</v>
      </c>
      <c r="D72" s="216">
        <v>15000</v>
      </c>
      <c r="E72" s="216">
        <v>110000</v>
      </c>
      <c r="F72" s="216">
        <v>464000</v>
      </c>
      <c r="G72" s="216">
        <v>150000</v>
      </c>
      <c r="H72" s="216">
        <v>140000</v>
      </c>
      <c r="I72" s="218">
        <v>11000</v>
      </c>
      <c r="J72" s="26"/>
      <c r="K72" s="26"/>
      <c r="M72" s="28" t="s">
        <v>208</v>
      </c>
      <c r="N72" s="273">
        <v>414000</v>
      </c>
      <c r="O72" s="216">
        <v>406000</v>
      </c>
      <c r="P72" s="216">
        <v>8000</v>
      </c>
      <c r="Q72" s="216">
        <v>58000</v>
      </c>
      <c r="R72" s="216">
        <v>257000</v>
      </c>
      <c r="S72" s="216">
        <v>90000</v>
      </c>
      <c r="T72" s="216">
        <v>82000</v>
      </c>
      <c r="U72" s="218">
        <v>8000</v>
      </c>
      <c r="Y72" s="28" t="s">
        <v>208</v>
      </c>
      <c r="Z72" s="273">
        <v>325000</v>
      </c>
      <c r="AA72" s="216">
        <v>323000</v>
      </c>
      <c r="AB72" s="216" t="s">
        <v>270</v>
      </c>
      <c r="AC72" s="216">
        <v>52000</v>
      </c>
      <c r="AD72" s="216">
        <v>206000</v>
      </c>
      <c r="AE72" s="216">
        <v>60000</v>
      </c>
      <c r="AF72" s="216">
        <v>57000</v>
      </c>
      <c r="AG72" s="218" t="s">
        <v>270</v>
      </c>
    </row>
    <row r="73" spans="1:33" ht="21" hidden="1" customHeight="1">
      <c r="A73" s="28" t="s">
        <v>100</v>
      </c>
      <c r="B73" s="273">
        <v>737000</v>
      </c>
      <c r="C73" s="216">
        <v>726000</v>
      </c>
      <c r="D73" s="216">
        <v>14000</v>
      </c>
      <c r="E73" s="216">
        <v>109000</v>
      </c>
      <c r="F73" s="216">
        <v>465000</v>
      </c>
      <c r="G73" s="216">
        <v>147000</v>
      </c>
      <c r="H73" s="216">
        <v>137000</v>
      </c>
      <c r="I73" s="218">
        <v>11000</v>
      </c>
      <c r="J73" s="26"/>
      <c r="K73" s="26"/>
      <c r="M73" s="28" t="s">
        <v>100</v>
      </c>
      <c r="N73" s="273">
        <v>412000</v>
      </c>
      <c r="O73" s="216">
        <v>404000</v>
      </c>
      <c r="P73" s="216" t="s">
        <v>270</v>
      </c>
      <c r="Q73" s="216">
        <v>58000</v>
      </c>
      <c r="R73" s="216">
        <v>258000</v>
      </c>
      <c r="S73" s="216">
        <v>88000</v>
      </c>
      <c r="T73" s="216">
        <v>80000</v>
      </c>
      <c r="U73" s="218">
        <v>8000</v>
      </c>
      <c r="Y73" s="28" t="s">
        <v>100</v>
      </c>
      <c r="Z73" s="273">
        <v>324000</v>
      </c>
      <c r="AA73" s="216">
        <v>322000</v>
      </c>
      <c r="AB73" s="216" t="s">
        <v>270</v>
      </c>
      <c r="AC73" s="216">
        <v>51000</v>
      </c>
      <c r="AD73" s="216">
        <v>207000</v>
      </c>
      <c r="AE73" s="216">
        <v>59000</v>
      </c>
      <c r="AF73" s="216">
        <v>57000</v>
      </c>
      <c r="AG73" s="218" t="s">
        <v>270</v>
      </c>
    </row>
    <row r="74" spans="1:33" ht="21" hidden="1" customHeight="1">
      <c r="A74" s="28" t="s">
        <v>101</v>
      </c>
      <c r="B74" s="273">
        <v>723000</v>
      </c>
      <c r="C74" s="216">
        <v>711000</v>
      </c>
      <c r="D74" s="216">
        <v>13000</v>
      </c>
      <c r="E74" s="216">
        <v>107000</v>
      </c>
      <c r="F74" s="216">
        <v>458000</v>
      </c>
      <c r="G74" s="216">
        <v>145000</v>
      </c>
      <c r="H74" s="216">
        <v>134000</v>
      </c>
      <c r="I74" s="218">
        <v>12000</v>
      </c>
      <c r="J74" s="26"/>
      <c r="K74" s="26"/>
      <c r="M74" s="28" t="s">
        <v>101</v>
      </c>
      <c r="N74" s="273">
        <v>411000</v>
      </c>
      <c r="O74" s="216">
        <v>401000</v>
      </c>
      <c r="P74" s="216" t="s">
        <v>270</v>
      </c>
      <c r="Q74" s="216">
        <v>58000</v>
      </c>
      <c r="R74" s="216">
        <v>257000</v>
      </c>
      <c r="S74" s="216">
        <v>88000</v>
      </c>
      <c r="T74" s="216">
        <v>78000</v>
      </c>
      <c r="U74" s="218">
        <v>10000</v>
      </c>
      <c r="Y74" s="28" t="s">
        <v>101</v>
      </c>
      <c r="Z74" s="273">
        <v>312000</v>
      </c>
      <c r="AA74" s="216">
        <v>310000</v>
      </c>
      <c r="AB74" s="216" t="s">
        <v>270</v>
      </c>
      <c r="AC74" s="216">
        <v>48000</v>
      </c>
      <c r="AD74" s="216">
        <v>201000</v>
      </c>
      <c r="AE74" s="216">
        <v>57000</v>
      </c>
      <c r="AF74" s="216">
        <v>55000</v>
      </c>
      <c r="AG74" s="218" t="s">
        <v>270</v>
      </c>
    </row>
    <row r="75" spans="1:33" ht="21" hidden="1" customHeight="1">
      <c r="A75" s="28" t="s">
        <v>102</v>
      </c>
      <c r="B75" s="273">
        <v>723000</v>
      </c>
      <c r="C75" s="216">
        <v>711000</v>
      </c>
      <c r="D75" s="216">
        <v>12000</v>
      </c>
      <c r="E75" s="216">
        <v>107000</v>
      </c>
      <c r="F75" s="216">
        <v>456000</v>
      </c>
      <c r="G75" s="216">
        <v>149000</v>
      </c>
      <c r="H75" s="216">
        <v>137000</v>
      </c>
      <c r="I75" s="218">
        <v>12000</v>
      </c>
      <c r="J75" s="26"/>
      <c r="K75" s="26"/>
      <c r="M75" s="28" t="s">
        <v>102</v>
      </c>
      <c r="N75" s="273">
        <v>410000</v>
      </c>
      <c r="O75" s="216">
        <v>400000</v>
      </c>
      <c r="P75" s="216" t="s">
        <v>270</v>
      </c>
      <c r="Q75" s="216">
        <v>58000</v>
      </c>
      <c r="R75" s="216">
        <v>257000</v>
      </c>
      <c r="S75" s="216">
        <v>88000</v>
      </c>
      <c r="T75" s="216">
        <v>78000</v>
      </c>
      <c r="U75" s="218">
        <v>10000</v>
      </c>
      <c r="Y75" s="28" t="s">
        <v>102</v>
      </c>
      <c r="Z75" s="273">
        <v>313000</v>
      </c>
      <c r="AA75" s="216">
        <v>311000</v>
      </c>
      <c r="AB75" s="216" t="s">
        <v>270</v>
      </c>
      <c r="AC75" s="216">
        <v>48000</v>
      </c>
      <c r="AD75" s="216">
        <v>199000</v>
      </c>
      <c r="AE75" s="216">
        <v>61000</v>
      </c>
      <c r="AF75" s="216">
        <v>59000</v>
      </c>
      <c r="AG75" s="218" t="s">
        <v>270</v>
      </c>
    </row>
    <row r="76" spans="1:33" ht="21" hidden="1" customHeight="1">
      <c r="A76" s="28" t="s">
        <v>103</v>
      </c>
      <c r="B76" s="273">
        <v>721000</v>
      </c>
      <c r="C76" s="216">
        <v>709000</v>
      </c>
      <c r="D76" s="216">
        <v>12000</v>
      </c>
      <c r="E76" s="216">
        <v>105000</v>
      </c>
      <c r="F76" s="216">
        <v>454000</v>
      </c>
      <c r="G76" s="216">
        <v>150000</v>
      </c>
      <c r="H76" s="216">
        <v>138000</v>
      </c>
      <c r="I76" s="218">
        <v>12000</v>
      </c>
      <c r="J76" s="26"/>
      <c r="K76" s="26"/>
      <c r="M76" s="28" t="s">
        <v>103</v>
      </c>
      <c r="N76" s="273">
        <v>407000</v>
      </c>
      <c r="O76" s="216">
        <v>396000</v>
      </c>
      <c r="P76" s="216" t="s">
        <v>270</v>
      </c>
      <c r="Q76" s="216">
        <v>58000</v>
      </c>
      <c r="R76" s="216">
        <v>254000</v>
      </c>
      <c r="S76" s="216">
        <v>88000</v>
      </c>
      <c r="T76" s="216">
        <v>78000</v>
      </c>
      <c r="U76" s="218">
        <v>10000</v>
      </c>
      <c r="Y76" s="28" t="s">
        <v>103</v>
      </c>
      <c r="Z76" s="273">
        <v>314000</v>
      </c>
      <c r="AA76" s="216">
        <v>313000</v>
      </c>
      <c r="AB76" s="216" t="s">
        <v>270</v>
      </c>
      <c r="AC76" s="216">
        <v>47000</v>
      </c>
      <c r="AD76" s="216">
        <v>201000</v>
      </c>
      <c r="AE76" s="216">
        <v>62000</v>
      </c>
      <c r="AF76" s="216">
        <v>61000</v>
      </c>
      <c r="AG76" s="218" t="s">
        <v>270</v>
      </c>
    </row>
    <row r="77" spans="1:33" ht="21" hidden="1" customHeight="1">
      <c r="A77" s="28" t="s">
        <v>104</v>
      </c>
      <c r="B77" s="273">
        <v>725000</v>
      </c>
      <c r="C77" s="216">
        <v>713000</v>
      </c>
      <c r="D77" s="216">
        <v>12000</v>
      </c>
      <c r="E77" s="216">
        <v>106000</v>
      </c>
      <c r="F77" s="216">
        <v>456000</v>
      </c>
      <c r="G77" s="216">
        <v>151000</v>
      </c>
      <c r="H77" s="216">
        <v>139000</v>
      </c>
      <c r="I77" s="218">
        <v>12000</v>
      </c>
      <c r="J77" s="26"/>
      <c r="K77" s="26"/>
      <c r="M77" s="28" t="s">
        <v>104</v>
      </c>
      <c r="N77" s="273">
        <v>409000</v>
      </c>
      <c r="O77" s="216">
        <v>398000</v>
      </c>
      <c r="P77" s="216" t="s">
        <v>270</v>
      </c>
      <c r="Q77" s="216">
        <v>58000</v>
      </c>
      <c r="R77" s="216">
        <v>255000</v>
      </c>
      <c r="S77" s="216">
        <v>89000</v>
      </c>
      <c r="T77" s="216">
        <v>79000</v>
      </c>
      <c r="U77" s="218">
        <v>10000</v>
      </c>
      <c r="Y77" s="28" t="s">
        <v>104</v>
      </c>
      <c r="Z77" s="273">
        <v>317000</v>
      </c>
      <c r="AA77" s="216">
        <v>315000</v>
      </c>
      <c r="AB77" s="216" t="s">
        <v>270</v>
      </c>
      <c r="AC77" s="216">
        <v>47000</v>
      </c>
      <c r="AD77" s="216">
        <v>202000</v>
      </c>
      <c r="AE77" s="216">
        <v>62000</v>
      </c>
      <c r="AF77" s="216">
        <v>60000</v>
      </c>
      <c r="AG77" s="218" t="s">
        <v>270</v>
      </c>
    </row>
    <row r="78" spans="1:33" ht="21" hidden="1" customHeight="1">
      <c r="A78" s="28" t="s">
        <v>105</v>
      </c>
      <c r="B78" s="273">
        <v>732000</v>
      </c>
      <c r="C78" s="216">
        <v>720000</v>
      </c>
      <c r="D78" s="216">
        <v>13000</v>
      </c>
      <c r="E78" s="216">
        <v>107000</v>
      </c>
      <c r="F78" s="216">
        <v>462000</v>
      </c>
      <c r="G78" s="216">
        <v>150000</v>
      </c>
      <c r="H78" s="216">
        <v>138000</v>
      </c>
      <c r="I78" s="218">
        <v>12000</v>
      </c>
      <c r="J78" s="26"/>
      <c r="K78" s="26"/>
      <c r="M78" s="28" t="s">
        <v>105</v>
      </c>
      <c r="N78" s="273">
        <v>412000</v>
      </c>
      <c r="O78" s="216">
        <v>402000</v>
      </c>
      <c r="P78" s="216" t="s">
        <v>270</v>
      </c>
      <c r="Q78" s="216">
        <v>59000</v>
      </c>
      <c r="R78" s="216">
        <v>256000</v>
      </c>
      <c r="S78" s="216">
        <v>90000</v>
      </c>
      <c r="T78" s="216">
        <v>79000</v>
      </c>
      <c r="U78" s="218">
        <v>11000</v>
      </c>
      <c r="Y78" s="28" t="s">
        <v>105</v>
      </c>
      <c r="Z78" s="273">
        <v>320000</v>
      </c>
      <c r="AA78" s="216">
        <v>318000</v>
      </c>
      <c r="AB78" s="216" t="s">
        <v>270</v>
      </c>
      <c r="AC78" s="216">
        <v>48000</v>
      </c>
      <c r="AD78" s="216">
        <v>206000</v>
      </c>
      <c r="AE78" s="216">
        <v>60000</v>
      </c>
      <c r="AF78" s="216">
        <v>59000</v>
      </c>
      <c r="AG78" s="218" t="s">
        <v>270</v>
      </c>
    </row>
    <row r="79" spans="1:33" ht="21" hidden="1" customHeight="1">
      <c r="A79" s="28" t="s">
        <v>106</v>
      </c>
      <c r="B79" s="273">
        <v>736000</v>
      </c>
      <c r="C79" s="216">
        <v>726000</v>
      </c>
      <c r="D79" s="216">
        <v>15000</v>
      </c>
      <c r="E79" s="216">
        <v>108000</v>
      </c>
      <c r="F79" s="216">
        <v>465000</v>
      </c>
      <c r="G79" s="216">
        <v>149000</v>
      </c>
      <c r="H79" s="216">
        <v>139000</v>
      </c>
      <c r="I79" s="218">
        <v>11000</v>
      </c>
      <c r="J79" s="26"/>
      <c r="K79" s="26"/>
      <c r="M79" s="28" t="s">
        <v>106</v>
      </c>
      <c r="N79" s="273">
        <v>412000</v>
      </c>
      <c r="O79" s="216">
        <v>403000</v>
      </c>
      <c r="P79" s="216">
        <v>8000</v>
      </c>
      <c r="Q79" s="216">
        <v>58000</v>
      </c>
      <c r="R79" s="216">
        <v>257000</v>
      </c>
      <c r="S79" s="216">
        <v>88000</v>
      </c>
      <c r="T79" s="216">
        <v>79000</v>
      </c>
      <c r="U79" s="218">
        <v>9000</v>
      </c>
      <c r="Y79" s="28" t="s">
        <v>106</v>
      </c>
      <c r="Z79" s="273">
        <v>325000</v>
      </c>
      <c r="AA79" s="216">
        <v>323000</v>
      </c>
      <c r="AB79" s="216" t="s">
        <v>270</v>
      </c>
      <c r="AC79" s="216">
        <v>49000</v>
      </c>
      <c r="AD79" s="216">
        <v>208000</v>
      </c>
      <c r="AE79" s="216">
        <v>61000</v>
      </c>
      <c r="AF79" s="216">
        <v>59000</v>
      </c>
      <c r="AG79" s="218" t="s">
        <v>270</v>
      </c>
    </row>
    <row r="80" spans="1:33" ht="21" hidden="1" customHeight="1">
      <c r="A80" s="28" t="s">
        <v>107</v>
      </c>
      <c r="B80" s="273">
        <v>739000</v>
      </c>
      <c r="C80" s="216">
        <v>728000</v>
      </c>
      <c r="D80" s="216">
        <v>15000</v>
      </c>
      <c r="E80" s="216">
        <v>104000</v>
      </c>
      <c r="F80" s="216">
        <v>470000</v>
      </c>
      <c r="G80" s="216">
        <v>150000</v>
      </c>
      <c r="H80" s="216">
        <v>138000</v>
      </c>
      <c r="I80" s="218">
        <v>11000</v>
      </c>
      <c r="J80" s="26"/>
      <c r="K80" s="26"/>
      <c r="M80" s="28" t="s">
        <v>107</v>
      </c>
      <c r="N80" s="273">
        <v>412000</v>
      </c>
      <c r="O80" s="216">
        <v>403000</v>
      </c>
      <c r="P80" s="216" t="s">
        <v>270</v>
      </c>
      <c r="Q80" s="216">
        <v>56000</v>
      </c>
      <c r="R80" s="216">
        <v>259000</v>
      </c>
      <c r="S80" s="216">
        <v>89000</v>
      </c>
      <c r="T80" s="216">
        <v>80000</v>
      </c>
      <c r="U80" s="218">
        <v>9000</v>
      </c>
      <c r="Y80" s="28" t="s">
        <v>107</v>
      </c>
      <c r="Z80" s="273">
        <v>328000</v>
      </c>
      <c r="AA80" s="216">
        <v>325000</v>
      </c>
      <c r="AB80" s="216" t="s">
        <v>270</v>
      </c>
      <c r="AC80" s="216">
        <v>48000</v>
      </c>
      <c r="AD80" s="216">
        <v>212000</v>
      </c>
      <c r="AE80" s="216">
        <v>60000</v>
      </c>
      <c r="AF80" s="216">
        <v>58000</v>
      </c>
      <c r="AG80" s="218" t="s">
        <v>270</v>
      </c>
    </row>
    <row r="81" spans="1:33" ht="21" hidden="1" customHeight="1">
      <c r="A81" s="28" t="s">
        <v>108</v>
      </c>
      <c r="B81" s="273">
        <v>744000</v>
      </c>
      <c r="C81" s="216">
        <v>733000</v>
      </c>
      <c r="D81" s="216">
        <v>17000</v>
      </c>
      <c r="E81" s="216">
        <v>106000</v>
      </c>
      <c r="F81" s="216">
        <v>470000</v>
      </c>
      <c r="G81" s="216">
        <v>151000</v>
      </c>
      <c r="H81" s="216">
        <v>140000</v>
      </c>
      <c r="I81" s="218">
        <v>11000</v>
      </c>
      <c r="J81" s="26"/>
      <c r="K81" s="26"/>
      <c r="M81" s="28" t="s">
        <v>108</v>
      </c>
      <c r="N81" s="273">
        <v>415000</v>
      </c>
      <c r="O81" s="216">
        <v>407000</v>
      </c>
      <c r="P81" s="216">
        <v>10000</v>
      </c>
      <c r="Q81" s="216">
        <v>58000</v>
      </c>
      <c r="R81" s="216">
        <v>258000</v>
      </c>
      <c r="S81" s="216">
        <v>89000</v>
      </c>
      <c r="T81" s="216">
        <v>81000</v>
      </c>
      <c r="U81" s="218">
        <v>8000</v>
      </c>
      <c r="Y81" s="28" t="s">
        <v>108</v>
      </c>
      <c r="Z81" s="273">
        <v>329000</v>
      </c>
      <c r="AA81" s="216">
        <v>326000</v>
      </c>
      <c r="AB81" s="216" t="s">
        <v>270</v>
      </c>
      <c r="AC81" s="216">
        <v>47000</v>
      </c>
      <c r="AD81" s="216">
        <v>212000</v>
      </c>
      <c r="AE81" s="216">
        <v>62000</v>
      </c>
      <c r="AF81" s="216">
        <v>60000</v>
      </c>
      <c r="AG81" s="218" t="s">
        <v>270</v>
      </c>
    </row>
    <row r="82" spans="1:33" ht="21" hidden="1" customHeight="1">
      <c r="A82" s="28" t="s">
        <v>109</v>
      </c>
      <c r="B82" s="273">
        <v>747000</v>
      </c>
      <c r="C82" s="216">
        <v>736000</v>
      </c>
      <c r="D82" s="216">
        <v>17000</v>
      </c>
      <c r="E82" s="216">
        <v>105000</v>
      </c>
      <c r="F82" s="216">
        <v>472000</v>
      </c>
      <c r="G82" s="216">
        <v>152000</v>
      </c>
      <c r="H82" s="216">
        <v>141000</v>
      </c>
      <c r="I82" s="218">
        <v>11000</v>
      </c>
      <c r="J82" s="26"/>
      <c r="K82" s="26"/>
      <c r="M82" s="28" t="s">
        <v>109</v>
      </c>
      <c r="N82" s="273">
        <v>417000</v>
      </c>
      <c r="O82" s="216">
        <v>408000</v>
      </c>
      <c r="P82" s="216">
        <v>10000</v>
      </c>
      <c r="Q82" s="216">
        <v>59000</v>
      </c>
      <c r="R82" s="216">
        <v>258000</v>
      </c>
      <c r="S82" s="216">
        <v>90000</v>
      </c>
      <c r="T82" s="216">
        <v>82000</v>
      </c>
      <c r="U82" s="218">
        <v>8000</v>
      </c>
      <c r="Y82" s="28" t="s">
        <v>109</v>
      </c>
      <c r="Z82" s="273">
        <v>330000</v>
      </c>
      <c r="AA82" s="216">
        <v>328000</v>
      </c>
      <c r="AB82" s="216" t="s">
        <v>270</v>
      </c>
      <c r="AC82" s="216">
        <v>47000</v>
      </c>
      <c r="AD82" s="216">
        <v>214000</v>
      </c>
      <c r="AE82" s="216">
        <v>62000</v>
      </c>
      <c r="AF82" s="216">
        <v>59000</v>
      </c>
      <c r="AG82" s="218" t="s">
        <v>270</v>
      </c>
    </row>
    <row r="83" spans="1:33" ht="21" hidden="1" customHeight="1">
      <c r="A83" s="28" t="s">
        <v>209</v>
      </c>
      <c r="B83" s="273">
        <v>751000</v>
      </c>
      <c r="C83" s="216">
        <v>739000</v>
      </c>
      <c r="D83" s="216">
        <v>19000</v>
      </c>
      <c r="E83" s="216">
        <v>107000</v>
      </c>
      <c r="F83" s="216">
        <v>473000</v>
      </c>
      <c r="G83" s="216">
        <v>152000</v>
      </c>
      <c r="H83" s="216">
        <v>140000</v>
      </c>
      <c r="I83" s="218">
        <v>12000</v>
      </c>
      <c r="J83" s="26"/>
      <c r="K83" s="26"/>
      <c r="M83" s="28" t="s">
        <v>209</v>
      </c>
      <c r="N83" s="273">
        <v>421000</v>
      </c>
      <c r="O83" s="216">
        <v>411000</v>
      </c>
      <c r="P83" s="216">
        <v>10000</v>
      </c>
      <c r="Q83" s="216">
        <v>60000</v>
      </c>
      <c r="R83" s="216">
        <v>260000</v>
      </c>
      <c r="S83" s="216">
        <v>91000</v>
      </c>
      <c r="T83" s="216">
        <v>81000</v>
      </c>
      <c r="U83" s="218">
        <v>10000</v>
      </c>
      <c r="Y83" s="28" t="s">
        <v>209</v>
      </c>
      <c r="Z83" s="273">
        <v>330000</v>
      </c>
      <c r="AA83" s="216">
        <v>328000</v>
      </c>
      <c r="AB83" s="216">
        <v>9000</v>
      </c>
      <c r="AC83" s="216">
        <v>47000</v>
      </c>
      <c r="AD83" s="216">
        <v>213000</v>
      </c>
      <c r="AE83" s="216">
        <v>61000</v>
      </c>
      <c r="AF83" s="216">
        <v>59000</v>
      </c>
      <c r="AG83" s="218" t="s">
        <v>270</v>
      </c>
    </row>
    <row r="84" spans="1:33" ht="21" hidden="1" customHeight="1">
      <c r="A84" s="28" t="s">
        <v>210</v>
      </c>
      <c r="B84" s="273">
        <v>742000</v>
      </c>
      <c r="C84" s="216">
        <v>730000</v>
      </c>
      <c r="D84" s="216">
        <v>17000</v>
      </c>
      <c r="E84" s="216">
        <v>105000</v>
      </c>
      <c r="F84" s="216">
        <v>470000</v>
      </c>
      <c r="G84" s="216">
        <v>150000</v>
      </c>
      <c r="H84" s="216">
        <v>138000</v>
      </c>
      <c r="I84" s="218">
        <v>12000</v>
      </c>
      <c r="J84" s="26"/>
      <c r="K84" s="26"/>
      <c r="M84" s="28" t="s">
        <v>210</v>
      </c>
      <c r="N84" s="273">
        <v>421000</v>
      </c>
      <c r="O84" s="216">
        <v>411000</v>
      </c>
      <c r="P84" s="216">
        <v>10000</v>
      </c>
      <c r="Q84" s="216">
        <v>61000</v>
      </c>
      <c r="R84" s="216">
        <v>260000</v>
      </c>
      <c r="S84" s="216">
        <v>91000</v>
      </c>
      <c r="T84" s="216">
        <v>81000</v>
      </c>
      <c r="U84" s="218">
        <v>10000</v>
      </c>
      <c r="Y84" s="28" t="s">
        <v>210</v>
      </c>
      <c r="Z84" s="273">
        <v>321000</v>
      </c>
      <c r="AA84" s="216">
        <v>319000</v>
      </c>
      <c r="AB84" s="216" t="s">
        <v>270</v>
      </c>
      <c r="AC84" s="216">
        <v>44000</v>
      </c>
      <c r="AD84" s="216">
        <v>210000</v>
      </c>
      <c r="AE84" s="216">
        <v>60000</v>
      </c>
      <c r="AF84" s="216">
        <v>57000</v>
      </c>
      <c r="AG84" s="218" t="s">
        <v>270</v>
      </c>
    </row>
    <row r="85" spans="1:33" ht="21" hidden="1" customHeight="1">
      <c r="A85" s="28" t="s">
        <v>110</v>
      </c>
      <c r="B85" s="273">
        <v>741000</v>
      </c>
      <c r="C85" s="216">
        <v>730000</v>
      </c>
      <c r="D85" s="216">
        <v>17000</v>
      </c>
      <c r="E85" s="216">
        <v>105000</v>
      </c>
      <c r="F85" s="216">
        <v>472000</v>
      </c>
      <c r="G85" s="216">
        <v>147000</v>
      </c>
      <c r="H85" s="216">
        <v>136000</v>
      </c>
      <c r="I85" s="218">
        <v>12000</v>
      </c>
      <c r="J85" s="26"/>
      <c r="K85" s="26"/>
      <c r="M85" s="28" t="s">
        <v>110</v>
      </c>
      <c r="N85" s="273">
        <v>422000</v>
      </c>
      <c r="O85" s="216">
        <v>413000</v>
      </c>
      <c r="P85" s="216">
        <v>11000</v>
      </c>
      <c r="Q85" s="216">
        <v>62000</v>
      </c>
      <c r="R85" s="216">
        <v>261000</v>
      </c>
      <c r="S85" s="216">
        <v>89000</v>
      </c>
      <c r="T85" s="216">
        <v>79000</v>
      </c>
      <c r="U85" s="218">
        <v>9000</v>
      </c>
      <c r="Y85" s="28" t="s">
        <v>110</v>
      </c>
      <c r="Z85" s="273">
        <v>319000</v>
      </c>
      <c r="AA85" s="216">
        <v>317000</v>
      </c>
      <c r="AB85" s="216" t="s">
        <v>270</v>
      </c>
      <c r="AC85" s="216">
        <v>44000</v>
      </c>
      <c r="AD85" s="216">
        <v>211000</v>
      </c>
      <c r="AE85" s="216">
        <v>59000</v>
      </c>
      <c r="AF85" s="216">
        <v>57000</v>
      </c>
      <c r="AG85" s="218" t="s">
        <v>270</v>
      </c>
    </row>
    <row r="86" spans="1:33" ht="21" hidden="1" customHeight="1">
      <c r="A86" s="28" t="s">
        <v>111</v>
      </c>
      <c r="B86" s="273">
        <v>742000</v>
      </c>
      <c r="C86" s="216">
        <v>731000</v>
      </c>
      <c r="D86" s="216">
        <v>16000</v>
      </c>
      <c r="E86" s="216">
        <v>108000</v>
      </c>
      <c r="F86" s="216">
        <v>471000</v>
      </c>
      <c r="G86" s="216">
        <v>147000</v>
      </c>
      <c r="H86" s="216">
        <v>136000</v>
      </c>
      <c r="I86" s="218">
        <v>11000</v>
      </c>
      <c r="J86" s="26"/>
      <c r="K86" s="26"/>
      <c r="M86" s="28" t="s">
        <v>111</v>
      </c>
      <c r="N86" s="273">
        <v>423000</v>
      </c>
      <c r="O86" s="216">
        <v>414000</v>
      </c>
      <c r="P86" s="216">
        <v>11000</v>
      </c>
      <c r="Q86" s="216">
        <v>63000</v>
      </c>
      <c r="R86" s="216">
        <v>261000</v>
      </c>
      <c r="S86" s="216">
        <v>88000</v>
      </c>
      <c r="T86" s="216">
        <v>79000</v>
      </c>
      <c r="U86" s="218">
        <v>9000</v>
      </c>
      <c r="Y86" s="28" t="s">
        <v>111</v>
      </c>
      <c r="Z86" s="273">
        <v>319000</v>
      </c>
      <c r="AA86" s="216">
        <v>317000</v>
      </c>
      <c r="AB86" s="216" t="s">
        <v>270</v>
      </c>
      <c r="AC86" s="216">
        <v>45000</v>
      </c>
      <c r="AD86" s="216">
        <v>211000</v>
      </c>
      <c r="AE86" s="216">
        <v>59000</v>
      </c>
      <c r="AF86" s="216">
        <v>57000</v>
      </c>
      <c r="AG86" s="218" t="s">
        <v>270</v>
      </c>
    </row>
    <row r="87" spans="1:33" ht="21" hidden="1" customHeight="1">
      <c r="A87" s="28" t="s">
        <v>112</v>
      </c>
      <c r="B87" s="273">
        <v>747000</v>
      </c>
      <c r="C87" s="216">
        <v>736000</v>
      </c>
      <c r="D87" s="216">
        <v>18000</v>
      </c>
      <c r="E87" s="216">
        <v>108000</v>
      </c>
      <c r="F87" s="216">
        <v>471000</v>
      </c>
      <c r="G87" s="216">
        <v>149000</v>
      </c>
      <c r="H87" s="216">
        <v>139000</v>
      </c>
      <c r="I87" s="218">
        <v>10000</v>
      </c>
      <c r="J87" s="26"/>
      <c r="K87" s="26"/>
      <c r="M87" s="28" t="s">
        <v>112</v>
      </c>
      <c r="N87" s="273">
        <v>422000</v>
      </c>
      <c r="O87" s="216">
        <v>414000</v>
      </c>
      <c r="P87" s="216">
        <v>12000</v>
      </c>
      <c r="Q87" s="216">
        <v>62000</v>
      </c>
      <c r="R87" s="216">
        <v>259000</v>
      </c>
      <c r="S87" s="216">
        <v>90000</v>
      </c>
      <c r="T87" s="216">
        <v>82000</v>
      </c>
      <c r="U87" s="218">
        <v>8000</v>
      </c>
      <c r="Y87" s="28" t="s">
        <v>112</v>
      </c>
      <c r="Z87" s="273">
        <v>324000</v>
      </c>
      <c r="AA87" s="216">
        <v>322000</v>
      </c>
      <c r="AB87" s="216" t="s">
        <v>270</v>
      </c>
      <c r="AC87" s="216">
        <v>47000</v>
      </c>
      <c r="AD87" s="216">
        <v>212000</v>
      </c>
      <c r="AE87" s="216">
        <v>59000</v>
      </c>
      <c r="AF87" s="216">
        <v>57000</v>
      </c>
      <c r="AG87" s="218" t="s">
        <v>270</v>
      </c>
    </row>
    <row r="88" spans="1:33" ht="21" hidden="1" customHeight="1">
      <c r="A88" s="28" t="s">
        <v>113</v>
      </c>
      <c r="B88" s="273">
        <v>746000</v>
      </c>
      <c r="C88" s="216">
        <v>736000</v>
      </c>
      <c r="D88" s="216">
        <v>17000</v>
      </c>
      <c r="E88" s="216">
        <v>110000</v>
      </c>
      <c r="F88" s="216">
        <v>471000</v>
      </c>
      <c r="G88" s="216">
        <v>149000</v>
      </c>
      <c r="H88" s="216">
        <v>139000</v>
      </c>
      <c r="I88" s="218">
        <v>10000</v>
      </c>
      <c r="J88" s="26"/>
      <c r="K88" s="26"/>
      <c r="M88" s="28" t="s">
        <v>113</v>
      </c>
      <c r="N88" s="273">
        <v>422000</v>
      </c>
      <c r="O88" s="216">
        <v>414000</v>
      </c>
      <c r="P88" s="216">
        <v>11000</v>
      </c>
      <c r="Q88" s="216">
        <v>61000</v>
      </c>
      <c r="R88" s="216">
        <v>261000</v>
      </c>
      <c r="S88" s="216">
        <v>89000</v>
      </c>
      <c r="T88" s="216">
        <v>82000</v>
      </c>
      <c r="U88" s="218" t="s">
        <v>270</v>
      </c>
      <c r="Y88" s="28" t="s">
        <v>113</v>
      </c>
      <c r="Z88" s="273">
        <v>324000</v>
      </c>
      <c r="AA88" s="216">
        <v>321000</v>
      </c>
      <c r="AB88" s="216" t="s">
        <v>270</v>
      </c>
      <c r="AC88" s="216">
        <v>48000</v>
      </c>
      <c r="AD88" s="216">
        <v>210000</v>
      </c>
      <c r="AE88" s="216">
        <v>59000</v>
      </c>
      <c r="AF88" s="216">
        <v>57000</v>
      </c>
      <c r="AG88" s="218" t="s">
        <v>270</v>
      </c>
    </row>
    <row r="89" spans="1:33" ht="21" hidden="1" customHeight="1">
      <c r="A89" s="28" t="s">
        <v>114</v>
      </c>
      <c r="B89" s="273">
        <v>759000</v>
      </c>
      <c r="C89" s="216">
        <v>750000</v>
      </c>
      <c r="D89" s="216">
        <v>18000</v>
      </c>
      <c r="E89" s="216">
        <v>115000</v>
      </c>
      <c r="F89" s="216">
        <v>473000</v>
      </c>
      <c r="G89" s="216">
        <v>153000</v>
      </c>
      <c r="H89" s="216">
        <v>143000</v>
      </c>
      <c r="I89" s="218">
        <v>9000</v>
      </c>
      <c r="J89" s="26"/>
      <c r="K89" s="26"/>
      <c r="M89" s="28" t="s">
        <v>114</v>
      </c>
      <c r="N89" s="273">
        <v>427000</v>
      </c>
      <c r="O89" s="216">
        <v>419000</v>
      </c>
      <c r="P89" s="216">
        <v>11000</v>
      </c>
      <c r="Q89" s="216">
        <v>63000</v>
      </c>
      <c r="R89" s="216">
        <v>262000</v>
      </c>
      <c r="S89" s="216">
        <v>90000</v>
      </c>
      <c r="T89" s="216">
        <v>83000</v>
      </c>
      <c r="U89" s="218" t="s">
        <v>270</v>
      </c>
      <c r="Y89" s="28" t="s">
        <v>114</v>
      </c>
      <c r="Z89" s="273">
        <v>333000</v>
      </c>
      <c r="AA89" s="216">
        <v>330000</v>
      </c>
      <c r="AB89" s="216" t="s">
        <v>270</v>
      </c>
      <c r="AC89" s="216">
        <v>52000</v>
      </c>
      <c r="AD89" s="216">
        <v>212000</v>
      </c>
      <c r="AE89" s="216">
        <v>62000</v>
      </c>
      <c r="AF89" s="216">
        <v>60000</v>
      </c>
      <c r="AG89" s="218" t="s">
        <v>270</v>
      </c>
    </row>
    <row r="90" spans="1:33" ht="21" hidden="1" customHeight="1">
      <c r="A90" s="28" t="s">
        <v>115</v>
      </c>
      <c r="B90" s="273">
        <v>765000</v>
      </c>
      <c r="C90" s="216">
        <v>755000</v>
      </c>
      <c r="D90" s="216">
        <v>16000</v>
      </c>
      <c r="E90" s="216">
        <v>118000</v>
      </c>
      <c r="F90" s="216">
        <v>480000</v>
      </c>
      <c r="G90" s="216">
        <v>151000</v>
      </c>
      <c r="H90" s="216">
        <v>141000</v>
      </c>
      <c r="I90" s="218">
        <v>10000</v>
      </c>
      <c r="J90" s="26"/>
      <c r="K90" s="26"/>
      <c r="M90" s="28" t="s">
        <v>115</v>
      </c>
      <c r="N90" s="273">
        <v>428000</v>
      </c>
      <c r="O90" s="216">
        <v>421000</v>
      </c>
      <c r="P90" s="216">
        <v>10000</v>
      </c>
      <c r="Q90" s="216">
        <v>65000</v>
      </c>
      <c r="R90" s="216">
        <v>262000</v>
      </c>
      <c r="S90" s="216">
        <v>91000</v>
      </c>
      <c r="T90" s="216">
        <v>83000</v>
      </c>
      <c r="U90" s="218" t="s">
        <v>270</v>
      </c>
      <c r="Y90" s="28" t="s">
        <v>115</v>
      </c>
      <c r="Z90" s="273">
        <v>337000</v>
      </c>
      <c r="AA90" s="216">
        <v>334000</v>
      </c>
      <c r="AB90" s="216" t="s">
        <v>270</v>
      </c>
      <c r="AC90" s="216">
        <v>53000</v>
      </c>
      <c r="AD90" s="216">
        <v>218000</v>
      </c>
      <c r="AE90" s="216">
        <v>60000</v>
      </c>
      <c r="AF90" s="216">
        <v>58000</v>
      </c>
      <c r="AG90" s="218" t="s">
        <v>270</v>
      </c>
    </row>
    <row r="91" spans="1:33" ht="21" hidden="1" customHeight="1">
      <c r="A91" s="28" t="s">
        <v>116</v>
      </c>
      <c r="B91" s="273">
        <v>767000</v>
      </c>
      <c r="C91" s="216">
        <v>757000</v>
      </c>
      <c r="D91" s="216">
        <v>16000</v>
      </c>
      <c r="E91" s="216">
        <v>117000</v>
      </c>
      <c r="F91" s="216">
        <v>482000</v>
      </c>
      <c r="G91" s="216">
        <v>152000</v>
      </c>
      <c r="H91" s="216">
        <v>142000</v>
      </c>
      <c r="I91" s="218">
        <v>10000</v>
      </c>
      <c r="J91" s="26"/>
      <c r="K91" s="26"/>
      <c r="M91" s="28" t="s">
        <v>116</v>
      </c>
      <c r="N91" s="273">
        <v>428000</v>
      </c>
      <c r="O91" s="216">
        <v>421000</v>
      </c>
      <c r="P91" s="216">
        <v>9000</v>
      </c>
      <c r="Q91" s="216">
        <v>64000</v>
      </c>
      <c r="R91" s="216">
        <v>263000</v>
      </c>
      <c r="S91" s="216">
        <v>91000</v>
      </c>
      <c r="T91" s="216">
        <v>84000</v>
      </c>
      <c r="U91" s="218" t="s">
        <v>270</v>
      </c>
      <c r="Y91" s="28" t="s">
        <v>116</v>
      </c>
      <c r="Z91" s="273">
        <v>339000</v>
      </c>
      <c r="AA91" s="216">
        <v>336000</v>
      </c>
      <c r="AB91" s="216" t="s">
        <v>270</v>
      </c>
      <c r="AC91" s="216">
        <v>53000</v>
      </c>
      <c r="AD91" s="216">
        <v>219000</v>
      </c>
      <c r="AE91" s="216">
        <v>60000</v>
      </c>
      <c r="AF91" s="216">
        <v>58000</v>
      </c>
      <c r="AG91" s="218" t="s">
        <v>270</v>
      </c>
    </row>
    <row r="92" spans="1:33" ht="21" hidden="1" customHeight="1">
      <c r="A92" s="28" t="s">
        <v>117</v>
      </c>
      <c r="B92" s="273">
        <v>759000</v>
      </c>
      <c r="C92" s="216">
        <v>750000</v>
      </c>
      <c r="D92" s="216">
        <v>16000</v>
      </c>
      <c r="E92" s="216">
        <v>113000</v>
      </c>
      <c r="F92" s="216">
        <v>480000</v>
      </c>
      <c r="G92" s="216">
        <v>150000</v>
      </c>
      <c r="H92" s="216">
        <v>140000</v>
      </c>
      <c r="I92" s="218">
        <v>9000</v>
      </c>
      <c r="J92" s="26"/>
      <c r="K92" s="26"/>
      <c r="M92" s="28" t="s">
        <v>117</v>
      </c>
      <c r="N92" s="273">
        <v>424000</v>
      </c>
      <c r="O92" s="216">
        <v>417000</v>
      </c>
      <c r="P92" s="216">
        <v>9000</v>
      </c>
      <c r="Q92" s="216">
        <v>63000</v>
      </c>
      <c r="R92" s="216">
        <v>263000</v>
      </c>
      <c r="S92" s="216">
        <v>90000</v>
      </c>
      <c r="T92" s="216">
        <v>83000</v>
      </c>
      <c r="U92" s="218" t="s">
        <v>270</v>
      </c>
      <c r="Y92" s="28" t="s">
        <v>117</v>
      </c>
      <c r="Z92" s="273">
        <v>335000</v>
      </c>
      <c r="AA92" s="216">
        <v>333000</v>
      </c>
      <c r="AB92" s="216" t="s">
        <v>270</v>
      </c>
      <c r="AC92" s="216">
        <v>51000</v>
      </c>
      <c r="AD92" s="216">
        <v>218000</v>
      </c>
      <c r="AE92" s="216">
        <v>60000</v>
      </c>
      <c r="AF92" s="216">
        <v>58000</v>
      </c>
      <c r="AG92" s="218" t="s">
        <v>270</v>
      </c>
    </row>
    <row r="93" spans="1:33" ht="21" hidden="1" customHeight="1">
      <c r="A93" s="28" t="s">
        <v>118</v>
      </c>
      <c r="B93" s="273">
        <v>753000</v>
      </c>
      <c r="C93" s="216">
        <v>744000</v>
      </c>
      <c r="D93" s="216">
        <v>17000</v>
      </c>
      <c r="E93" s="216">
        <v>112000</v>
      </c>
      <c r="F93" s="216">
        <v>476000</v>
      </c>
      <c r="G93" s="216">
        <v>148000</v>
      </c>
      <c r="H93" s="216">
        <v>139000</v>
      </c>
      <c r="I93" s="218">
        <v>9000</v>
      </c>
      <c r="J93" s="26"/>
      <c r="K93" s="26"/>
      <c r="M93" s="28" t="s">
        <v>118</v>
      </c>
      <c r="N93" s="273">
        <v>421000</v>
      </c>
      <c r="O93" s="216">
        <v>414000</v>
      </c>
      <c r="P93" s="216">
        <v>9000</v>
      </c>
      <c r="Q93" s="216">
        <v>59000</v>
      </c>
      <c r="R93" s="216">
        <v>264000</v>
      </c>
      <c r="S93" s="216">
        <v>89000</v>
      </c>
      <c r="T93" s="216">
        <v>81000</v>
      </c>
      <c r="U93" s="218" t="s">
        <v>270</v>
      </c>
      <c r="Y93" s="28" t="s">
        <v>118</v>
      </c>
      <c r="Z93" s="273">
        <v>332000</v>
      </c>
      <c r="AA93" s="216">
        <v>331000</v>
      </c>
      <c r="AB93" s="216" t="s">
        <v>270</v>
      </c>
      <c r="AC93" s="216">
        <v>53000</v>
      </c>
      <c r="AD93" s="216">
        <v>213000</v>
      </c>
      <c r="AE93" s="216">
        <v>60000</v>
      </c>
      <c r="AF93" s="216">
        <v>58000</v>
      </c>
      <c r="AG93" s="218" t="s">
        <v>270</v>
      </c>
    </row>
    <row r="94" spans="1:33" ht="21" hidden="1" customHeight="1">
      <c r="A94" s="28" t="s">
        <v>119</v>
      </c>
      <c r="B94" s="273">
        <v>750000</v>
      </c>
      <c r="C94" s="216">
        <v>741000</v>
      </c>
      <c r="D94" s="216">
        <v>16000</v>
      </c>
      <c r="E94" s="216">
        <v>111000</v>
      </c>
      <c r="F94" s="216">
        <v>473000</v>
      </c>
      <c r="G94" s="216">
        <v>150000</v>
      </c>
      <c r="H94" s="216">
        <v>140000</v>
      </c>
      <c r="I94" s="218">
        <v>10000</v>
      </c>
      <c r="J94" s="26"/>
      <c r="K94" s="26"/>
      <c r="M94" s="28" t="s">
        <v>119</v>
      </c>
      <c r="N94" s="273">
        <v>419000</v>
      </c>
      <c r="O94" s="216">
        <v>411000</v>
      </c>
      <c r="P94" s="216">
        <v>9000</v>
      </c>
      <c r="Q94" s="216">
        <v>59000</v>
      </c>
      <c r="R94" s="216">
        <v>261000</v>
      </c>
      <c r="S94" s="216">
        <v>90000</v>
      </c>
      <c r="T94" s="216">
        <v>82000</v>
      </c>
      <c r="U94" s="218" t="s">
        <v>270</v>
      </c>
      <c r="Y94" s="28" t="s">
        <v>119</v>
      </c>
      <c r="Z94" s="273">
        <v>332000</v>
      </c>
      <c r="AA94" s="216">
        <v>330000</v>
      </c>
      <c r="AB94" s="216" t="s">
        <v>270</v>
      </c>
      <c r="AC94" s="216">
        <v>52000</v>
      </c>
      <c r="AD94" s="216">
        <v>212000</v>
      </c>
      <c r="AE94" s="216">
        <v>60000</v>
      </c>
      <c r="AF94" s="216">
        <v>58000</v>
      </c>
      <c r="AG94" s="218" t="s">
        <v>270</v>
      </c>
    </row>
    <row r="95" spans="1:33" ht="21" hidden="1" customHeight="1">
      <c r="A95" s="28" t="s">
        <v>211</v>
      </c>
      <c r="B95" s="273">
        <v>745000</v>
      </c>
      <c r="C95" s="216">
        <v>734000</v>
      </c>
      <c r="D95" s="216">
        <v>16000</v>
      </c>
      <c r="E95" s="216">
        <v>107000</v>
      </c>
      <c r="F95" s="216">
        <v>473000</v>
      </c>
      <c r="G95" s="216">
        <v>149000</v>
      </c>
      <c r="H95" s="216">
        <v>138000</v>
      </c>
      <c r="I95" s="218">
        <v>11000</v>
      </c>
      <c r="J95" s="26"/>
      <c r="K95" s="26"/>
      <c r="M95" s="28" t="s">
        <v>211</v>
      </c>
      <c r="N95" s="273">
        <v>418000</v>
      </c>
      <c r="O95" s="216">
        <v>409000</v>
      </c>
      <c r="P95" s="216">
        <v>9000</v>
      </c>
      <c r="Q95" s="216">
        <v>59000</v>
      </c>
      <c r="R95" s="216">
        <v>261000</v>
      </c>
      <c r="S95" s="216">
        <v>90000</v>
      </c>
      <c r="T95" s="216">
        <v>81000</v>
      </c>
      <c r="U95" s="218">
        <v>9000</v>
      </c>
      <c r="Y95" s="28" t="s">
        <v>211</v>
      </c>
      <c r="Z95" s="273">
        <v>327000</v>
      </c>
      <c r="AA95" s="216">
        <v>325000</v>
      </c>
      <c r="AB95" s="216" t="s">
        <v>270</v>
      </c>
      <c r="AC95" s="216">
        <v>49000</v>
      </c>
      <c r="AD95" s="216">
        <v>212000</v>
      </c>
      <c r="AE95" s="216">
        <v>59000</v>
      </c>
      <c r="AF95" s="216">
        <v>57000</v>
      </c>
      <c r="AG95" s="218" t="s">
        <v>270</v>
      </c>
    </row>
    <row r="96" spans="1:33" ht="21" hidden="1" customHeight="1">
      <c r="A96" s="28" t="s">
        <v>212</v>
      </c>
      <c r="B96" s="273">
        <v>747000</v>
      </c>
      <c r="C96" s="216">
        <v>736000</v>
      </c>
      <c r="D96" s="216">
        <v>16000</v>
      </c>
      <c r="E96" s="216">
        <v>107000</v>
      </c>
      <c r="F96" s="216">
        <v>474000</v>
      </c>
      <c r="G96" s="216">
        <v>150000</v>
      </c>
      <c r="H96" s="216">
        <v>139000</v>
      </c>
      <c r="I96" s="218">
        <v>10000</v>
      </c>
      <c r="J96" s="26"/>
      <c r="K96" s="26"/>
      <c r="M96" s="28" t="s">
        <v>212</v>
      </c>
      <c r="N96" s="273">
        <v>417000</v>
      </c>
      <c r="O96" s="216">
        <v>409000</v>
      </c>
      <c r="P96" s="216" t="s">
        <v>270</v>
      </c>
      <c r="Q96" s="216">
        <v>59000</v>
      </c>
      <c r="R96" s="216">
        <v>260000</v>
      </c>
      <c r="S96" s="216">
        <v>90000</v>
      </c>
      <c r="T96" s="216">
        <v>82000</v>
      </c>
      <c r="U96" s="218" t="s">
        <v>270</v>
      </c>
      <c r="Y96" s="28" t="s">
        <v>212</v>
      </c>
      <c r="Z96" s="273">
        <v>329000</v>
      </c>
      <c r="AA96" s="216">
        <v>327000</v>
      </c>
      <c r="AB96" s="216" t="s">
        <v>270</v>
      </c>
      <c r="AC96" s="216">
        <v>48000</v>
      </c>
      <c r="AD96" s="216">
        <v>214000</v>
      </c>
      <c r="AE96" s="216">
        <v>60000</v>
      </c>
      <c r="AF96" s="216">
        <v>58000</v>
      </c>
      <c r="AG96" s="218" t="s">
        <v>270</v>
      </c>
    </row>
    <row r="97" spans="1:33" ht="21" hidden="1" customHeight="1">
      <c r="A97" s="28" t="s">
        <v>120</v>
      </c>
      <c r="B97" s="273">
        <v>751000</v>
      </c>
      <c r="C97" s="216">
        <v>741000</v>
      </c>
      <c r="D97" s="216">
        <v>15000</v>
      </c>
      <c r="E97" s="216">
        <v>108000</v>
      </c>
      <c r="F97" s="216">
        <v>474000</v>
      </c>
      <c r="G97" s="216">
        <v>154000</v>
      </c>
      <c r="H97" s="216">
        <v>144000</v>
      </c>
      <c r="I97" s="218">
        <v>11000</v>
      </c>
      <c r="J97" s="26"/>
      <c r="K97" s="26"/>
      <c r="M97" s="28" t="s">
        <v>120</v>
      </c>
      <c r="N97" s="273">
        <v>420000</v>
      </c>
      <c r="O97" s="216">
        <v>412000</v>
      </c>
      <c r="P97" s="216" t="s">
        <v>270</v>
      </c>
      <c r="Q97" s="216">
        <v>59000</v>
      </c>
      <c r="R97" s="216">
        <v>261000</v>
      </c>
      <c r="S97" s="216">
        <v>92000</v>
      </c>
      <c r="T97" s="216">
        <v>84000</v>
      </c>
      <c r="U97" s="218" t="s">
        <v>270</v>
      </c>
      <c r="Y97" s="28" t="s">
        <v>120</v>
      </c>
      <c r="Z97" s="273">
        <v>332000</v>
      </c>
      <c r="AA97" s="216">
        <v>329000</v>
      </c>
      <c r="AB97" s="216" t="s">
        <v>270</v>
      </c>
      <c r="AC97" s="216">
        <v>50000</v>
      </c>
      <c r="AD97" s="216">
        <v>213000</v>
      </c>
      <c r="AE97" s="216">
        <v>62000</v>
      </c>
      <c r="AF97" s="216">
        <v>59000</v>
      </c>
      <c r="AG97" s="218" t="s">
        <v>270</v>
      </c>
    </row>
    <row r="98" spans="1:33" ht="21" hidden="1" customHeight="1">
      <c r="A98" s="28" t="s">
        <v>121</v>
      </c>
      <c r="B98" s="273">
        <v>757000</v>
      </c>
      <c r="C98" s="216">
        <v>745000</v>
      </c>
      <c r="D98" s="216">
        <v>13000</v>
      </c>
      <c r="E98" s="216">
        <v>108000</v>
      </c>
      <c r="F98" s="216">
        <v>478000</v>
      </c>
      <c r="G98" s="216">
        <v>158000</v>
      </c>
      <c r="H98" s="216">
        <v>146000</v>
      </c>
      <c r="I98" s="218">
        <v>12000</v>
      </c>
      <c r="J98" s="26"/>
      <c r="K98" s="26"/>
      <c r="M98" s="28" t="s">
        <v>121</v>
      </c>
      <c r="N98" s="273">
        <v>421000</v>
      </c>
      <c r="O98" s="216">
        <v>412000</v>
      </c>
      <c r="P98" s="216" t="s">
        <v>270</v>
      </c>
      <c r="Q98" s="216">
        <v>58000</v>
      </c>
      <c r="R98" s="216">
        <v>261000</v>
      </c>
      <c r="S98" s="216">
        <v>94000</v>
      </c>
      <c r="T98" s="216">
        <v>85000</v>
      </c>
      <c r="U98" s="218">
        <v>9000</v>
      </c>
      <c r="Y98" s="28" t="s">
        <v>121</v>
      </c>
      <c r="Z98" s="273">
        <v>336000</v>
      </c>
      <c r="AA98" s="216">
        <v>334000</v>
      </c>
      <c r="AB98" s="216" t="s">
        <v>270</v>
      </c>
      <c r="AC98" s="216">
        <v>50000</v>
      </c>
      <c r="AD98" s="216">
        <v>216000</v>
      </c>
      <c r="AE98" s="216">
        <v>64000</v>
      </c>
      <c r="AF98" s="216">
        <v>61000</v>
      </c>
      <c r="AG98" s="218" t="s">
        <v>270</v>
      </c>
    </row>
    <row r="99" spans="1:33" ht="21" hidden="1" customHeight="1">
      <c r="A99" s="28" t="s">
        <v>122</v>
      </c>
      <c r="B99" s="273">
        <v>755000</v>
      </c>
      <c r="C99" s="216">
        <v>743000</v>
      </c>
      <c r="D99" s="216">
        <v>12000</v>
      </c>
      <c r="E99" s="216">
        <v>106000</v>
      </c>
      <c r="F99" s="216">
        <v>476000</v>
      </c>
      <c r="G99" s="216">
        <v>161000</v>
      </c>
      <c r="H99" s="216">
        <v>149000</v>
      </c>
      <c r="I99" s="218">
        <v>12000</v>
      </c>
      <c r="J99" s="26"/>
      <c r="K99" s="26"/>
      <c r="M99" s="28" t="s">
        <v>122</v>
      </c>
      <c r="N99" s="273">
        <v>418000</v>
      </c>
      <c r="O99" s="216">
        <v>408000</v>
      </c>
      <c r="P99" s="216" t="s">
        <v>270</v>
      </c>
      <c r="Q99" s="216">
        <v>58000</v>
      </c>
      <c r="R99" s="216">
        <v>259000</v>
      </c>
      <c r="S99" s="216">
        <v>95000</v>
      </c>
      <c r="T99" s="216">
        <v>85000</v>
      </c>
      <c r="U99" s="218">
        <v>10000</v>
      </c>
      <c r="Y99" s="28" t="s">
        <v>122</v>
      </c>
      <c r="Z99" s="273">
        <v>337000</v>
      </c>
      <c r="AA99" s="216">
        <v>335000</v>
      </c>
      <c r="AB99" s="216" t="s">
        <v>270</v>
      </c>
      <c r="AC99" s="216">
        <v>49000</v>
      </c>
      <c r="AD99" s="216">
        <v>217000</v>
      </c>
      <c r="AE99" s="216">
        <v>66000</v>
      </c>
      <c r="AF99" s="216">
        <v>64000</v>
      </c>
      <c r="AG99" s="218" t="s">
        <v>270</v>
      </c>
    </row>
    <row r="100" spans="1:33" ht="21" hidden="1" customHeight="1">
      <c r="A100" s="28" t="s">
        <v>123</v>
      </c>
      <c r="B100" s="273">
        <v>758000</v>
      </c>
      <c r="C100" s="216">
        <v>744000</v>
      </c>
      <c r="D100" s="216">
        <v>12000</v>
      </c>
      <c r="E100" s="216">
        <v>107000</v>
      </c>
      <c r="F100" s="216">
        <v>476000</v>
      </c>
      <c r="G100" s="216">
        <v>164000</v>
      </c>
      <c r="H100" s="216">
        <v>149000</v>
      </c>
      <c r="I100" s="218">
        <v>14000</v>
      </c>
      <c r="J100" s="26"/>
      <c r="K100" s="26"/>
      <c r="M100" s="28" t="s">
        <v>123</v>
      </c>
      <c r="N100" s="273">
        <v>422000</v>
      </c>
      <c r="O100" s="216">
        <v>411000</v>
      </c>
      <c r="P100" s="216" t="s">
        <v>270</v>
      </c>
      <c r="Q100" s="216">
        <v>59000</v>
      </c>
      <c r="R100" s="216">
        <v>260000</v>
      </c>
      <c r="S100" s="216">
        <v>96000</v>
      </c>
      <c r="T100" s="216">
        <v>85000</v>
      </c>
      <c r="U100" s="218">
        <v>11000</v>
      </c>
      <c r="Y100" s="28" t="s">
        <v>123</v>
      </c>
      <c r="Z100" s="273">
        <v>336000</v>
      </c>
      <c r="AA100" s="216">
        <v>333000</v>
      </c>
      <c r="AB100" s="216" t="s">
        <v>270</v>
      </c>
      <c r="AC100" s="216">
        <v>48000</v>
      </c>
      <c r="AD100" s="216">
        <v>215000</v>
      </c>
      <c r="AE100" s="216">
        <v>68000</v>
      </c>
      <c r="AF100" s="216">
        <v>65000</v>
      </c>
      <c r="AG100" s="218" t="s">
        <v>270</v>
      </c>
    </row>
    <row r="101" spans="1:33" ht="21" hidden="1" customHeight="1">
      <c r="A101" s="28" t="s">
        <v>124</v>
      </c>
      <c r="B101" s="273">
        <v>761000</v>
      </c>
      <c r="C101" s="216">
        <v>747000</v>
      </c>
      <c r="D101" s="216">
        <v>14000</v>
      </c>
      <c r="E101" s="216">
        <v>108000</v>
      </c>
      <c r="F101" s="216">
        <v>474000</v>
      </c>
      <c r="G101" s="216">
        <v>164000</v>
      </c>
      <c r="H101" s="216">
        <v>150000</v>
      </c>
      <c r="I101" s="218">
        <v>14000</v>
      </c>
      <c r="J101" s="26"/>
      <c r="K101" s="26"/>
      <c r="M101" s="28" t="s">
        <v>124</v>
      </c>
      <c r="N101" s="273">
        <v>421000</v>
      </c>
      <c r="O101" s="216">
        <v>410000</v>
      </c>
      <c r="P101" s="216" t="s">
        <v>270</v>
      </c>
      <c r="Q101" s="216">
        <v>60000</v>
      </c>
      <c r="R101" s="216">
        <v>259000</v>
      </c>
      <c r="S101" s="216">
        <v>95000</v>
      </c>
      <c r="T101" s="216">
        <v>84000</v>
      </c>
      <c r="U101" s="218">
        <v>11000</v>
      </c>
      <c r="Y101" s="28" t="s">
        <v>124</v>
      </c>
      <c r="Z101" s="273">
        <v>340000</v>
      </c>
      <c r="AA101" s="216">
        <v>337000</v>
      </c>
      <c r="AB101" s="216" t="s">
        <v>270</v>
      </c>
      <c r="AC101" s="216">
        <v>48000</v>
      </c>
      <c r="AD101" s="216">
        <v>215000</v>
      </c>
      <c r="AE101" s="216">
        <v>69000</v>
      </c>
      <c r="AF101" s="216">
        <v>66000</v>
      </c>
      <c r="AG101" s="218" t="s">
        <v>270</v>
      </c>
    </row>
    <row r="102" spans="1:33" ht="21" hidden="1" customHeight="1">
      <c r="A102" s="28" t="s">
        <v>125</v>
      </c>
      <c r="B102" s="273">
        <v>772000</v>
      </c>
      <c r="C102" s="216">
        <v>756000</v>
      </c>
      <c r="D102" s="216">
        <v>15000</v>
      </c>
      <c r="E102" s="216">
        <v>111000</v>
      </c>
      <c r="F102" s="216">
        <v>475000</v>
      </c>
      <c r="G102" s="216">
        <v>171000</v>
      </c>
      <c r="H102" s="216">
        <v>155000</v>
      </c>
      <c r="I102" s="218">
        <v>16000</v>
      </c>
      <c r="J102" s="26"/>
      <c r="K102" s="26"/>
      <c r="M102" s="28" t="s">
        <v>125</v>
      </c>
      <c r="N102" s="273">
        <v>430000</v>
      </c>
      <c r="O102" s="216">
        <v>418000</v>
      </c>
      <c r="P102" s="216" t="s">
        <v>270</v>
      </c>
      <c r="Q102" s="216">
        <v>63000</v>
      </c>
      <c r="R102" s="216">
        <v>260000</v>
      </c>
      <c r="S102" s="216">
        <v>100000</v>
      </c>
      <c r="T102" s="216">
        <v>88000</v>
      </c>
      <c r="U102" s="218">
        <v>12000</v>
      </c>
      <c r="Y102" s="28" t="s">
        <v>125</v>
      </c>
      <c r="Z102" s="273">
        <v>342000</v>
      </c>
      <c r="AA102" s="216">
        <v>338000</v>
      </c>
      <c r="AB102" s="216" t="s">
        <v>270</v>
      </c>
      <c r="AC102" s="216">
        <v>48000</v>
      </c>
      <c r="AD102" s="216">
        <v>216000</v>
      </c>
      <c r="AE102" s="216">
        <v>72000</v>
      </c>
      <c r="AF102" s="216">
        <v>68000</v>
      </c>
      <c r="AG102" s="218" t="s">
        <v>270</v>
      </c>
    </row>
    <row r="103" spans="1:33" ht="21" hidden="1" customHeight="1">
      <c r="A103" s="28" t="s">
        <v>126</v>
      </c>
      <c r="B103" s="273">
        <v>775000</v>
      </c>
      <c r="C103" s="216">
        <v>760000</v>
      </c>
      <c r="D103" s="216">
        <v>15000</v>
      </c>
      <c r="E103" s="216">
        <v>110000</v>
      </c>
      <c r="F103" s="216">
        <v>477000</v>
      </c>
      <c r="G103" s="216">
        <v>174000</v>
      </c>
      <c r="H103" s="216">
        <v>158000</v>
      </c>
      <c r="I103" s="218">
        <v>16000</v>
      </c>
      <c r="J103" s="26"/>
      <c r="K103" s="26"/>
      <c r="M103" s="28" t="s">
        <v>126</v>
      </c>
      <c r="N103" s="273">
        <v>432000</v>
      </c>
      <c r="O103" s="216">
        <v>420000</v>
      </c>
      <c r="P103" s="216" t="s">
        <v>270</v>
      </c>
      <c r="Q103" s="216">
        <v>63000</v>
      </c>
      <c r="R103" s="216">
        <v>260000</v>
      </c>
      <c r="S103" s="216">
        <v>102000</v>
      </c>
      <c r="T103" s="216">
        <v>90000</v>
      </c>
      <c r="U103" s="218">
        <v>12000</v>
      </c>
      <c r="Y103" s="28" t="s">
        <v>126</v>
      </c>
      <c r="Z103" s="273">
        <v>343000</v>
      </c>
      <c r="AA103" s="216">
        <v>340000</v>
      </c>
      <c r="AB103" s="216" t="s">
        <v>270</v>
      </c>
      <c r="AC103" s="216">
        <v>48000</v>
      </c>
      <c r="AD103" s="216">
        <v>216000</v>
      </c>
      <c r="AE103" s="216">
        <v>72000</v>
      </c>
      <c r="AF103" s="216">
        <v>68000</v>
      </c>
      <c r="AG103" s="218" t="s">
        <v>270</v>
      </c>
    </row>
    <row r="104" spans="1:33" ht="21" hidden="1" customHeight="1">
      <c r="A104" s="28" t="s">
        <v>127</v>
      </c>
      <c r="B104" s="273">
        <v>774000</v>
      </c>
      <c r="C104" s="216">
        <v>758000</v>
      </c>
      <c r="D104" s="216">
        <v>15000</v>
      </c>
      <c r="E104" s="216">
        <v>110000</v>
      </c>
      <c r="F104" s="216">
        <v>478000</v>
      </c>
      <c r="G104" s="216">
        <v>172000</v>
      </c>
      <c r="H104" s="216">
        <v>155000</v>
      </c>
      <c r="I104" s="218">
        <v>16000</v>
      </c>
      <c r="J104" s="26"/>
      <c r="K104" s="26"/>
      <c r="M104" s="28" t="s">
        <v>127</v>
      </c>
      <c r="N104" s="273">
        <v>433000</v>
      </c>
      <c r="O104" s="216">
        <v>420000</v>
      </c>
      <c r="P104" s="216" t="s">
        <v>270</v>
      </c>
      <c r="Q104" s="216">
        <v>62000</v>
      </c>
      <c r="R104" s="216">
        <v>261000</v>
      </c>
      <c r="S104" s="216">
        <v>102000</v>
      </c>
      <c r="T104" s="216">
        <v>89000</v>
      </c>
      <c r="U104" s="218">
        <v>13000</v>
      </c>
      <c r="Y104" s="28" t="s">
        <v>127</v>
      </c>
      <c r="Z104" s="273">
        <v>341000</v>
      </c>
      <c r="AA104" s="216">
        <v>338000</v>
      </c>
      <c r="AB104" s="216" t="s">
        <v>270</v>
      </c>
      <c r="AC104" s="216">
        <v>48000</v>
      </c>
      <c r="AD104" s="216">
        <v>216000</v>
      </c>
      <c r="AE104" s="216">
        <v>69000</v>
      </c>
      <c r="AF104" s="216">
        <v>66000</v>
      </c>
      <c r="AG104" s="218" t="s">
        <v>270</v>
      </c>
    </row>
    <row r="105" spans="1:33" ht="21" hidden="1" customHeight="1">
      <c r="A105" s="28" t="s">
        <v>128</v>
      </c>
      <c r="B105" s="273">
        <v>777000</v>
      </c>
      <c r="C105" s="216">
        <v>761000</v>
      </c>
      <c r="D105" s="216">
        <v>17000</v>
      </c>
      <c r="E105" s="216">
        <v>110000</v>
      </c>
      <c r="F105" s="216">
        <v>476000</v>
      </c>
      <c r="G105" s="216">
        <v>174000</v>
      </c>
      <c r="H105" s="216">
        <v>157000</v>
      </c>
      <c r="I105" s="218">
        <v>17000</v>
      </c>
      <c r="J105" s="26"/>
      <c r="K105" s="26"/>
      <c r="M105" s="28" t="s">
        <v>128</v>
      </c>
      <c r="N105" s="273">
        <v>437000</v>
      </c>
      <c r="O105" s="216">
        <v>424000</v>
      </c>
      <c r="P105" s="216">
        <v>10000</v>
      </c>
      <c r="Q105" s="216">
        <v>62000</v>
      </c>
      <c r="R105" s="216">
        <v>262000</v>
      </c>
      <c r="S105" s="216">
        <v>104000</v>
      </c>
      <c r="T105" s="216">
        <v>91000</v>
      </c>
      <c r="U105" s="218">
        <v>13000</v>
      </c>
      <c r="Y105" s="28" t="s">
        <v>128</v>
      </c>
      <c r="Z105" s="273">
        <v>340000</v>
      </c>
      <c r="AA105" s="216">
        <v>337000</v>
      </c>
      <c r="AB105" s="216" t="s">
        <v>270</v>
      </c>
      <c r="AC105" s="216">
        <v>48000</v>
      </c>
      <c r="AD105" s="216">
        <v>215000</v>
      </c>
      <c r="AE105" s="216">
        <v>70000</v>
      </c>
      <c r="AF105" s="216">
        <v>66000</v>
      </c>
      <c r="AG105" s="218" t="s">
        <v>270</v>
      </c>
    </row>
    <row r="106" spans="1:33" ht="21" hidden="1" customHeight="1">
      <c r="A106" s="28" t="s">
        <v>129</v>
      </c>
      <c r="B106" s="273">
        <v>780000</v>
      </c>
      <c r="C106" s="216">
        <v>765000</v>
      </c>
      <c r="D106" s="216">
        <v>19000</v>
      </c>
      <c r="E106" s="216">
        <v>113000</v>
      </c>
      <c r="F106" s="216">
        <v>474000</v>
      </c>
      <c r="G106" s="216">
        <v>174000</v>
      </c>
      <c r="H106" s="216">
        <v>159000</v>
      </c>
      <c r="I106" s="218">
        <v>15000</v>
      </c>
      <c r="J106" s="26"/>
      <c r="K106" s="26"/>
      <c r="M106" s="28" t="s">
        <v>129</v>
      </c>
      <c r="N106" s="273">
        <v>441000</v>
      </c>
      <c r="O106" s="216">
        <v>429000</v>
      </c>
      <c r="P106" s="216">
        <v>11000</v>
      </c>
      <c r="Q106" s="216">
        <v>65000</v>
      </c>
      <c r="R106" s="216">
        <v>261000</v>
      </c>
      <c r="S106" s="216">
        <v>104000</v>
      </c>
      <c r="T106" s="216">
        <v>92000</v>
      </c>
      <c r="U106" s="218">
        <v>12000</v>
      </c>
      <c r="Y106" s="28" t="s">
        <v>129</v>
      </c>
      <c r="Z106" s="273">
        <v>339000</v>
      </c>
      <c r="AA106" s="216">
        <v>336000</v>
      </c>
      <c r="AB106" s="216">
        <v>9000</v>
      </c>
      <c r="AC106" s="216">
        <v>48000</v>
      </c>
      <c r="AD106" s="216">
        <v>213000</v>
      </c>
      <c r="AE106" s="216">
        <v>70000</v>
      </c>
      <c r="AF106" s="216">
        <v>67000</v>
      </c>
      <c r="AG106" s="218" t="s">
        <v>270</v>
      </c>
    </row>
    <row r="107" spans="1:33" ht="21" hidden="1" customHeight="1">
      <c r="A107" s="28" t="s">
        <v>213</v>
      </c>
      <c r="B107" s="273">
        <v>785000</v>
      </c>
      <c r="C107" s="216">
        <v>770000</v>
      </c>
      <c r="D107" s="216">
        <v>21000</v>
      </c>
      <c r="E107" s="216">
        <v>113000</v>
      </c>
      <c r="F107" s="216">
        <v>474000</v>
      </c>
      <c r="G107" s="216">
        <v>177000</v>
      </c>
      <c r="H107" s="216">
        <v>162000</v>
      </c>
      <c r="I107" s="218">
        <v>15000</v>
      </c>
      <c r="J107" s="26"/>
      <c r="K107" s="26"/>
      <c r="M107" s="28" t="s">
        <v>213</v>
      </c>
      <c r="N107" s="273">
        <v>443000</v>
      </c>
      <c r="O107" s="216">
        <v>432000</v>
      </c>
      <c r="P107" s="216">
        <v>12000</v>
      </c>
      <c r="Q107" s="216">
        <v>65000</v>
      </c>
      <c r="R107" s="216">
        <v>260000</v>
      </c>
      <c r="S107" s="216">
        <v>106000</v>
      </c>
      <c r="T107" s="216">
        <v>95000</v>
      </c>
      <c r="U107" s="218">
        <v>11000</v>
      </c>
      <c r="Y107" s="28" t="s">
        <v>213</v>
      </c>
      <c r="Z107" s="273">
        <v>342000</v>
      </c>
      <c r="AA107" s="216">
        <v>338000</v>
      </c>
      <c r="AB107" s="216">
        <v>9000</v>
      </c>
      <c r="AC107" s="216">
        <v>48000</v>
      </c>
      <c r="AD107" s="216">
        <v>214000</v>
      </c>
      <c r="AE107" s="216">
        <v>71000</v>
      </c>
      <c r="AF107" s="216">
        <v>67000</v>
      </c>
      <c r="AG107" s="218" t="s">
        <v>270</v>
      </c>
    </row>
    <row r="108" spans="1:33" ht="21" hidden="1" customHeight="1">
      <c r="A108" s="28" t="s">
        <v>214</v>
      </c>
      <c r="B108" s="273">
        <v>789000</v>
      </c>
      <c r="C108" s="216">
        <v>773000</v>
      </c>
      <c r="D108" s="216">
        <v>21000</v>
      </c>
      <c r="E108" s="216">
        <v>117000</v>
      </c>
      <c r="F108" s="216">
        <v>475000</v>
      </c>
      <c r="G108" s="216">
        <v>176000</v>
      </c>
      <c r="H108" s="216">
        <v>160000</v>
      </c>
      <c r="I108" s="218">
        <v>16000</v>
      </c>
      <c r="J108" s="26"/>
      <c r="K108" s="26"/>
      <c r="M108" s="28" t="s">
        <v>214</v>
      </c>
      <c r="N108" s="273">
        <v>447000</v>
      </c>
      <c r="O108" s="216">
        <v>435000</v>
      </c>
      <c r="P108" s="216">
        <v>11000</v>
      </c>
      <c r="Q108" s="216">
        <v>68000</v>
      </c>
      <c r="R108" s="216">
        <v>262000</v>
      </c>
      <c r="S108" s="216">
        <v>106000</v>
      </c>
      <c r="T108" s="216">
        <v>94000</v>
      </c>
      <c r="U108" s="218">
        <v>11000</v>
      </c>
      <c r="Y108" s="28" t="s">
        <v>214</v>
      </c>
      <c r="Z108" s="273">
        <v>343000</v>
      </c>
      <c r="AA108" s="216">
        <v>338000</v>
      </c>
      <c r="AB108" s="216">
        <v>10000</v>
      </c>
      <c r="AC108" s="216">
        <v>49000</v>
      </c>
      <c r="AD108" s="216">
        <v>213000</v>
      </c>
      <c r="AE108" s="216">
        <v>70000</v>
      </c>
      <c r="AF108" s="216">
        <v>66000</v>
      </c>
      <c r="AG108" s="218" t="s">
        <v>270</v>
      </c>
    </row>
    <row r="109" spans="1:33" ht="21" hidden="1" customHeight="1">
      <c r="A109" s="28" t="s">
        <v>130</v>
      </c>
      <c r="B109" s="273">
        <v>796000</v>
      </c>
      <c r="C109" s="216">
        <v>780000</v>
      </c>
      <c r="D109" s="216">
        <v>21000</v>
      </c>
      <c r="E109" s="216">
        <v>120000</v>
      </c>
      <c r="F109" s="216">
        <v>482000</v>
      </c>
      <c r="G109" s="216">
        <v>173000</v>
      </c>
      <c r="H109" s="216">
        <v>158000</v>
      </c>
      <c r="I109" s="218">
        <v>15000</v>
      </c>
      <c r="J109" s="26"/>
      <c r="K109" s="26"/>
      <c r="M109" s="28" t="s">
        <v>130</v>
      </c>
      <c r="N109" s="273">
        <v>445000</v>
      </c>
      <c r="O109" s="216">
        <v>434000</v>
      </c>
      <c r="P109" s="216">
        <v>11000</v>
      </c>
      <c r="Q109" s="216">
        <v>68000</v>
      </c>
      <c r="R109" s="216">
        <v>263000</v>
      </c>
      <c r="S109" s="216">
        <v>102000</v>
      </c>
      <c r="T109" s="216">
        <v>91000</v>
      </c>
      <c r="U109" s="218">
        <v>11000</v>
      </c>
      <c r="Y109" s="28" t="s">
        <v>130</v>
      </c>
      <c r="Z109" s="273">
        <v>350000</v>
      </c>
      <c r="AA109" s="216">
        <v>346000</v>
      </c>
      <c r="AB109" s="216">
        <v>10000</v>
      </c>
      <c r="AC109" s="216">
        <v>52000</v>
      </c>
      <c r="AD109" s="216">
        <v>218000</v>
      </c>
      <c r="AE109" s="216">
        <v>71000</v>
      </c>
      <c r="AF109" s="216">
        <v>66000</v>
      </c>
      <c r="AG109" s="218" t="s">
        <v>270</v>
      </c>
    </row>
    <row r="110" spans="1:33" ht="21" hidden="1" customHeight="1">
      <c r="A110" s="28" t="s">
        <v>131</v>
      </c>
      <c r="B110" s="273">
        <v>794000</v>
      </c>
      <c r="C110" s="216">
        <v>780000</v>
      </c>
      <c r="D110" s="216">
        <v>18000</v>
      </c>
      <c r="E110" s="216">
        <v>121000</v>
      </c>
      <c r="F110" s="216">
        <v>480000</v>
      </c>
      <c r="G110" s="216">
        <v>174000</v>
      </c>
      <c r="H110" s="216">
        <v>160000</v>
      </c>
      <c r="I110" s="218">
        <v>14000</v>
      </c>
      <c r="J110" s="26"/>
      <c r="K110" s="26"/>
      <c r="M110" s="28" t="s">
        <v>131</v>
      </c>
      <c r="N110" s="273">
        <v>444000</v>
      </c>
      <c r="O110" s="216">
        <v>434000</v>
      </c>
      <c r="P110" s="216">
        <v>10000</v>
      </c>
      <c r="Q110" s="216">
        <v>68000</v>
      </c>
      <c r="R110" s="216">
        <v>263000</v>
      </c>
      <c r="S110" s="216">
        <v>103000</v>
      </c>
      <c r="T110" s="216">
        <v>93000</v>
      </c>
      <c r="U110" s="218">
        <v>10000</v>
      </c>
      <c r="Y110" s="28" t="s">
        <v>131</v>
      </c>
      <c r="Z110" s="273">
        <v>350000</v>
      </c>
      <c r="AA110" s="216">
        <v>346000</v>
      </c>
      <c r="AB110" s="216">
        <v>9000</v>
      </c>
      <c r="AC110" s="216">
        <v>53000</v>
      </c>
      <c r="AD110" s="216">
        <v>217000</v>
      </c>
      <c r="AE110" s="216">
        <v>71000</v>
      </c>
      <c r="AF110" s="216">
        <v>67000</v>
      </c>
      <c r="AG110" s="218" t="s">
        <v>270</v>
      </c>
    </row>
    <row r="111" spans="1:33" ht="21" hidden="1" customHeight="1">
      <c r="A111" s="28" t="s">
        <v>132</v>
      </c>
      <c r="B111" s="273">
        <v>787000</v>
      </c>
      <c r="C111" s="216">
        <v>772000</v>
      </c>
      <c r="D111" s="216">
        <v>16000</v>
      </c>
      <c r="E111" s="216">
        <v>121000</v>
      </c>
      <c r="F111" s="216">
        <v>474000</v>
      </c>
      <c r="G111" s="216">
        <v>175000</v>
      </c>
      <c r="H111" s="216">
        <v>160000</v>
      </c>
      <c r="I111" s="218">
        <v>14000</v>
      </c>
      <c r="J111" s="26"/>
      <c r="K111" s="26"/>
      <c r="M111" s="28" t="s">
        <v>132</v>
      </c>
      <c r="N111" s="273">
        <v>442000</v>
      </c>
      <c r="O111" s="216">
        <v>432000</v>
      </c>
      <c r="P111" s="216">
        <v>9000</v>
      </c>
      <c r="Q111" s="216">
        <v>68000</v>
      </c>
      <c r="R111" s="216">
        <v>262000</v>
      </c>
      <c r="S111" s="216">
        <v>103000</v>
      </c>
      <c r="T111" s="216">
        <v>93000</v>
      </c>
      <c r="U111" s="218">
        <v>11000</v>
      </c>
      <c r="Y111" s="28" t="s">
        <v>132</v>
      </c>
      <c r="Z111" s="273">
        <v>344000</v>
      </c>
      <c r="AA111" s="216">
        <v>341000</v>
      </c>
      <c r="AB111" s="216" t="s">
        <v>270</v>
      </c>
      <c r="AC111" s="216">
        <v>54000</v>
      </c>
      <c r="AD111" s="216">
        <v>212000</v>
      </c>
      <c r="AE111" s="216">
        <v>71000</v>
      </c>
      <c r="AF111" s="216">
        <v>68000</v>
      </c>
      <c r="AG111" s="218" t="s">
        <v>270</v>
      </c>
    </row>
    <row r="112" spans="1:33" ht="21" hidden="1" customHeight="1">
      <c r="A112" s="28" t="s">
        <v>133</v>
      </c>
      <c r="B112" s="273">
        <v>779000</v>
      </c>
      <c r="C112" s="216">
        <v>766000</v>
      </c>
      <c r="D112" s="216">
        <v>17000</v>
      </c>
      <c r="E112" s="216">
        <v>118000</v>
      </c>
      <c r="F112" s="216">
        <v>471000</v>
      </c>
      <c r="G112" s="216">
        <v>172000</v>
      </c>
      <c r="H112" s="216">
        <v>159000</v>
      </c>
      <c r="I112" s="218">
        <v>13000</v>
      </c>
      <c r="J112" s="26"/>
      <c r="K112" s="26"/>
      <c r="M112" s="28" t="s">
        <v>133</v>
      </c>
      <c r="N112" s="273">
        <v>436000</v>
      </c>
      <c r="O112" s="216">
        <v>426000</v>
      </c>
      <c r="P112" s="216">
        <v>9000</v>
      </c>
      <c r="Q112" s="216">
        <v>67000</v>
      </c>
      <c r="R112" s="216">
        <v>260000</v>
      </c>
      <c r="S112" s="216">
        <v>100000</v>
      </c>
      <c r="T112" s="216">
        <v>91000</v>
      </c>
      <c r="U112" s="218">
        <v>9000</v>
      </c>
      <c r="Y112" s="28" t="s">
        <v>133</v>
      </c>
      <c r="Z112" s="273">
        <v>343000</v>
      </c>
      <c r="AA112" s="216">
        <v>339000</v>
      </c>
      <c r="AB112" s="216" t="s">
        <v>270</v>
      </c>
      <c r="AC112" s="216">
        <v>52000</v>
      </c>
      <c r="AD112" s="216">
        <v>211000</v>
      </c>
      <c r="AE112" s="216">
        <v>72000</v>
      </c>
      <c r="AF112" s="216">
        <v>68000</v>
      </c>
      <c r="AG112" s="218" t="s">
        <v>270</v>
      </c>
    </row>
    <row r="113" spans="1:33" ht="21" hidden="1" customHeight="1">
      <c r="A113" s="28" t="s">
        <v>134</v>
      </c>
      <c r="B113" s="273">
        <v>778000</v>
      </c>
      <c r="C113" s="216">
        <v>766000</v>
      </c>
      <c r="D113" s="216">
        <v>19000</v>
      </c>
      <c r="E113" s="216">
        <v>120000</v>
      </c>
      <c r="F113" s="216">
        <v>471000</v>
      </c>
      <c r="G113" s="216">
        <v>169000</v>
      </c>
      <c r="H113" s="216">
        <v>157000</v>
      </c>
      <c r="I113" s="218">
        <v>12000</v>
      </c>
      <c r="J113" s="26"/>
      <c r="K113" s="26"/>
      <c r="M113" s="28" t="s">
        <v>134</v>
      </c>
      <c r="N113" s="273">
        <v>438000</v>
      </c>
      <c r="O113" s="216">
        <v>429000</v>
      </c>
      <c r="P113" s="216">
        <v>11000</v>
      </c>
      <c r="Q113" s="216">
        <v>66000</v>
      </c>
      <c r="R113" s="216">
        <v>262000</v>
      </c>
      <c r="S113" s="216">
        <v>99000</v>
      </c>
      <c r="T113" s="216">
        <v>91000</v>
      </c>
      <c r="U113" s="218">
        <v>9000</v>
      </c>
      <c r="Y113" s="28" t="s">
        <v>134</v>
      </c>
      <c r="Z113" s="273">
        <v>340000</v>
      </c>
      <c r="AA113" s="216">
        <v>336000</v>
      </c>
      <c r="AB113" s="216" t="s">
        <v>270</v>
      </c>
      <c r="AC113" s="216">
        <v>53000</v>
      </c>
      <c r="AD113" s="216">
        <v>209000</v>
      </c>
      <c r="AE113" s="216">
        <v>70000</v>
      </c>
      <c r="AF113" s="216">
        <v>66000</v>
      </c>
      <c r="AG113" s="218" t="s">
        <v>270</v>
      </c>
    </row>
    <row r="114" spans="1:33" ht="21" hidden="1" customHeight="1">
      <c r="A114" s="28" t="s">
        <v>135</v>
      </c>
      <c r="B114" s="273">
        <v>778000</v>
      </c>
      <c r="C114" s="216">
        <v>766000</v>
      </c>
      <c r="D114" s="216">
        <v>19000</v>
      </c>
      <c r="E114" s="216">
        <v>120000</v>
      </c>
      <c r="F114" s="216">
        <v>471000</v>
      </c>
      <c r="G114" s="216">
        <v>169000</v>
      </c>
      <c r="H114" s="216">
        <v>157000</v>
      </c>
      <c r="I114" s="218">
        <v>12000</v>
      </c>
      <c r="J114" s="26"/>
      <c r="K114" s="26"/>
      <c r="M114" s="28" t="s">
        <v>135</v>
      </c>
      <c r="N114" s="273">
        <v>439000</v>
      </c>
      <c r="O114" s="216">
        <v>430000</v>
      </c>
      <c r="P114" s="216">
        <v>10000</v>
      </c>
      <c r="Q114" s="216">
        <v>66000</v>
      </c>
      <c r="R114" s="216">
        <v>264000</v>
      </c>
      <c r="S114" s="216">
        <v>99000</v>
      </c>
      <c r="T114" s="216">
        <v>90000</v>
      </c>
      <c r="U114" s="218">
        <v>9000</v>
      </c>
      <c r="Y114" s="28" t="s">
        <v>135</v>
      </c>
      <c r="Z114" s="273">
        <v>340000</v>
      </c>
      <c r="AA114" s="216">
        <v>336000</v>
      </c>
      <c r="AB114" s="216" t="s">
        <v>270</v>
      </c>
      <c r="AC114" s="216">
        <v>54000</v>
      </c>
      <c r="AD114" s="216">
        <v>207000</v>
      </c>
      <c r="AE114" s="216">
        <v>71000</v>
      </c>
      <c r="AF114" s="216">
        <v>67000</v>
      </c>
      <c r="AG114" s="218" t="s">
        <v>270</v>
      </c>
    </row>
    <row r="115" spans="1:33" ht="21" hidden="1" customHeight="1">
      <c r="A115" s="28" t="s">
        <v>136</v>
      </c>
      <c r="B115" s="273">
        <v>782000</v>
      </c>
      <c r="C115" s="216">
        <v>770000</v>
      </c>
      <c r="D115" s="216">
        <v>17000</v>
      </c>
      <c r="E115" s="216">
        <v>119000</v>
      </c>
      <c r="F115" s="216">
        <v>474000</v>
      </c>
      <c r="G115" s="216">
        <v>173000</v>
      </c>
      <c r="H115" s="216">
        <v>161000</v>
      </c>
      <c r="I115" s="218">
        <v>12000</v>
      </c>
      <c r="J115" s="26"/>
      <c r="K115" s="26"/>
      <c r="M115" s="28" t="s">
        <v>136</v>
      </c>
      <c r="N115" s="273">
        <v>442000</v>
      </c>
      <c r="O115" s="216">
        <v>435000</v>
      </c>
      <c r="P115" s="216">
        <v>9000</v>
      </c>
      <c r="Q115" s="216">
        <v>67000</v>
      </c>
      <c r="R115" s="216">
        <v>266000</v>
      </c>
      <c r="S115" s="216">
        <v>100000</v>
      </c>
      <c r="T115" s="216">
        <v>92000</v>
      </c>
      <c r="U115" s="218" t="s">
        <v>270</v>
      </c>
      <c r="Y115" s="28" t="s">
        <v>136</v>
      </c>
      <c r="Z115" s="273">
        <v>340000</v>
      </c>
      <c r="AA115" s="216">
        <v>336000</v>
      </c>
      <c r="AB115" s="216" t="s">
        <v>270</v>
      </c>
      <c r="AC115" s="216">
        <v>52000</v>
      </c>
      <c r="AD115" s="216">
        <v>208000</v>
      </c>
      <c r="AE115" s="216">
        <v>73000</v>
      </c>
      <c r="AF115" s="216">
        <v>69000</v>
      </c>
      <c r="AG115" s="218" t="s">
        <v>270</v>
      </c>
    </row>
    <row r="116" spans="1:33" ht="21" hidden="1" customHeight="1">
      <c r="A116" s="28" t="s">
        <v>137</v>
      </c>
      <c r="B116" s="273">
        <v>775000</v>
      </c>
      <c r="C116" s="216">
        <v>764000</v>
      </c>
      <c r="D116" s="216">
        <v>17000</v>
      </c>
      <c r="E116" s="216">
        <v>117000</v>
      </c>
      <c r="F116" s="216">
        <v>471000</v>
      </c>
      <c r="G116" s="216">
        <v>171000</v>
      </c>
      <c r="H116" s="216">
        <v>160000</v>
      </c>
      <c r="I116" s="218">
        <v>11000</v>
      </c>
      <c r="J116" s="26"/>
      <c r="K116" s="26"/>
      <c r="M116" s="28" t="s">
        <v>137</v>
      </c>
      <c r="N116" s="273">
        <v>441000</v>
      </c>
      <c r="O116" s="216">
        <v>433000</v>
      </c>
      <c r="P116" s="216">
        <v>10000</v>
      </c>
      <c r="Q116" s="216">
        <v>66000</v>
      </c>
      <c r="R116" s="216">
        <v>265000</v>
      </c>
      <c r="S116" s="216">
        <v>99000</v>
      </c>
      <c r="T116" s="216">
        <v>92000</v>
      </c>
      <c r="U116" s="218" t="s">
        <v>270</v>
      </c>
      <c r="Y116" s="28" t="s">
        <v>137</v>
      </c>
      <c r="Z116" s="273">
        <v>335000</v>
      </c>
      <c r="AA116" s="216">
        <v>331000</v>
      </c>
      <c r="AB116" s="216" t="s">
        <v>270</v>
      </c>
      <c r="AC116" s="216">
        <v>50000</v>
      </c>
      <c r="AD116" s="216">
        <v>206000</v>
      </c>
      <c r="AE116" s="216">
        <v>71000</v>
      </c>
      <c r="AF116" s="216">
        <v>68000</v>
      </c>
      <c r="AG116" s="218" t="s">
        <v>270</v>
      </c>
    </row>
    <row r="117" spans="1:33" ht="21" hidden="1" customHeight="1">
      <c r="A117" s="28" t="s">
        <v>138</v>
      </c>
      <c r="B117" s="273">
        <v>772000</v>
      </c>
      <c r="C117" s="216">
        <v>762000</v>
      </c>
      <c r="D117" s="216">
        <v>19000</v>
      </c>
      <c r="E117" s="216">
        <v>115000</v>
      </c>
      <c r="F117" s="216">
        <v>467000</v>
      </c>
      <c r="G117" s="216">
        <v>171000</v>
      </c>
      <c r="H117" s="216">
        <v>161000</v>
      </c>
      <c r="I117" s="218">
        <v>10000</v>
      </c>
      <c r="J117" s="26"/>
      <c r="K117" s="26"/>
      <c r="M117" s="28" t="s">
        <v>138</v>
      </c>
      <c r="N117" s="273">
        <v>438000</v>
      </c>
      <c r="O117" s="216">
        <v>431000</v>
      </c>
      <c r="P117" s="216">
        <v>11000</v>
      </c>
      <c r="Q117" s="216">
        <v>66000</v>
      </c>
      <c r="R117" s="216">
        <v>262000</v>
      </c>
      <c r="S117" s="216">
        <v>99000</v>
      </c>
      <c r="T117" s="216">
        <v>92000</v>
      </c>
      <c r="U117" s="218" t="s">
        <v>270</v>
      </c>
      <c r="Y117" s="28" t="s">
        <v>138</v>
      </c>
      <c r="Z117" s="273">
        <v>334000</v>
      </c>
      <c r="AA117" s="216">
        <v>331000</v>
      </c>
      <c r="AB117" s="216" t="s">
        <v>270</v>
      </c>
      <c r="AC117" s="216">
        <v>50000</v>
      </c>
      <c r="AD117" s="216">
        <v>205000</v>
      </c>
      <c r="AE117" s="216">
        <v>72000</v>
      </c>
      <c r="AF117" s="216">
        <v>69000</v>
      </c>
      <c r="AG117" s="218" t="s">
        <v>270</v>
      </c>
    </row>
    <row r="118" spans="1:33" ht="21" hidden="1" customHeight="1">
      <c r="A118" s="28" t="s">
        <v>139</v>
      </c>
      <c r="B118" s="273">
        <v>769000</v>
      </c>
      <c r="C118" s="216">
        <v>758000</v>
      </c>
      <c r="D118" s="216">
        <v>17000</v>
      </c>
      <c r="E118" s="216">
        <v>115000</v>
      </c>
      <c r="F118" s="216">
        <v>466000</v>
      </c>
      <c r="G118" s="216">
        <v>171000</v>
      </c>
      <c r="H118" s="216">
        <v>159000</v>
      </c>
      <c r="I118" s="218">
        <v>11000</v>
      </c>
      <c r="J118" s="26"/>
      <c r="K118" s="26"/>
      <c r="M118" s="28" t="s">
        <v>139</v>
      </c>
      <c r="N118" s="273">
        <v>438000</v>
      </c>
      <c r="O118" s="216">
        <v>430000</v>
      </c>
      <c r="P118" s="216">
        <v>10000</v>
      </c>
      <c r="Q118" s="216">
        <v>65000</v>
      </c>
      <c r="R118" s="216">
        <v>262000</v>
      </c>
      <c r="S118" s="216">
        <v>101000</v>
      </c>
      <c r="T118" s="216">
        <v>93000</v>
      </c>
      <c r="U118" s="218" t="s">
        <v>270</v>
      </c>
      <c r="Y118" s="28" t="s">
        <v>139</v>
      </c>
      <c r="Z118" s="273">
        <v>331000</v>
      </c>
      <c r="AA118" s="216">
        <v>328000</v>
      </c>
      <c r="AB118" s="216" t="s">
        <v>270</v>
      </c>
      <c r="AC118" s="216">
        <v>50000</v>
      </c>
      <c r="AD118" s="216">
        <v>204000</v>
      </c>
      <c r="AE118" s="216">
        <v>70000</v>
      </c>
      <c r="AF118" s="216">
        <v>66000</v>
      </c>
      <c r="AG118" s="218" t="s">
        <v>270</v>
      </c>
    </row>
    <row r="119" spans="1:33" ht="21" hidden="1" customHeight="1">
      <c r="A119" s="28" t="s">
        <v>215</v>
      </c>
      <c r="B119" s="273">
        <v>771000</v>
      </c>
      <c r="C119" s="216">
        <v>760000</v>
      </c>
      <c r="D119" s="216">
        <v>15000</v>
      </c>
      <c r="E119" s="216">
        <v>117000</v>
      </c>
      <c r="F119" s="216">
        <v>466000</v>
      </c>
      <c r="G119" s="216">
        <v>174000</v>
      </c>
      <c r="H119" s="216">
        <v>162000</v>
      </c>
      <c r="I119" s="218">
        <v>12000</v>
      </c>
      <c r="J119" s="26"/>
      <c r="K119" s="26"/>
      <c r="M119" s="28" t="s">
        <v>215</v>
      </c>
      <c r="N119" s="273">
        <v>437000</v>
      </c>
      <c r="O119" s="216">
        <v>429000</v>
      </c>
      <c r="P119" s="216">
        <v>9000</v>
      </c>
      <c r="Q119" s="216">
        <v>66000</v>
      </c>
      <c r="R119" s="216">
        <v>261000</v>
      </c>
      <c r="S119" s="216">
        <v>101000</v>
      </c>
      <c r="T119" s="216">
        <v>93000</v>
      </c>
      <c r="U119" s="218" t="s">
        <v>270</v>
      </c>
      <c r="Y119" s="28" t="s">
        <v>215</v>
      </c>
      <c r="Z119" s="273">
        <v>334000</v>
      </c>
      <c r="AA119" s="216">
        <v>331000</v>
      </c>
      <c r="AB119" s="216" t="s">
        <v>270</v>
      </c>
      <c r="AC119" s="216">
        <v>51000</v>
      </c>
      <c r="AD119" s="216">
        <v>205000</v>
      </c>
      <c r="AE119" s="216">
        <v>72000</v>
      </c>
      <c r="AF119" s="216">
        <v>69000</v>
      </c>
      <c r="AG119" s="218" t="s">
        <v>270</v>
      </c>
    </row>
    <row r="120" spans="1:33" ht="21" hidden="1" customHeight="1">
      <c r="A120" s="28" t="s">
        <v>216</v>
      </c>
      <c r="B120" s="273">
        <v>775000</v>
      </c>
      <c r="C120" s="216">
        <v>763000</v>
      </c>
      <c r="D120" s="216">
        <v>14000</v>
      </c>
      <c r="E120" s="216">
        <v>116000</v>
      </c>
      <c r="F120" s="216">
        <v>470000</v>
      </c>
      <c r="G120" s="216">
        <v>174000</v>
      </c>
      <c r="H120" s="216">
        <v>162000</v>
      </c>
      <c r="I120" s="218">
        <v>12000</v>
      </c>
      <c r="J120" s="26"/>
      <c r="K120" s="26"/>
      <c r="M120" s="28" t="s">
        <v>216</v>
      </c>
      <c r="N120" s="273">
        <v>436000</v>
      </c>
      <c r="O120" s="216">
        <v>427000</v>
      </c>
      <c r="P120" s="216" t="s">
        <v>270</v>
      </c>
      <c r="Q120" s="216">
        <v>64000</v>
      </c>
      <c r="R120" s="216">
        <v>262000</v>
      </c>
      <c r="S120" s="216">
        <v>101000</v>
      </c>
      <c r="T120" s="216">
        <v>93000</v>
      </c>
      <c r="U120" s="218">
        <v>9000</v>
      </c>
      <c r="Y120" s="28" t="s">
        <v>216</v>
      </c>
      <c r="Z120" s="273">
        <v>339000</v>
      </c>
      <c r="AA120" s="216">
        <v>336000</v>
      </c>
      <c r="AB120" s="216" t="s">
        <v>270</v>
      </c>
      <c r="AC120" s="216">
        <v>52000</v>
      </c>
      <c r="AD120" s="216">
        <v>208000</v>
      </c>
      <c r="AE120" s="216">
        <v>73000</v>
      </c>
      <c r="AF120" s="216">
        <v>70000</v>
      </c>
      <c r="AG120" s="218" t="s">
        <v>270</v>
      </c>
    </row>
    <row r="121" spans="1:33" ht="21" hidden="1" customHeight="1">
      <c r="A121" s="28" t="s">
        <v>140</v>
      </c>
      <c r="B121" s="273">
        <v>765000</v>
      </c>
      <c r="C121" s="216">
        <v>753000</v>
      </c>
      <c r="D121" s="216">
        <v>14000</v>
      </c>
      <c r="E121" s="216">
        <v>116000</v>
      </c>
      <c r="F121" s="216">
        <v>466000</v>
      </c>
      <c r="G121" s="216">
        <v>169000</v>
      </c>
      <c r="H121" s="216">
        <v>157000</v>
      </c>
      <c r="I121" s="218">
        <v>12000</v>
      </c>
      <c r="J121" s="26"/>
      <c r="K121" s="26"/>
      <c r="M121" s="28" t="s">
        <v>140</v>
      </c>
      <c r="N121" s="273">
        <v>427000</v>
      </c>
      <c r="O121" s="216">
        <v>417000</v>
      </c>
      <c r="P121" s="216" t="s">
        <v>270</v>
      </c>
      <c r="Q121" s="216">
        <v>62000</v>
      </c>
      <c r="R121" s="216">
        <v>257000</v>
      </c>
      <c r="S121" s="216">
        <v>100000</v>
      </c>
      <c r="T121" s="216">
        <v>90000</v>
      </c>
      <c r="U121" s="218">
        <v>10000</v>
      </c>
      <c r="Y121" s="28" t="s">
        <v>140</v>
      </c>
      <c r="Z121" s="273">
        <v>338000</v>
      </c>
      <c r="AA121" s="216">
        <v>335000</v>
      </c>
      <c r="AB121" s="216" t="s">
        <v>270</v>
      </c>
      <c r="AC121" s="216">
        <v>53000</v>
      </c>
      <c r="AD121" s="216">
        <v>209000</v>
      </c>
      <c r="AE121" s="216">
        <v>69000</v>
      </c>
      <c r="AF121" s="216">
        <v>67000</v>
      </c>
      <c r="AG121" s="218" t="s">
        <v>270</v>
      </c>
    </row>
    <row r="122" spans="1:33" ht="21" hidden="1" customHeight="1">
      <c r="A122" s="28" t="s">
        <v>141</v>
      </c>
      <c r="B122" s="273">
        <v>763000</v>
      </c>
      <c r="C122" s="216">
        <v>752000</v>
      </c>
      <c r="D122" s="216">
        <v>14000</v>
      </c>
      <c r="E122" s="216">
        <v>115000</v>
      </c>
      <c r="F122" s="216">
        <v>465000</v>
      </c>
      <c r="G122" s="216">
        <v>169000</v>
      </c>
      <c r="H122" s="216">
        <v>158000</v>
      </c>
      <c r="I122" s="218">
        <v>11000</v>
      </c>
      <c r="J122" s="26"/>
      <c r="K122" s="26"/>
      <c r="M122" s="28" t="s">
        <v>141</v>
      </c>
      <c r="N122" s="273">
        <v>424000</v>
      </c>
      <c r="O122" s="216">
        <v>416000</v>
      </c>
      <c r="P122" s="216" t="s">
        <v>270</v>
      </c>
      <c r="Q122" s="216">
        <v>63000</v>
      </c>
      <c r="R122" s="216">
        <v>255000</v>
      </c>
      <c r="S122" s="216">
        <v>99000</v>
      </c>
      <c r="T122" s="216">
        <v>90000</v>
      </c>
      <c r="U122" s="218">
        <v>9000</v>
      </c>
      <c r="Y122" s="28" t="s">
        <v>141</v>
      </c>
      <c r="Z122" s="273">
        <v>338000</v>
      </c>
      <c r="AA122" s="216">
        <v>336000</v>
      </c>
      <c r="AB122" s="216" t="s">
        <v>270</v>
      </c>
      <c r="AC122" s="216">
        <v>52000</v>
      </c>
      <c r="AD122" s="216">
        <v>211000</v>
      </c>
      <c r="AE122" s="216">
        <v>70000</v>
      </c>
      <c r="AF122" s="216">
        <v>68000</v>
      </c>
      <c r="AG122" s="218" t="s">
        <v>270</v>
      </c>
    </row>
    <row r="123" spans="1:33" ht="21" hidden="1" customHeight="1">
      <c r="A123" s="28" t="s">
        <v>142</v>
      </c>
      <c r="B123" s="273">
        <v>753000</v>
      </c>
      <c r="C123" s="216">
        <v>745000</v>
      </c>
      <c r="D123" s="216">
        <v>12000</v>
      </c>
      <c r="E123" s="216">
        <v>111000</v>
      </c>
      <c r="F123" s="216">
        <v>467000</v>
      </c>
      <c r="G123" s="216">
        <v>164000</v>
      </c>
      <c r="H123" s="216">
        <v>156000</v>
      </c>
      <c r="I123" s="218" t="s">
        <v>270</v>
      </c>
      <c r="J123" s="26"/>
      <c r="K123" s="26"/>
      <c r="M123" s="28" t="s">
        <v>142</v>
      </c>
      <c r="N123" s="273">
        <v>418000</v>
      </c>
      <c r="O123" s="216">
        <v>411000</v>
      </c>
      <c r="P123" s="216" t="s">
        <v>270</v>
      </c>
      <c r="Q123" s="216">
        <v>59000</v>
      </c>
      <c r="R123" s="216">
        <v>255000</v>
      </c>
      <c r="S123" s="216">
        <v>98000</v>
      </c>
      <c r="T123" s="216">
        <v>91000</v>
      </c>
      <c r="U123" s="218" t="s">
        <v>270</v>
      </c>
      <c r="Y123" s="28" t="s">
        <v>142</v>
      </c>
      <c r="Z123" s="273">
        <v>336000</v>
      </c>
      <c r="AA123" s="216">
        <v>334000</v>
      </c>
      <c r="AB123" s="216" t="s">
        <v>270</v>
      </c>
      <c r="AC123" s="216">
        <v>52000</v>
      </c>
      <c r="AD123" s="216">
        <v>212000</v>
      </c>
      <c r="AE123" s="216">
        <v>66000</v>
      </c>
      <c r="AF123" s="216">
        <v>64000</v>
      </c>
      <c r="AG123" s="218" t="s">
        <v>270</v>
      </c>
    </row>
    <row r="124" spans="1:33" ht="21" hidden="1" customHeight="1">
      <c r="A124" s="28" t="s">
        <v>143</v>
      </c>
      <c r="B124" s="273">
        <v>757000</v>
      </c>
      <c r="C124" s="216">
        <v>748000</v>
      </c>
      <c r="D124" s="216">
        <v>13000</v>
      </c>
      <c r="E124" s="216">
        <v>111000</v>
      </c>
      <c r="F124" s="216">
        <v>466000</v>
      </c>
      <c r="G124" s="216">
        <v>166000</v>
      </c>
      <c r="H124" s="216">
        <v>157000</v>
      </c>
      <c r="I124" s="218">
        <v>9000</v>
      </c>
      <c r="J124" s="26"/>
      <c r="K124" s="26"/>
      <c r="M124" s="28" t="s">
        <v>143</v>
      </c>
      <c r="N124" s="273">
        <v>422000</v>
      </c>
      <c r="O124" s="216">
        <v>415000</v>
      </c>
      <c r="P124" s="216" t="s">
        <v>270</v>
      </c>
      <c r="Q124" s="216">
        <v>60000</v>
      </c>
      <c r="R124" s="216">
        <v>254000</v>
      </c>
      <c r="S124" s="216">
        <v>101000</v>
      </c>
      <c r="T124" s="216">
        <v>94000</v>
      </c>
      <c r="U124" s="218" t="s">
        <v>270</v>
      </c>
      <c r="Y124" s="28" t="s">
        <v>143</v>
      </c>
      <c r="Z124" s="273">
        <v>335000</v>
      </c>
      <c r="AA124" s="216">
        <v>333000</v>
      </c>
      <c r="AB124" s="216" t="s">
        <v>270</v>
      </c>
      <c r="AC124" s="216">
        <v>51000</v>
      </c>
      <c r="AD124" s="216">
        <v>212000</v>
      </c>
      <c r="AE124" s="216">
        <v>65000</v>
      </c>
      <c r="AF124" s="216">
        <v>64000</v>
      </c>
      <c r="AG124" s="218" t="s">
        <v>270</v>
      </c>
    </row>
    <row r="125" spans="1:33" ht="21" hidden="1" customHeight="1">
      <c r="A125" s="28" t="s">
        <v>144</v>
      </c>
      <c r="B125" s="273">
        <v>762000</v>
      </c>
      <c r="C125" s="216">
        <v>753000</v>
      </c>
      <c r="D125" s="216">
        <v>13000</v>
      </c>
      <c r="E125" s="216">
        <v>112000</v>
      </c>
      <c r="F125" s="216">
        <v>471000</v>
      </c>
      <c r="G125" s="216">
        <v>165000</v>
      </c>
      <c r="H125" s="216">
        <v>157000</v>
      </c>
      <c r="I125" s="218">
        <v>9000</v>
      </c>
      <c r="J125" s="26"/>
      <c r="K125" s="26"/>
      <c r="M125" s="28" t="s">
        <v>144</v>
      </c>
      <c r="N125" s="273">
        <v>426000</v>
      </c>
      <c r="O125" s="216">
        <v>419000</v>
      </c>
      <c r="P125" s="216" t="s">
        <v>270</v>
      </c>
      <c r="Q125" s="216">
        <v>61000</v>
      </c>
      <c r="R125" s="216">
        <v>257000</v>
      </c>
      <c r="S125" s="216">
        <v>102000</v>
      </c>
      <c r="T125" s="216">
        <v>94000</v>
      </c>
      <c r="U125" s="218" t="s">
        <v>270</v>
      </c>
      <c r="Y125" s="28" t="s">
        <v>144</v>
      </c>
      <c r="Z125" s="273">
        <v>336000</v>
      </c>
      <c r="AA125" s="216">
        <v>334000</v>
      </c>
      <c r="AB125" s="216" t="s">
        <v>270</v>
      </c>
      <c r="AC125" s="216">
        <v>51000</v>
      </c>
      <c r="AD125" s="216">
        <v>214000</v>
      </c>
      <c r="AE125" s="216">
        <v>64000</v>
      </c>
      <c r="AF125" s="216">
        <v>62000</v>
      </c>
      <c r="AG125" s="218" t="s">
        <v>270</v>
      </c>
    </row>
    <row r="126" spans="1:33" ht="21" hidden="1" customHeight="1">
      <c r="A126" s="28" t="s">
        <v>145</v>
      </c>
      <c r="B126" s="273">
        <v>765000</v>
      </c>
      <c r="C126" s="216">
        <v>756000</v>
      </c>
      <c r="D126" s="216">
        <v>13000</v>
      </c>
      <c r="E126" s="216">
        <v>115000</v>
      </c>
      <c r="F126" s="216">
        <v>470000</v>
      </c>
      <c r="G126" s="216">
        <v>167000</v>
      </c>
      <c r="H126" s="216">
        <v>157000</v>
      </c>
      <c r="I126" s="218">
        <v>9000</v>
      </c>
      <c r="J126" s="26"/>
      <c r="K126" s="26"/>
      <c r="M126" s="28" t="s">
        <v>145</v>
      </c>
      <c r="N126" s="273">
        <v>429000</v>
      </c>
      <c r="O126" s="216">
        <v>422000</v>
      </c>
      <c r="P126" s="216" t="s">
        <v>270</v>
      </c>
      <c r="Q126" s="216">
        <v>63000</v>
      </c>
      <c r="R126" s="216">
        <v>256000</v>
      </c>
      <c r="S126" s="216">
        <v>103000</v>
      </c>
      <c r="T126" s="216">
        <v>95000</v>
      </c>
      <c r="U126" s="218" t="s">
        <v>270</v>
      </c>
      <c r="Y126" s="28" t="s">
        <v>145</v>
      </c>
      <c r="Z126" s="273">
        <v>336000</v>
      </c>
      <c r="AA126" s="216">
        <v>334000</v>
      </c>
      <c r="AB126" s="216" t="s">
        <v>270</v>
      </c>
      <c r="AC126" s="216">
        <v>52000</v>
      </c>
      <c r="AD126" s="216">
        <v>214000</v>
      </c>
      <c r="AE126" s="216">
        <v>64000</v>
      </c>
      <c r="AF126" s="216">
        <v>62000</v>
      </c>
      <c r="AG126" s="218" t="s">
        <v>270</v>
      </c>
    </row>
    <row r="127" spans="1:33" ht="21" hidden="1" customHeight="1">
      <c r="A127" s="28" t="s">
        <v>146</v>
      </c>
      <c r="B127" s="273">
        <v>770000</v>
      </c>
      <c r="C127" s="216">
        <v>760000</v>
      </c>
      <c r="D127" s="216">
        <v>16000</v>
      </c>
      <c r="E127" s="216">
        <v>116000</v>
      </c>
      <c r="F127" s="216">
        <v>472000</v>
      </c>
      <c r="G127" s="216">
        <v>166000</v>
      </c>
      <c r="H127" s="216">
        <v>156000</v>
      </c>
      <c r="I127" s="218">
        <v>9000</v>
      </c>
      <c r="J127" s="26"/>
      <c r="K127" s="26"/>
      <c r="M127" s="28" t="s">
        <v>146</v>
      </c>
      <c r="N127" s="273">
        <v>432000</v>
      </c>
      <c r="O127" s="216">
        <v>425000</v>
      </c>
      <c r="P127" s="216">
        <v>10000</v>
      </c>
      <c r="Q127" s="216">
        <v>64000</v>
      </c>
      <c r="R127" s="216">
        <v>257000</v>
      </c>
      <c r="S127" s="216">
        <v>103000</v>
      </c>
      <c r="T127" s="216">
        <v>95000</v>
      </c>
      <c r="U127" s="218" t="s">
        <v>270</v>
      </c>
      <c r="Y127" s="28" t="s">
        <v>146</v>
      </c>
      <c r="Z127" s="273">
        <v>337000</v>
      </c>
      <c r="AA127" s="216">
        <v>335000</v>
      </c>
      <c r="AB127" s="216" t="s">
        <v>270</v>
      </c>
      <c r="AC127" s="216">
        <v>52000</v>
      </c>
      <c r="AD127" s="216">
        <v>216000</v>
      </c>
      <c r="AE127" s="216">
        <v>63000</v>
      </c>
      <c r="AF127" s="216">
        <v>61000</v>
      </c>
      <c r="AG127" s="218" t="s">
        <v>270</v>
      </c>
    </row>
    <row r="128" spans="1:33" ht="21" hidden="1" customHeight="1">
      <c r="A128" s="28" t="s">
        <v>147</v>
      </c>
      <c r="B128" s="273">
        <v>776000</v>
      </c>
      <c r="C128" s="216">
        <v>766000</v>
      </c>
      <c r="D128" s="216">
        <v>15000</v>
      </c>
      <c r="E128" s="216">
        <v>115000</v>
      </c>
      <c r="F128" s="216">
        <v>477000</v>
      </c>
      <c r="G128" s="216">
        <v>168000</v>
      </c>
      <c r="H128" s="216">
        <v>158000</v>
      </c>
      <c r="I128" s="218">
        <v>10000</v>
      </c>
      <c r="J128" s="26"/>
      <c r="K128" s="26"/>
      <c r="M128" s="28" t="s">
        <v>147</v>
      </c>
      <c r="N128" s="273">
        <v>432000</v>
      </c>
      <c r="O128" s="216">
        <v>424000</v>
      </c>
      <c r="P128" s="216">
        <v>10000</v>
      </c>
      <c r="Q128" s="216">
        <v>62000</v>
      </c>
      <c r="R128" s="216">
        <v>258000</v>
      </c>
      <c r="S128" s="216">
        <v>103000</v>
      </c>
      <c r="T128" s="216">
        <v>95000</v>
      </c>
      <c r="U128" s="218" t="s">
        <v>270</v>
      </c>
      <c r="Y128" s="28" t="s">
        <v>147</v>
      </c>
      <c r="Z128" s="273">
        <v>344000</v>
      </c>
      <c r="AA128" s="216">
        <v>341000</v>
      </c>
      <c r="AB128" s="216" t="s">
        <v>270</v>
      </c>
      <c r="AC128" s="216">
        <v>54000</v>
      </c>
      <c r="AD128" s="216">
        <v>219000</v>
      </c>
      <c r="AE128" s="216">
        <v>66000</v>
      </c>
      <c r="AF128" s="216">
        <v>63000</v>
      </c>
      <c r="AG128" s="218" t="s">
        <v>270</v>
      </c>
    </row>
    <row r="129" spans="1:33" ht="21" hidden="1" customHeight="1">
      <c r="A129" s="28" t="s">
        <v>148</v>
      </c>
      <c r="B129" s="273">
        <v>782000</v>
      </c>
      <c r="C129" s="216">
        <v>772000</v>
      </c>
      <c r="D129" s="216">
        <v>17000</v>
      </c>
      <c r="E129" s="216">
        <v>115000</v>
      </c>
      <c r="F129" s="216">
        <v>482000</v>
      </c>
      <c r="G129" s="216">
        <v>168000</v>
      </c>
      <c r="H129" s="216">
        <v>158000</v>
      </c>
      <c r="I129" s="218">
        <v>10000</v>
      </c>
      <c r="J129" s="26"/>
      <c r="K129" s="26"/>
      <c r="M129" s="28" t="s">
        <v>148</v>
      </c>
      <c r="N129" s="273">
        <v>437000</v>
      </c>
      <c r="O129" s="216">
        <v>429000</v>
      </c>
      <c r="P129" s="216">
        <v>10000</v>
      </c>
      <c r="Q129" s="216">
        <v>64000</v>
      </c>
      <c r="R129" s="216">
        <v>260000</v>
      </c>
      <c r="S129" s="216">
        <v>104000</v>
      </c>
      <c r="T129" s="216">
        <v>96000</v>
      </c>
      <c r="U129" s="218" t="s">
        <v>270</v>
      </c>
      <c r="Y129" s="28" t="s">
        <v>148</v>
      </c>
      <c r="Z129" s="273">
        <v>345000</v>
      </c>
      <c r="AA129" s="216">
        <v>343000</v>
      </c>
      <c r="AB129" s="216" t="s">
        <v>270</v>
      </c>
      <c r="AC129" s="216">
        <v>52000</v>
      </c>
      <c r="AD129" s="216">
        <v>223000</v>
      </c>
      <c r="AE129" s="216">
        <v>64000</v>
      </c>
      <c r="AF129" s="216">
        <v>62000</v>
      </c>
      <c r="AG129" s="218" t="s">
        <v>270</v>
      </c>
    </row>
    <row r="130" spans="1:33" ht="21" hidden="1" customHeight="1">
      <c r="A130" s="28" t="s">
        <v>149</v>
      </c>
      <c r="B130" s="273">
        <v>789000</v>
      </c>
      <c r="C130" s="216">
        <v>778000</v>
      </c>
      <c r="D130" s="216">
        <v>17000</v>
      </c>
      <c r="E130" s="216">
        <v>116000</v>
      </c>
      <c r="F130" s="216">
        <v>488000</v>
      </c>
      <c r="G130" s="216">
        <v>169000</v>
      </c>
      <c r="H130" s="216">
        <v>158000</v>
      </c>
      <c r="I130" s="218">
        <v>11000</v>
      </c>
      <c r="J130" s="26"/>
      <c r="K130" s="26"/>
      <c r="M130" s="28" t="s">
        <v>149</v>
      </c>
      <c r="N130" s="273">
        <v>439000</v>
      </c>
      <c r="O130" s="216">
        <v>431000</v>
      </c>
      <c r="P130" s="216">
        <v>9000</v>
      </c>
      <c r="Q130" s="216">
        <v>63000</v>
      </c>
      <c r="R130" s="216">
        <v>262000</v>
      </c>
      <c r="S130" s="216">
        <v>105000</v>
      </c>
      <c r="T130" s="216">
        <v>96000</v>
      </c>
      <c r="U130" s="218" t="s">
        <v>270</v>
      </c>
      <c r="Y130" s="28" t="s">
        <v>149</v>
      </c>
      <c r="Z130" s="273">
        <v>350000</v>
      </c>
      <c r="AA130" s="216">
        <v>348000</v>
      </c>
      <c r="AB130" s="216" t="s">
        <v>270</v>
      </c>
      <c r="AC130" s="216">
        <v>53000</v>
      </c>
      <c r="AD130" s="216">
        <v>226000</v>
      </c>
      <c r="AE130" s="216">
        <v>64000</v>
      </c>
      <c r="AF130" s="216">
        <v>62000</v>
      </c>
      <c r="AG130" s="218" t="s">
        <v>270</v>
      </c>
    </row>
    <row r="131" spans="1:33" ht="21" hidden="1" customHeight="1">
      <c r="A131" s="28" t="s">
        <v>217</v>
      </c>
      <c r="B131" s="273">
        <v>784000</v>
      </c>
      <c r="C131" s="216">
        <v>772000</v>
      </c>
      <c r="D131" s="216">
        <v>18000</v>
      </c>
      <c r="E131" s="216">
        <v>112000</v>
      </c>
      <c r="F131" s="216">
        <v>483000</v>
      </c>
      <c r="G131" s="216">
        <v>172000</v>
      </c>
      <c r="H131" s="216">
        <v>159000</v>
      </c>
      <c r="I131" s="218">
        <v>13000</v>
      </c>
      <c r="J131" s="26"/>
      <c r="K131" s="26"/>
      <c r="M131" s="28" t="s">
        <v>217</v>
      </c>
      <c r="N131" s="273">
        <v>438000</v>
      </c>
      <c r="O131" s="216">
        <v>428000</v>
      </c>
      <c r="P131" s="216">
        <v>10000</v>
      </c>
      <c r="Q131" s="216">
        <v>59000</v>
      </c>
      <c r="R131" s="216">
        <v>262000</v>
      </c>
      <c r="S131" s="216">
        <v>107000</v>
      </c>
      <c r="T131" s="216">
        <v>97000</v>
      </c>
      <c r="U131" s="218">
        <v>10000</v>
      </c>
      <c r="Y131" s="28" t="s">
        <v>217</v>
      </c>
      <c r="Z131" s="273">
        <v>347000</v>
      </c>
      <c r="AA131" s="216">
        <v>344000</v>
      </c>
      <c r="AB131" s="216" t="s">
        <v>270</v>
      </c>
      <c r="AC131" s="216">
        <v>52000</v>
      </c>
      <c r="AD131" s="216">
        <v>222000</v>
      </c>
      <c r="AE131" s="216">
        <v>65000</v>
      </c>
      <c r="AF131" s="216">
        <v>62000</v>
      </c>
      <c r="AG131" s="218" t="s">
        <v>270</v>
      </c>
    </row>
    <row r="132" spans="1:33" ht="21" hidden="1" customHeight="1">
      <c r="A132" s="28" t="s">
        <v>218</v>
      </c>
      <c r="B132" s="273">
        <v>788000</v>
      </c>
      <c r="C132" s="216">
        <v>775000</v>
      </c>
      <c r="D132" s="216">
        <v>17000</v>
      </c>
      <c r="E132" s="216">
        <v>111000</v>
      </c>
      <c r="F132" s="216">
        <v>487000</v>
      </c>
      <c r="G132" s="216">
        <v>173000</v>
      </c>
      <c r="H132" s="216">
        <v>160000</v>
      </c>
      <c r="I132" s="218">
        <v>13000</v>
      </c>
      <c r="J132" s="26"/>
      <c r="K132" s="26"/>
      <c r="M132" s="28" t="s">
        <v>218</v>
      </c>
      <c r="N132" s="273">
        <v>436000</v>
      </c>
      <c r="O132" s="216">
        <v>427000</v>
      </c>
      <c r="P132" s="216">
        <v>10000</v>
      </c>
      <c r="Q132" s="216">
        <v>59000</v>
      </c>
      <c r="R132" s="216">
        <v>260000</v>
      </c>
      <c r="S132" s="216">
        <v>107000</v>
      </c>
      <c r="T132" s="216">
        <v>98000</v>
      </c>
      <c r="U132" s="218">
        <v>9000</v>
      </c>
      <c r="Y132" s="28" t="s">
        <v>218</v>
      </c>
      <c r="Z132" s="273">
        <v>352000</v>
      </c>
      <c r="AA132" s="216">
        <v>349000</v>
      </c>
      <c r="AB132" s="216" t="s">
        <v>270</v>
      </c>
      <c r="AC132" s="216">
        <v>52000</v>
      </c>
      <c r="AD132" s="216">
        <v>227000</v>
      </c>
      <c r="AE132" s="216">
        <v>66000</v>
      </c>
      <c r="AF132" s="216">
        <v>62000</v>
      </c>
      <c r="AG132" s="218" t="s">
        <v>270</v>
      </c>
    </row>
    <row r="133" spans="1:33" ht="21" hidden="1" customHeight="1">
      <c r="A133" s="28" t="s">
        <v>150</v>
      </c>
      <c r="B133" s="273">
        <v>790000</v>
      </c>
      <c r="C133" s="216">
        <v>777000</v>
      </c>
      <c r="D133" s="216">
        <v>16000</v>
      </c>
      <c r="E133" s="216">
        <v>110000</v>
      </c>
      <c r="F133" s="216">
        <v>489000</v>
      </c>
      <c r="G133" s="216">
        <v>175000</v>
      </c>
      <c r="H133" s="216">
        <v>162000</v>
      </c>
      <c r="I133" s="218">
        <v>13000</v>
      </c>
      <c r="J133" s="26"/>
      <c r="K133" s="26"/>
      <c r="M133" s="28" t="s">
        <v>150</v>
      </c>
      <c r="N133" s="273">
        <v>438000</v>
      </c>
      <c r="O133" s="216">
        <v>429000</v>
      </c>
      <c r="P133" s="216">
        <v>10000</v>
      </c>
      <c r="Q133" s="216">
        <v>59000</v>
      </c>
      <c r="R133" s="216">
        <v>262000</v>
      </c>
      <c r="S133" s="216">
        <v>107000</v>
      </c>
      <c r="T133" s="216">
        <v>98000</v>
      </c>
      <c r="U133" s="218">
        <v>9000</v>
      </c>
      <c r="Y133" s="28" t="s">
        <v>150</v>
      </c>
      <c r="Z133" s="273">
        <v>353000</v>
      </c>
      <c r="AA133" s="216">
        <v>348000</v>
      </c>
      <c r="AB133" s="216" t="s">
        <v>270</v>
      </c>
      <c r="AC133" s="216">
        <v>51000</v>
      </c>
      <c r="AD133" s="216">
        <v>227000</v>
      </c>
      <c r="AE133" s="216">
        <v>69000</v>
      </c>
      <c r="AF133" s="216">
        <v>64000</v>
      </c>
      <c r="AG133" s="218" t="s">
        <v>270</v>
      </c>
    </row>
    <row r="134" spans="1:33" ht="21" hidden="1" customHeight="1">
      <c r="A134" s="28" t="s">
        <v>151</v>
      </c>
      <c r="B134" s="273">
        <v>784000</v>
      </c>
      <c r="C134" s="216">
        <v>771000</v>
      </c>
      <c r="D134" s="216">
        <v>15000</v>
      </c>
      <c r="E134" s="216">
        <v>108000</v>
      </c>
      <c r="F134" s="216">
        <v>491000</v>
      </c>
      <c r="G134" s="216">
        <v>171000</v>
      </c>
      <c r="H134" s="216">
        <v>158000</v>
      </c>
      <c r="I134" s="218">
        <v>13000</v>
      </c>
      <c r="J134" s="26"/>
      <c r="K134" s="26"/>
      <c r="M134" s="28" t="s">
        <v>151</v>
      </c>
      <c r="N134" s="273">
        <v>434000</v>
      </c>
      <c r="O134" s="216">
        <v>426000</v>
      </c>
      <c r="P134" s="216">
        <v>9000</v>
      </c>
      <c r="Q134" s="216">
        <v>59000</v>
      </c>
      <c r="R134" s="216">
        <v>262000</v>
      </c>
      <c r="S134" s="216">
        <v>104000</v>
      </c>
      <c r="T134" s="216">
        <v>96000</v>
      </c>
      <c r="U134" s="218">
        <v>9000</v>
      </c>
      <c r="Y134" s="28" t="s">
        <v>151</v>
      </c>
      <c r="Z134" s="273">
        <v>350000</v>
      </c>
      <c r="AA134" s="216">
        <v>345000</v>
      </c>
      <c r="AB134" s="216" t="s">
        <v>270</v>
      </c>
      <c r="AC134" s="216">
        <v>48000</v>
      </c>
      <c r="AD134" s="216">
        <v>229000</v>
      </c>
      <c r="AE134" s="216">
        <v>66000</v>
      </c>
      <c r="AF134" s="216">
        <v>62000</v>
      </c>
      <c r="AG134" s="218" t="s">
        <v>270</v>
      </c>
    </row>
    <row r="135" spans="1:33" ht="21" hidden="1" customHeight="1">
      <c r="A135" s="28" t="s">
        <v>152</v>
      </c>
      <c r="B135" s="273">
        <v>783000</v>
      </c>
      <c r="C135" s="216">
        <v>770000</v>
      </c>
      <c r="D135" s="216">
        <v>16000</v>
      </c>
      <c r="E135" s="216">
        <v>108000</v>
      </c>
      <c r="F135" s="216">
        <v>490000</v>
      </c>
      <c r="G135" s="216">
        <v>170000</v>
      </c>
      <c r="H135" s="216">
        <v>157000</v>
      </c>
      <c r="I135" s="218">
        <v>13000</v>
      </c>
      <c r="J135" s="26"/>
      <c r="K135" s="26"/>
      <c r="M135" s="28" t="s">
        <v>152</v>
      </c>
      <c r="N135" s="273">
        <v>434000</v>
      </c>
      <c r="O135" s="216">
        <v>425000</v>
      </c>
      <c r="P135" s="216">
        <v>9000</v>
      </c>
      <c r="Q135" s="216">
        <v>60000</v>
      </c>
      <c r="R135" s="216">
        <v>262000</v>
      </c>
      <c r="S135" s="216">
        <v>103000</v>
      </c>
      <c r="T135" s="216">
        <v>95000</v>
      </c>
      <c r="U135" s="218">
        <v>9000</v>
      </c>
      <c r="Y135" s="28" t="s">
        <v>152</v>
      </c>
      <c r="Z135" s="273">
        <v>349000</v>
      </c>
      <c r="AA135" s="216">
        <v>345000</v>
      </c>
      <c r="AB135" s="216" t="s">
        <v>270</v>
      </c>
      <c r="AC135" s="216">
        <v>48000</v>
      </c>
      <c r="AD135" s="216">
        <v>228000</v>
      </c>
      <c r="AE135" s="216">
        <v>67000</v>
      </c>
      <c r="AF135" s="216">
        <v>62000</v>
      </c>
      <c r="AG135" s="218" t="s">
        <v>270</v>
      </c>
    </row>
    <row r="136" spans="1:33" ht="21" hidden="1" customHeight="1">
      <c r="A136" s="28" t="s">
        <v>153</v>
      </c>
      <c r="B136" s="273">
        <v>788000</v>
      </c>
      <c r="C136" s="216">
        <v>775000</v>
      </c>
      <c r="D136" s="216">
        <v>15000</v>
      </c>
      <c r="E136" s="216">
        <v>112000</v>
      </c>
      <c r="F136" s="216">
        <v>490000</v>
      </c>
      <c r="G136" s="216">
        <v>171000</v>
      </c>
      <c r="H136" s="216">
        <v>158000</v>
      </c>
      <c r="I136" s="218">
        <v>13000</v>
      </c>
      <c r="J136" s="26"/>
      <c r="K136" s="26"/>
      <c r="M136" s="28" t="s">
        <v>153</v>
      </c>
      <c r="N136" s="273">
        <v>430000</v>
      </c>
      <c r="O136" s="216">
        <v>422000</v>
      </c>
      <c r="P136" s="216">
        <v>9000</v>
      </c>
      <c r="Q136" s="216">
        <v>60000</v>
      </c>
      <c r="R136" s="216">
        <v>260000</v>
      </c>
      <c r="S136" s="216">
        <v>101000</v>
      </c>
      <c r="T136" s="216">
        <v>93000</v>
      </c>
      <c r="U136" s="218" t="s">
        <v>270</v>
      </c>
      <c r="Y136" s="28" t="s">
        <v>153</v>
      </c>
      <c r="Z136" s="273">
        <v>358000</v>
      </c>
      <c r="AA136" s="216">
        <v>353000</v>
      </c>
      <c r="AB136" s="216" t="s">
        <v>270</v>
      </c>
      <c r="AC136" s="216">
        <v>52000</v>
      </c>
      <c r="AD136" s="216">
        <v>231000</v>
      </c>
      <c r="AE136" s="216">
        <v>70000</v>
      </c>
      <c r="AF136" s="216">
        <v>65000</v>
      </c>
      <c r="AG136" s="218" t="s">
        <v>270</v>
      </c>
    </row>
    <row r="137" spans="1:33" ht="21" hidden="1" customHeight="1">
      <c r="A137" s="28" t="s">
        <v>154</v>
      </c>
      <c r="B137" s="273">
        <v>802000</v>
      </c>
      <c r="C137" s="216">
        <v>787000</v>
      </c>
      <c r="D137" s="216">
        <v>15000</v>
      </c>
      <c r="E137" s="216">
        <v>119000</v>
      </c>
      <c r="F137" s="216">
        <v>494000</v>
      </c>
      <c r="G137" s="216">
        <v>173000</v>
      </c>
      <c r="H137" s="216">
        <v>159000</v>
      </c>
      <c r="I137" s="218">
        <v>14000</v>
      </c>
      <c r="J137" s="26"/>
      <c r="K137" s="26"/>
      <c r="M137" s="28" t="s">
        <v>154</v>
      </c>
      <c r="N137" s="273">
        <v>440000</v>
      </c>
      <c r="O137" s="216">
        <v>430000</v>
      </c>
      <c r="P137" s="216">
        <v>9000</v>
      </c>
      <c r="Q137" s="216">
        <v>64000</v>
      </c>
      <c r="R137" s="216">
        <v>262000</v>
      </c>
      <c r="S137" s="216">
        <v>104000</v>
      </c>
      <c r="T137" s="216">
        <v>95000</v>
      </c>
      <c r="U137" s="218">
        <v>9000</v>
      </c>
      <c r="Y137" s="28" t="s">
        <v>154</v>
      </c>
      <c r="Z137" s="273">
        <v>362000</v>
      </c>
      <c r="AA137" s="216">
        <v>357000</v>
      </c>
      <c r="AB137" s="216" t="s">
        <v>270</v>
      </c>
      <c r="AC137" s="216">
        <v>55000</v>
      </c>
      <c r="AD137" s="216">
        <v>232000</v>
      </c>
      <c r="AE137" s="216">
        <v>69000</v>
      </c>
      <c r="AF137" s="216">
        <v>64000</v>
      </c>
      <c r="AG137" s="218" t="s">
        <v>270</v>
      </c>
    </row>
    <row r="138" spans="1:33" ht="21" hidden="1" customHeight="1">
      <c r="A138" s="28" t="s">
        <v>155</v>
      </c>
      <c r="B138" s="273">
        <v>806000</v>
      </c>
      <c r="C138" s="216">
        <v>792000</v>
      </c>
      <c r="D138" s="216">
        <v>13000</v>
      </c>
      <c r="E138" s="216">
        <v>123000</v>
      </c>
      <c r="F138" s="216">
        <v>496000</v>
      </c>
      <c r="G138" s="216">
        <v>174000</v>
      </c>
      <c r="H138" s="216">
        <v>160000</v>
      </c>
      <c r="I138" s="218">
        <v>14000</v>
      </c>
      <c r="J138" s="26"/>
      <c r="K138" s="26"/>
      <c r="M138" s="28" t="s">
        <v>155</v>
      </c>
      <c r="N138" s="273">
        <v>441000</v>
      </c>
      <c r="O138" s="216">
        <v>432000</v>
      </c>
      <c r="P138" s="216" t="s">
        <v>270</v>
      </c>
      <c r="Q138" s="216">
        <v>66000</v>
      </c>
      <c r="R138" s="216">
        <v>264000</v>
      </c>
      <c r="S138" s="216">
        <v>103000</v>
      </c>
      <c r="T138" s="216">
        <v>94000</v>
      </c>
      <c r="U138" s="218">
        <v>9000</v>
      </c>
      <c r="Y138" s="28" t="s">
        <v>155</v>
      </c>
      <c r="Z138" s="273">
        <v>365000</v>
      </c>
      <c r="AA138" s="216">
        <v>360000</v>
      </c>
      <c r="AB138" s="216" t="s">
        <v>270</v>
      </c>
      <c r="AC138" s="216">
        <v>58000</v>
      </c>
      <c r="AD138" s="216">
        <v>232000</v>
      </c>
      <c r="AE138" s="216">
        <v>71000</v>
      </c>
      <c r="AF138" s="216">
        <v>66000</v>
      </c>
      <c r="AG138" s="218" t="s">
        <v>270</v>
      </c>
    </row>
    <row r="139" spans="1:33" ht="21" hidden="1" customHeight="1">
      <c r="A139" s="28" t="s">
        <v>156</v>
      </c>
      <c r="B139" s="273">
        <v>810000</v>
      </c>
      <c r="C139" s="216">
        <v>795000</v>
      </c>
      <c r="D139" s="216">
        <v>14000</v>
      </c>
      <c r="E139" s="216">
        <v>122000</v>
      </c>
      <c r="F139" s="216">
        <v>498000</v>
      </c>
      <c r="G139" s="216">
        <v>174000</v>
      </c>
      <c r="H139" s="216">
        <v>160000</v>
      </c>
      <c r="I139" s="218">
        <v>14000</v>
      </c>
      <c r="J139" s="26"/>
      <c r="K139" s="26"/>
      <c r="M139" s="28" t="s">
        <v>156</v>
      </c>
      <c r="N139" s="273">
        <v>446000</v>
      </c>
      <c r="O139" s="216">
        <v>436000</v>
      </c>
      <c r="P139" s="216" t="s">
        <v>270</v>
      </c>
      <c r="Q139" s="216">
        <v>66000</v>
      </c>
      <c r="R139" s="216">
        <v>267000</v>
      </c>
      <c r="S139" s="216">
        <v>105000</v>
      </c>
      <c r="T139" s="216">
        <v>95000</v>
      </c>
      <c r="U139" s="218">
        <v>10000</v>
      </c>
      <c r="Y139" s="28" t="s">
        <v>156</v>
      </c>
      <c r="Z139" s="273">
        <v>364000</v>
      </c>
      <c r="AA139" s="216">
        <v>360000</v>
      </c>
      <c r="AB139" s="216" t="s">
        <v>270</v>
      </c>
      <c r="AC139" s="216">
        <v>57000</v>
      </c>
      <c r="AD139" s="216">
        <v>231000</v>
      </c>
      <c r="AE139" s="216">
        <v>70000</v>
      </c>
      <c r="AF139" s="216">
        <v>66000</v>
      </c>
      <c r="AG139" s="218" t="s">
        <v>270</v>
      </c>
    </row>
    <row r="140" spans="1:33" ht="21" hidden="1" customHeight="1">
      <c r="A140" s="28" t="s">
        <v>157</v>
      </c>
      <c r="B140" s="273">
        <v>801000</v>
      </c>
      <c r="C140" s="216">
        <v>787000</v>
      </c>
      <c r="D140" s="216">
        <v>14000</v>
      </c>
      <c r="E140" s="216">
        <v>122000</v>
      </c>
      <c r="F140" s="216">
        <v>494000</v>
      </c>
      <c r="G140" s="216">
        <v>171000</v>
      </c>
      <c r="H140" s="216">
        <v>157000</v>
      </c>
      <c r="I140" s="218">
        <v>14000</v>
      </c>
      <c r="J140" s="26"/>
      <c r="K140" s="26"/>
      <c r="M140" s="28" t="s">
        <v>157</v>
      </c>
      <c r="N140" s="273">
        <v>442000</v>
      </c>
      <c r="O140" s="216">
        <v>432000</v>
      </c>
      <c r="P140" s="216" t="s">
        <v>270</v>
      </c>
      <c r="Q140" s="216">
        <v>65000</v>
      </c>
      <c r="R140" s="216">
        <v>266000</v>
      </c>
      <c r="S140" s="216">
        <v>103000</v>
      </c>
      <c r="T140" s="216">
        <v>92000</v>
      </c>
      <c r="U140" s="218">
        <v>11000</v>
      </c>
      <c r="Y140" s="28" t="s">
        <v>157</v>
      </c>
      <c r="Z140" s="273">
        <v>359000</v>
      </c>
      <c r="AA140" s="216">
        <v>355000</v>
      </c>
      <c r="AB140" s="216" t="s">
        <v>270</v>
      </c>
      <c r="AC140" s="216">
        <v>56000</v>
      </c>
      <c r="AD140" s="216">
        <v>228000</v>
      </c>
      <c r="AE140" s="216">
        <v>68000</v>
      </c>
      <c r="AF140" s="216">
        <v>65000</v>
      </c>
      <c r="AG140" s="218" t="s">
        <v>270</v>
      </c>
    </row>
    <row r="141" spans="1:33" ht="21" hidden="1" customHeight="1">
      <c r="A141" s="28" t="s">
        <v>158</v>
      </c>
      <c r="B141" s="273">
        <v>802000</v>
      </c>
      <c r="C141" s="216">
        <v>788000</v>
      </c>
      <c r="D141" s="216">
        <v>14000</v>
      </c>
      <c r="E141" s="216">
        <v>123000</v>
      </c>
      <c r="F141" s="216">
        <v>492000</v>
      </c>
      <c r="G141" s="216">
        <v>173000</v>
      </c>
      <c r="H141" s="216">
        <v>158000</v>
      </c>
      <c r="I141" s="218">
        <v>15000</v>
      </c>
      <c r="J141" s="26"/>
      <c r="K141" s="26"/>
      <c r="M141" s="28" t="s">
        <v>158</v>
      </c>
      <c r="N141" s="273">
        <v>445000</v>
      </c>
      <c r="O141" s="216">
        <v>434000</v>
      </c>
      <c r="P141" s="216" t="s">
        <v>270</v>
      </c>
      <c r="Q141" s="216">
        <v>67000</v>
      </c>
      <c r="R141" s="216">
        <v>265000</v>
      </c>
      <c r="S141" s="216">
        <v>105000</v>
      </c>
      <c r="T141" s="216">
        <v>94000</v>
      </c>
      <c r="U141" s="218">
        <v>11000</v>
      </c>
      <c r="Y141" s="28" t="s">
        <v>158</v>
      </c>
      <c r="Z141" s="273">
        <v>357000</v>
      </c>
      <c r="AA141" s="216">
        <v>354000</v>
      </c>
      <c r="AB141" s="216" t="s">
        <v>270</v>
      </c>
      <c r="AC141" s="216">
        <v>57000</v>
      </c>
      <c r="AD141" s="216">
        <v>228000</v>
      </c>
      <c r="AE141" s="216">
        <v>67000</v>
      </c>
      <c r="AF141" s="216">
        <v>64000</v>
      </c>
      <c r="AG141" s="218" t="s">
        <v>270</v>
      </c>
    </row>
    <row r="142" spans="1:33" ht="21" hidden="1" customHeight="1">
      <c r="A142" s="28" t="s">
        <v>159</v>
      </c>
      <c r="B142" s="273">
        <v>797000</v>
      </c>
      <c r="C142" s="216">
        <v>782000</v>
      </c>
      <c r="D142" s="216">
        <v>13000</v>
      </c>
      <c r="E142" s="216">
        <v>124000</v>
      </c>
      <c r="F142" s="216">
        <v>486000</v>
      </c>
      <c r="G142" s="216">
        <v>173000</v>
      </c>
      <c r="H142" s="216">
        <v>158000</v>
      </c>
      <c r="I142" s="218">
        <v>15000</v>
      </c>
      <c r="J142" s="26"/>
      <c r="K142" s="26"/>
      <c r="M142" s="28" t="s">
        <v>159</v>
      </c>
      <c r="N142" s="273">
        <v>444000</v>
      </c>
      <c r="O142" s="216">
        <v>433000</v>
      </c>
      <c r="P142" s="216">
        <v>9000</v>
      </c>
      <c r="Q142" s="216">
        <v>67000</v>
      </c>
      <c r="R142" s="216">
        <v>263000</v>
      </c>
      <c r="S142" s="216">
        <v>105000</v>
      </c>
      <c r="T142" s="216">
        <v>94000</v>
      </c>
      <c r="U142" s="218">
        <v>11000</v>
      </c>
      <c r="Y142" s="28" t="s">
        <v>159</v>
      </c>
      <c r="Z142" s="273">
        <v>353000</v>
      </c>
      <c r="AA142" s="216">
        <v>349000</v>
      </c>
      <c r="AB142" s="216" t="s">
        <v>270</v>
      </c>
      <c r="AC142" s="216">
        <v>56000</v>
      </c>
      <c r="AD142" s="216">
        <v>223000</v>
      </c>
      <c r="AE142" s="216">
        <v>68000</v>
      </c>
      <c r="AF142" s="216">
        <v>64000</v>
      </c>
      <c r="AG142" s="218" t="s">
        <v>270</v>
      </c>
    </row>
    <row r="143" spans="1:33" ht="21" hidden="1" customHeight="1">
      <c r="A143" s="28" t="s">
        <v>219</v>
      </c>
      <c r="B143" s="273">
        <v>801000</v>
      </c>
      <c r="C143" s="216">
        <v>785000</v>
      </c>
      <c r="D143" s="216">
        <v>12000</v>
      </c>
      <c r="E143" s="216">
        <v>124000</v>
      </c>
      <c r="F143" s="216">
        <v>490000</v>
      </c>
      <c r="G143" s="216">
        <v>176000</v>
      </c>
      <c r="H143" s="216">
        <v>159000</v>
      </c>
      <c r="I143" s="218">
        <v>16000</v>
      </c>
      <c r="J143" s="26"/>
      <c r="K143" s="26"/>
      <c r="M143" s="28" t="s">
        <v>219</v>
      </c>
      <c r="N143" s="273">
        <v>443000</v>
      </c>
      <c r="O143" s="216">
        <v>432000</v>
      </c>
      <c r="P143" s="216" t="s">
        <v>270</v>
      </c>
      <c r="Q143" s="216">
        <v>68000</v>
      </c>
      <c r="R143" s="216">
        <v>264000</v>
      </c>
      <c r="S143" s="216">
        <v>103000</v>
      </c>
      <c r="T143" s="216">
        <v>93000</v>
      </c>
      <c r="U143" s="218">
        <v>10000</v>
      </c>
      <c r="Y143" s="28" t="s">
        <v>219</v>
      </c>
      <c r="Z143" s="273">
        <v>358000</v>
      </c>
      <c r="AA143" s="216">
        <v>353000</v>
      </c>
      <c r="AB143" s="216" t="s">
        <v>270</v>
      </c>
      <c r="AC143" s="216">
        <v>56000</v>
      </c>
      <c r="AD143" s="216">
        <v>226000</v>
      </c>
      <c r="AE143" s="216">
        <v>72000</v>
      </c>
      <c r="AF143" s="216">
        <v>66000</v>
      </c>
      <c r="AG143" s="218" t="s">
        <v>270</v>
      </c>
    </row>
    <row r="144" spans="1:33" ht="21" hidden="1" customHeight="1">
      <c r="A144" s="28" t="s">
        <v>220</v>
      </c>
      <c r="B144" s="273">
        <v>807000</v>
      </c>
      <c r="C144" s="216">
        <v>791000</v>
      </c>
      <c r="D144" s="216">
        <v>11000</v>
      </c>
      <c r="E144" s="216">
        <v>123000</v>
      </c>
      <c r="F144" s="216">
        <v>496000</v>
      </c>
      <c r="G144" s="216">
        <v>178000</v>
      </c>
      <c r="H144" s="216">
        <v>161000</v>
      </c>
      <c r="I144" s="218">
        <v>17000</v>
      </c>
      <c r="J144" s="26"/>
      <c r="K144" s="26"/>
      <c r="M144" s="28" t="s">
        <v>220</v>
      </c>
      <c r="N144" s="273">
        <v>446000</v>
      </c>
      <c r="O144" s="216">
        <v>435000</v>
      </c>
      <c r="P144" s="216" t="s">
        <v>270</v>
      </c>
      <c r="Q144" s="216">
        <v>69000</v>
      </c>
      <c r="R144" s="216">
        <v>268000</v>
      </c>
      <c r="S144" s="216">
        <v>103000</v>
      </c>
      <c r="T144" s="216">
        <v>93000</v>
      </c>
      <c r="U144" s="218">
        <v>11000</v>
      </c>
      <c r="Y144" s="28" t="s">
        <v>220</v>
      </c>
      <c r="Z144" s="273">
        <v>361000</v>
      </c>
      <c r="AA144" s="216">
        <v>356000</v>
      </c>
      <c r="AB144" s="216" t="s">
        <v>270</v>
      </c>
      <c r="AC144" s="216">
        <v>55000</v>
      </c>
      <c r="AD144" s="216">
        <v>228000</v>
      </c>
      <c r="AE144" s="216">
        <v>74000</v>
      </c>
      <c r="AF144" s="216">
        <v>68000</v>
      </c>
      <c r="AG144" s="218" t="s">
        <v>270</v>
      </c>
    </row>
    <row r="145" spans="1:33" ht="21" hidden="1" customHeight="1">
      <c r="A145" s="28" t="s">
        <v>160</v>
      </c>
      <c r="B145" s="273">
        <v>804000</v>
      </c>
      <c r="C145" s="216">
        <v>787000</v>
      </c>
      <c r="D145" s="216">
        <v>11000</v>
      </c>
      <c r="E145" s="216">
        <v>122000</v>
      </c>
      <c r="F145" s="216">
        <v>493000</v>
      </c>
      <c r="G145" s="216">
        <v>178000</v>
      </c>
      <c r="H145" s="216">
        <v>161000</v>
      </c>
      <c r="I145" s="218">
        <v>18000</v>
      </c>
      <c r="J145" s="26"/>
      <c r="K145" s="26"/>
      <c r="M145" s="28" t="s">
        <v>160</v>
      </c>
      <c r="N145" s="273">
        <v>444000</v>
      </c>
      <c r="O145" s="216">
        <v>433000</v>
      </c>
      <c r="P145" s="216" t="s">
        <v>270</v>
      </c>
      <c r="Q145" s="216">
        <v>68000</v>
      </c>
      <c r="R145" s="216">
        <v>265000</v>
      </c>
      <c r="S145" s="216">
        <v>103000</v>
      </c>
      <c r="T145" s="216">
        <v>92000</v>
      </c>
      <c r="U145" s="218">
        <v>11000</v>
      </c>
      <c r="Y145" s="28" t="s">
        <v>160</v>
      </c>
      <c r="Z145" s="273">
        <v>360000</v>
      </c>
      <c r="AA145" s="216">
        <v>354000</v>
      </c>
      <c r="AB145" s="216" t="s">
        <v>270</v>
      </c>
      <c r="AC145" s="216">
        <v>54000</v>
      </c>
      <c r="AD145" s="216">
        <v>227000</v>
      </c>
      <c r="AE145" s="216">
        <v>75000</v>
      </c>
      <c r="AF145" s="216">
        <v>68000</v>
      </c>
      <c r="AG145" s="218" t="s">
        <v>270</v>
      </c>
    </row>
    <row r="146" spans="1:33" ht="21" hidden="1" customHeight="1">
      <c r="A146" s="28" t="s">
        <v>161</v>
      </c>
      <c r="B146" s="273">
        <v>800000</v>
      </c>
      <c r="C146" s="216">
        <v>785000</v>
      </c>
      <c r="D146" s="216">
        <v>11000</v>
      </c>
      <c r="E146" s="216">
        <v>120000</v>
      </c>
      <c r="F146" s="216">
        <v>494000</v>
      </c>
      <c r="G146" s="216">
        <v>175000</v>
      </c>
      <c r="H146" s="216">
        <v>159000</v>
      </c>
      <c r="I146" s="218">
        <v>16000</v>
      </c>
      <c r="J146" s="26"/>
      <c r="K146" s="26"/>
      <c r="M146" s="28" t="s">
        <v>161</v>
      </c>
      <c r="N146" s="273">
        <v>440000</v>
      </c>
      <c r="O146" s="216">
        <v>430000</v>
      </c>
      <c r="P146" s="216" t="s">
        <v>270</v>
      </c>
      <c r="Q146" s="216">
        <v>65000</v>
      </c>
      <c r="R146" s="216">
        <v>265000</v>
      </c>
      <c r="S146" s="216">
        <v>103000</v>
      </c>
      <c r="T146" s="216">
        <v>93000</v>
      </c>
      <c r="U146" s="218">
        <v>10000</v>
      </c>
      <c r="Y146" s="28" t="s">
        <v>161</v>
      </c>
      <c r="Z146" s="273">
        <v>361000</v>
      </c>
      <c r="AA146" s="216">
        <v>355000</v>
      </c>
      <c r="AB146" s="216" t="s">
        <v>270</v>
      </c>
      <c r="AC146" s="216">
        <v>55000</v>
      </c>
      <c r="AD146" s="216">
        <v>229000</v>
      </c>
      <c r="AE146" s="216">
        <v>72000</v>
      </c>
      <c r="AF146" s="216">
        <v>66000</v>
      </c>
      <c r="AG146" s="218" t="s">
        <v>270</v>
      </c>
    </row>
    <row r="147" spans="1:33" ht="21" hidden="1" customHeight="1">
      <c r="A147" s="28" t="s">
        <v>162</v>
      </c>
      <c r="B147" s="273">
        <v>799000</v>
      </c>
      <c r="C147" s="216">
        <v>784000</v>
      </c>
      <c r="D147" s="216">
        <v>10000</v>
      </c>
      <c r="E147" s="216">
        <v>119000</v>
      </c>
      <c r="F147" s="216">
        <v>495000</v>
      </c>
      <c r="G147" s="216">
        <v>174000</v>
      </c>
      <c r="H147" s="216">
        <v>159000</v>
      </c>
      <c r="I147" s="218">
        <v>15000</v>
      </c>
      <c r="J147" s="26"/>
      <c r="K147" s="26"/>
      <c r="M147" s="28" t="s">
        <v>162</v>
      </c>
      <c r="N147" s="273">
        <v>439000</v>
      </c>
      <c r="O147" s="216">
        <v>429000</v>
      </c>
      <c r="P147" s="216" t="s">
        <v>270</v>
      </c>
      <c r="Q147" s="216">
        <v>64000</v>
      </c>
      <c r="R147" s="216">
        <v>265000</v>
      </c>
      <c r="S147" s="216">
        <v>103000</v>
      </c>
      <c r="T147" s="216">
        <v>94000</v>
      </c>
      <c r="U147" s="218">
        <v>10000</v>
      </c>
      <c r="Y147" s="28" t="s">
        <v>162</v>
      </c>
      <c r="Z147" s="273">
        <v>360000</v>
      </c>
      <c r="AA147" s="216">
        <v>355000</v>
      </c>
      <c r="AB147" s="216" t="s">
        <v>270</v>
      </c>
      <c r="AC147" s="216">
        <v>55000</v>
      </c>
      <c r="AD147" s="216">
        <v>230000</v>
      </c>
      <c r="AE147" s="216">
        <v>71000</v>
      </c>
      <c r="AF147" s="216">
        <v>66000</v>
      </c>
      <c r="AG147" s="218" t="s">
        <v>270</v>
      </c>
    </row>
    <row r="148" spans="1:33" ht="21" hidden="1" customHeight="1">
      <c r="A148" s="28" t="s">
        <v>163</v>
      </c>
      <c r="B148" s="273">
        <v>810000</v>
      </c>
      <c r="C148" s="216">
        <v>795000</v>
      </c>
      <c r="D148" s="216">
        <v>10000</v>
      </c>
      <c r="E148" s="216">
        <v>120000</v>
      </c>
      <c r="F148" s="216">
        <v>500000</v>
      </c>
      <c r="G148" s="216">
        <v>180000</v>
      </c>
      <c r="H148" s="216">
        <v>165000</v>
      </c>
      <c r="I148" s="218">
        <v>15000</v>
      </c>
      <c r="J148" s="26"/>
      <c r="K148" s="26"/>
      <c r="M148" s="28" t="s">
        <v>163</v>
      </c>
      <c r="N148" s="273">
        <v>445000</v>
      </c>
      <c r="O148" s="216">
        <v>435000</v>
      </c>
      <c r="P148" s="216" t="s">
        <v>270</v>
      </c>
      <c r="Q148" s="216">
        <v>64000</v>
      </c>
      <c r="R148" s="216">
        <v>269000</v>
      </c>
      <c r="S148" s="216">
        <v>106000</v>
      </c>
      <c r="T148" s="216">
        <v>96000</v>
      </c>
      <c r="U148" s="218">
        <v>10000</v>
      </c>
      <c r="Y148" s="28" t="s">
        <v>163</v>
      </c>
      <c r="Z148" s="273">
        <v>365000</v>
      </c>
      <c r="AA148" s="216">
        <v>360000</v>
      </c>
      <c r="AB148" s="216" t="s">
        <v>270</v>
      </c>
      <c r="AC148" s="216">
        <v>57000</v>
      </c>
      <c r="AD148" s="216">
        <v>231000</v>
      </c>
      <c r="AE148" s="216">
        <v>74000</v>
      </c>
      <c r="AF148" s="216">
        <v>68000</v>
      </c>
      <c r="AG148" s="218" t="s">
        <v>270</v>
      </c>
    </row>
    <row r="149" spans="1:33" ht="21" hidden="1" customHeight="1">
      <c r="A149" s="28" t="s">
        <v>164</v>
      </c>
      <c r="B149" s="273">
        <v>816000</v>
      </c>
      <c r="C149" s="216">
        <v>801000</v>
      </c>
      <c r="D149" s="216">
        <v>11000</v>
      </c>
      <c r="E149" s="216">
        <v>125000</v>
      </c>
      <c r="F149" s="216">
        <v>500000</v>
      </c>
      <c r="G149" s="216">
        <v>180000</v>
      </c>
      <c r="H149" s="216">
        <v>166000</v>
      </c>
      <c r="I149" s="218">
        <v>14000</v>
      </c>
      <c r="J149" s="26"/>
      <c r="K149" s="26"/>
      <c r="M149" s="28" t="s">
        <v>164</v>
      </c>
      <c r="N149" s="273">
        <v>449000</v>
      </c>
      <c r="O149" s="216">
        <v>440000</v>
      </c>
      <c r="P149" s="216" t="s">
        <v>270</v>
      </c>
      <c r="Q149" s="216">
        <v>68000</v>
      </c>
      <c r="R149" s="216">
        <v>268000</v>
      </c>
      <c r="S149" s="216">
        <v>105000</v>
      </c>
      <c r="T149" s="216">
        <v>96000</v>
      </c>
      <c r="U149" s="218">
        <v>9000</v>
      </c>
      <c r="Y149" s="28" t="s">
        <v>164</v>
      </c>
      <c r="Z149" s="273">
        <v>366000</v>
      </c>
      <c r="AA149" s="216">
        <v>361000</v>
      </c>
      <c r="AB149" s="216" t="s">
        <v>270</v>
      </c>
      <c r="AC149" s="216">
        <v>57000</v>
      </c>
      <c r="AD149" s="216">
        <v>231000</v>
      </c>
      <c r="AE149" s="216">
        <v>75000</v>
      </c>
      <c r="AF149" s="216">
        <v>70000</v>
      </c>
      <c r="AG149" s="218" t="s">
        <v>270</v>
      </c>
    </row>
    <row r="150" spans="1:33" ht="21" hidden="1" customHeight="1">
      <c r="A150" s="28" t="s">
        <v>165</v>
      </c>
      <c r="B150" s="273">
        <v>819000</v>
      </c>
      <c r="C150" s="216">
        <v>803000</v>
      </c>
      <c r="D150" s="216">
        <v>12000</v>
      </c>
      <c r="E150" s="216">
        <v>125000</v>
      </c>
      <c r="F150" s="216">
        <v>499000</v>
      </c>
      <c r="G150" s="216">
        <v>183000</v>
      </c>
      <c r="H150" s="216">
        <v>168000</v>
      </c>
      <c r="I150" s="218">
        <v>15000</v>
      </c>
      <c r="J150" s="26"/>
      <c r="K150" s="26"/>
      <c r="M150" s="28" t="s">
        <v>165</v>
      </c>
      <c r="N150" s="273">
        <v>450000</v>
      </c>
      <c r="O150" s="216">
        <v>439000</v>
      </c>
      <c r="P150" s="216" t="s">
        <v>270</v>
      </c>
      <c r="Q150" s="216">
        <v>67000</v>
      </c>
      <c r="R150" s="216">
        <v>268000</v>
      </c>
      <c r="S150" s="216">
        <v>107000</v>
      </c>
      <c r="T150" s="216">
        <v>97000</v>
      </c>
      <c r="U150" s="218">
        <v>10000</v>
      </c>
      <c r="Y150" s="28" t="s">
        <v>165</v>
      </c>
      <c r="Z150" s="273">
        <v>369000</v>
      </c>
      <c r="AA150" s="216">
        <v>364000</v>
      </c>
      <c r="AB150" s="216" t="s">
        <v>270</v>
      </c>
      <c r="AC150" s="216">
        <v>58000</v>
      </c>
      <c r="AD150" s="216">
        <v>231000</v>
      </c>
      <c r="AE150" s="216">
        <v>76000</v>
      </c>
      <c r="AF150" s="216">
        <v>71000</v>
      </c>
      <c r="AG150" s="218" t="s">
        <v>270</v>
      </c>
    </row>
    <row r="151" spans="1:33" ht="21" hidden="1" customHeight="1">
      <c r="A151" s="28" t="s">
        <v>166</v>
      </c>
      <c r="B151" s="273">
        <v>814000</v>
      </c>
      <c r="C151" s="216">
        <v>799000</v>
      </c>
      <c r="D151" s="216">
        <v>12000</v>
      </c>
      <c r="E151" s="216">
        <v>122000</v>
      </c>
      <c r="F151" s="216">
        <v>501000</v>
      </c>
      <c r="G151" s="216">
        <v>179000</v>
      </c>
      <c r="H151" s="216">
        <v>164000</v>
      </c>
      <c r="I151" s="218">
        <v>15000</v>
      </c>
      <c r="J151" s="26"/>
      <c r="K151" s="26"/>
      <c r="M151" s="28" t="s">
        <v>166</v>
      </c>
      <c r="N151" s="273">
        <v>448000</v>
      </c>
      <c r="O151" s="216">
        <v>438000</v>
      </c>
      <c r="P151" s="216" t="s">
        <v>270</v>
      </c>
      <c r="Q151" s="216">
        <v>67000</v>
      </c>
      <c r="R151" s="216">
        <v>268000</v>
      </c>
      <c r="S151" s="216">
        <v>106000</v>
      </c>
      <c r="T151" s="216">
        <v>96000</v>
      </c>
      <c r="U151" s="218">
        <v>10000</v>
      </c>
      <c r="Y151" s="28" t="s">
        <v>166</v>
      </c>
      <c r="Z151" s="273">
        <v>365000</v>
      </c>
      <c r="AA151" s="216">
        <v>361000</v>
      </c>
      <c r="AB151" s="216" t="s">
        <v>270</v>
      </c>
      <c r="AC151" s="216">
        <v>55000</v>
      </c>
      <c r="AD151" s="216">
        <v>233000</v>
      </c>
      <c r="AE151" s="216">
        <v>72000</v>
      </c>
      <c r="AF151" s="216">
        <v>68000</v>
      </c>
      <c r="AG151" s="218" t="s">
        <v>270</v>
      </c>
    </row>
    <row r="152" spans="1:33" ht="21" hidden="1" customHeight="1">
      <c r="A152" s="28" t="s">
        <v>167</v>
      </c>
      <c r="B152" s="273">
        <v>808000</v>
      </c>
      <c r="C152" s="216">
        <v>794000</v>
      </c>
      <c r="D152" s="216">
        <v>12000</v>
      </c>
      <c r="E152" s="216">
        <v>116000</v>
      </c>
      <c r="F152" s="216">
        <v>499000</v>
      </c>
      <c r="G152" s="216">
        <v>180000</v>
      </c>
      <c r="H152" s="216">
        <v>167000</v>
      </c>
      <c r="I152" s="218">
        <v>14000</v>
      </c>
      <c r="J152" s="26"/>
      <c r="K152" s="26"/>
      <c r="M152" s="28" t="s">
        <v>167</v>
      </c>
      <c r="N152" s="273">
        <v>444000</v>
      </c>
      <c r="O152" s="216">
        <v>434000</v>
      </c>
      <c r="P152" s="216" t="s">
        <v>270</v>
      </c>
      <c r="Q152" s="216">
        <v>63000</v>
      </c>
      <c r="R152" s="216">
        <v>268000</v>
      </c>
      <c r="S152" s="216">
        <v>106000</v>
      </c>
      <c r="T152" s="216">
        <v>96000</v>
      </c>
      <c r="U152" s="218">
        <v>11000</v>
      </c>
      <c r="Y152" s="28" t="s">
        <v>167</v>
      </c>
      <c r="Z152" s="273">
        <v>363000</v>
      </c>
      <c r="AA152" s="216">
        <v>360000</v>
      </c>
      <c r="AB152" s="216" t="s">
        <v>270</v>
      </c>
      <c r="AC152" s="216">
        <v>54000</v>
      </c>
      <c r="AD152" s="216">
        <v>231000</v>
      </c>
      <c r="AE152" s="216">
        <v>74000</v>
      </c>
      <c r="AF152" s="216">
        <v>71000</v>
      </c>
      <c r="AG152" s="218" t="s">
        <v>270</v>
      </c>
    </row>
    <row r="153" spans="1:33" ht="21" hidden="1" customHeight="1">
      <c r="A153" s="28" t="s">
        <v>168</v>
      </c>
      <c r="B153" s="273">
        <v>812000</v>
      </c>
      <c r="C153" s="216">
        <v>797000</v>
      </c>
      <c r="D153" s="216">
        <v>14000</v>
      </c>
      <c r="E153" s="216">
        <v>117000</v>
      </c>
      <c r="F153" s="216">
        <v>502000</v>
      </c>
      <c r="G153" s="216">
        <v>179000</v>
      </c>
      <c r="H153" s="216">
        <v>165000</v>
      </c>
      <c r="I153" s="218">
        <v>14000</v>
      </c>
      <c r="J153" s="26"/>
      <c r="K153" s="26"/>
      <c r="M153" s="28" t="s">
        <v>168</v>
      </c>
      <c r="N153" s="273">
        <v>446000</v>
      </c>
      <c r="O153" s="216">
        <v>435000</v>
      </c>
      <c r="P153" s="216" t="s">
        <v>270</v>
      </c>
      <c r="Q153" s="216">
        <v>65000</v>
      </c>
      <c r="R153" s="216">
        <v>268000</v>
      </c>
      <c r="S153" s="216">
        <v>105000</v>
      </c>
      <c r="T153" s="216">
        <v>94000</v>
      </c>
      <c r="U153" s="218">
        <v>11000</v>
      </c>
      <c r="Y153" s="28" t="s">
        <v>168</v>
      </c>
      <c r="Z153" s="273">
        <v>366000</v>
      </c>
      <c r="AA153" s="216">
        <v>362000</v>
      </c>
      <c r="AB153" s="216" t="s">
        <v>270</v>
      </c>
      <c r="AC153" s="216">
        <v>52000</v>
      </c>
      <c r="AD153" s="216">
        <v>235000</v>
      </c>
      <c r="AE153" s="216">
        <v>74000</v>
      </c>
      <c r="AF153" s="216">
        <v>70000</v>
      </c>
      <c r="AG153" s="218" t="s">
        <v>270</v>
      </c>
    </row>
    <row r="154" spans="1:33" ht="21" hidden="1" customHeight="1">
      <c r="A154" s="28" t="s">
        <v>169</v>
      </c>
      <c r="B154" s="273">
        <v>814000</v>
      </c>
      <c r="C154" s="216">
        <v>799000</v>
      </c>
      <c r="D154" s="216">
        <v>13000</v>
      </c>
      <c r="E154" s="216">
        <v>115000</v>
      </c>
      <c r="F154" s="216">
        <v>505000</v>
      </c>
      <c r="G154" s="216">
        <v>181000</v>
      </c>
      <c r="H154" s="216">
        <v>166000</v>
      </c>
      <c r="I154" s="218">
        <v>15000</v>
      </c>
      <c r="J154" s="26"/>
      <c r="K154" s="26"/>
      <c r="M154" s="28" t="s">
        <v>169</v>
      </c>
      <c r="N154" s="273">
        <v>446000</v>
      </c>
      <c r="O154" s="216">
        <v>435000</v>
      </c>
      <c r="P154" s="216" t="s">
        <v>270</v>
      </c>
      <c r="Q154" s="216">
        <v>64000</v>
      </c>
      <c r="R154" s="216">
        <v>269000</v>
      </c>
      <c r="S154" s="216">
        <v>105000</v>
      </c>
      <c r="T154" s="216">
        <v>94000</v>
      </c>
      <c r="U154" s="218">
        <v>11000</v>
      </c>
      <c r="Y154" s="28" t="s">
        <v>169</v>
      </c>
      <c r="Z154" s="273">
        <v>369000</v>
      </c>
      <c r="AA154" s="216">
        <v>364000</v>
      </c>
      <c r="AB154" s="216" t="s">
        <v>270</v>
      </c>
      <c r="AC154" s="216">
        <v>52000</v>
      </c>
      <c r="AD154" s="216">
        <v>236000</v>
      </c>
      <c r="AE154" s="216">
        <v>76000</v>
      </c>
      <c r="AF154" s="216">
        <v>71000</v>
      </c>
      <c r="AG154" s="218" t="s">
        <v>270</v>
      </c>
    </row>
    <row r="155" spans="1:33" ht="21" hidden="1" customHeight="1">
      <c r="A155" s="28" t="s">
        <v>221</v>
      </c>
      <c r="B155" s="273">
        <v>817000</v>
      </c>
      <c r="C155" s="216">
        <v>803000</v>
      </c>
      <c r="D155" s="216">
        <v>13000</v>
      </c>
      <c r="E155" s="216">
        <v>116000</v>
      </c>
      <c r="F155" s="216">
        <v>510000</v>
      </c>
      <c r="G155" s="216">
        <v>178000</v>
      </c>
      <c r="H155" s="216">
        <v>164000</v>
      </c>
      <c r="I155" s="218">
        <v>14000</v>
      </c>
      <c r="J155" s="26"/>
      <c r="K155" s="26"/>
      <c r="M155" s="28" t="s">
        <v>221</v>
      </c>
      <c r="N155" s="273">
        <v>445000</v>
      </c>
      <c r="O155" s="216">
        <v>436000</v>
      </c>
      <c r="P155" s="216" t="s">
        <v>270</v>
      </c>
      <c r="Q155" s="216">
        <v>65000</v>
      </c>
      <c r="R155" s="216">
        <v>270000</v>
      </c>
      <c r="S155" s="216">
        <v>103000</v>
      </c>
      <c r="T155" s="216">
        <v>94000</v>
      </c>
      <c r="U155" s="218">
        <v>10000</v>
      </c>
      <c r="Y155" s="28" t="s">
        <v>221</v>
      </c>
      <c r="Z155" s="273">
        <v>372000</v>
      </c>
      <c r="AA155" s="216">
        <v>368000</v>
      </c>
      <c r="AB155" s="216" t="s">
        <v>270</v>
      </c>
      <c r="AC155" s="216">
        <v>51000</v>
      </c>
      <c r="AD155" s="216">
        <v>240000</v>
      </c>
      <c r="AE155" s="216">
        <v>75000</v>
      </c>
      <c r="AF155" s="216">
        <v>70000</v>
      </c>
      <c r="AG155" s="218" t="s">
        <v>270</v>
      </c>
    </row>
    <row r="156" spans="1:33" ht="21" hidden="1" customHeight="1">
      <c r="A156" s="28" t="s">
        <v>222</v>
      </c>
      <c r="B156" s="273">
        <v>819000</v>
      </c>
      <c r="C156" s="216">
        <v>804000</v>
      </c>
      <c r="D156" s="216">
        <v>13000</v>
      </c>
      <c r="E156" s="216">
        <v>118000</v>
      </c>
      <c r="F156" s="216">
        <v>509000</v>
      </c>
      <c r="G156" s="216">
        <v>179000</v>
      </c>
      <c r="H156" s="216">
        <v>164000</v>
      </c>
      <c r="I156" s="218">
        <v>15000</v>
      </c>
      <c r="J156" s="26"/>
      <c r="K156" s="26"/>
      <c r="M156" s="28" t="s">
        <v>222</v>
      </c>
      <c r="N156" s="273">
        <v>446000</v>
      </c>
      <c r="O156" s="216">
        <v>437000</v>
      </c>
      <c r="P156" s="216" t="s">
        <v>270</v>
      </c>
      <c r="Q156" s="216">
        <v>65000</v>
      </c>
      <c r="R156" s="216">
        <v>272000</v>
      </c>
      <c r="S156" s="216">
        <v>104000</v>
      </c>
      <c r="T156" s="216">
        <v>94000</v>
      </c>
      <c r="U156" s="218">
        <v>10000</v>
      </c>
      <c r="Y156" s="28" t="s">
        <v>222</v>
      </c>
      <c r="Z156" s="273">
        <v>372000</v>
      </c>
      <c r="AA156" s="216">
        <v>367000</v>
      </c>
      <c r="AB156" s="216" t="s">
        <v>270</v>
      </c>
      <c r="AC156" s="216">
        <v>54000</v>
      </c>
      <c r="AD156" s="216">
        <v>237000</v>
      </c>
      <c r="AE156" s="216">
        <v>75000</v>
      </c>
      <c r="AF156" s="216">
        <v>70000</v>
      </c>
      <c r="AG156" s="218" t="s">
        <v>270</v>
      </c>
    </row>
    <row r="157" spans="1:33" ht="21" hidden="1" customHeight="1">
      <c r="A157" s="28" t="s">
        <v>170</v>
      </c>
      <c r="B157" s="273">
        <v>825000</v>
      </c>
      <c r="C157" s="216">
        <v>810000</v>
      </c>
      <c r="D157" s="216">
        <v>13000</v>
      </c>
      <c r="E157" s="216">
        <v>120000</v>
      </c>
      <c r="F157" s="216">
        <v>515000</v>
      </c>
      <c r="G157" s="216">
        <v>177000</v>
      </c>
      <c r="H157" s="216">
        <v>163000</v>
      </c>
      <c r="I157" s="218">
        <v>15000</v>
      </c>
      <c r="J157" s="26"/>
      <c r="K157" s="26"/>
      <c r="M157" s="28" t="s">
        <v>170</v>
      </c>
      <c r="N157" s="273">
        <v>449000</v>
      </c>
      <c r="O157" s="216">
        <v>439000</v>
      </c>
      <c r="P157" s="216" t="s">
        <v>270</v>
      </c>
      <c r="Q157" s="216">
        <v>65000</v>
      </c>
      <c r="R157" s="216">
        <v>273000</v>
      </c>
      <c r="S157" s="216">
        <v>103000</v>
      </c>
      <c r="T157" s="216">
        <v>93000</v>
      </c>
      <c r="U157" s="218">
        <v>10000</v>
      </c>
      <c r="Y157" s="28" t="s">
        <v>170</v>
      </c>
      <c r="Z157" s="273">
        <v>375000</v>
      </c>
      <c r="AA157" s="216">
        <v>371000</v>
      </c>
      <c r="AB157" s="216" t="s">
        <v>270</v>
      </c>
      <c r="AC157" s="216">
        <v>55000</v>
      </c>
      <c r="AD157" s="216">
        <v>242000</v>
      </c>
      <c r="AE157" s="216">
        <v>74000</v>
      </c>
      <c r="AF157" s="216">
        <v>69000</v>
      </c>
      <c r="AG157" s="218" t="s">
        <v>270</v>
      </c>
    </row>
    <row r="158" spans="1:33" ht="21" hidden="1" customHeight="1">
      <c r="A158" s="28" t="s">
        <v>171</v>
      </c>
      <c r="B158" s="273">
        <v>833000</v>
      </c>
      <c r="C158" s="216">
        <v>818000</v>
      </c>
      <c r="D158" s="216">
        <v>13000</v>
      </c>
      <c r="E158" s="216">
        <v>124000</v>
      </c>
      <c r="F158" s="216">
        <v>516000</v>
      </c>
      <c r="G158" s="216">
        <v>180000</v>
      </c>
      <c r="H158" s="216">
        <v>165000</v>
      </c>
      <c r="I158" s="218">
        <v>15000</v>
      </c>
      <c r="J158" s="26"/>
      <c r="K158" s="26"/>
      <c r="M158" s="28" t="s">
        <v>171</v>
      </c>
      <c r="N158" s="273">
        <v>455000</v>
      </c>
      <c r="O158" s="216">
        <v>444000</v>
      </c>
      <c r="P158" s="216" t="s">
        <v>270</v>
      </c>
      <c r="Q158" s="216">
        <v>68000</v>
      </c>
      <c r="R158" s="216">
        <v>273000</v>
      </c>
      <c r="S158" s="216">
        <v>106000</v>
      </c>
      <c r="T158" s="216">
        <v>96000</v>
      </c>
      <c r="U158" s="218">
        <v>11000</v>
      </c>
      <c r="Y158" s="28" t="s">
        <v>171</v>
      </c>
      <c r="Z158" s="273">
        <v>379000</v>
      </c>
      <c r="AA158" s="216">
        <v>374000</v>
      </c>
      <c r="AB158" s="216" t="s">
        <v>270</v>
      </c>
      <c r="AC158" s="216">
        <v>56000</v>
      </c>
      <c r="AD158" s="216">
        <v>243000</v>
      </c>
      <c r="AE158" s="216">
        <v>74000</v>
      </c>
      <c r="AF158" s="216">
        <v>69000</v>
      </c>
      <c r="AG158" s="218" t="s">
        <v>270</v>
      </c>
    </row>
    <row r="159" spans="1:33" ht="21" hidden="1" customHeight="1">
      <c r="A159" s="28" t="s">
        <v>172</v>
      </c>
      <c r="B159" s="273">
        <v>828000</v>
      </c>
      <c r="C159" s="216">
        <v>812000</v>
      </c>
      <c r="D159" s="216">
        <v>13000</v>
      </c>
      <c r="E159" s="216">
        <v>120000</v>
      </c>
      <c r="F159" s="216">
        <v>515000</v>
      </c>
      <c r="G159" s="216">
        <v>179000</v>
      </c>
      <c r="H159" s="216">
        <v>163000</v>
      </c>
      <c r="I159" s="218">
        <v>16000</v>
      </c>
      <c r="J159" s="26"/>
      <c r="K159" s="26"/>
      <c r="M159" s="28" t="s">
        <v>172</v>
      </c>
      <c r="N159" s="273">
        <v>449000</v>
      </c>
      <c r="O159" s="216">
        <v>439000</v>
      </c>
      <c r="P159" s="216" t="s">
        <v>270</v>
      </c>
      <c r="Q159" s="216">
        <v>65000</v>
      </c>
      <c r="R159" s="216">
        <v>272000</v>
      </c>
      <c r="S159" s="216">
        <v>104000</v>
      </c>
      <c r="T159" s="216">
        <v>94000</v>
      </c>
      <c r="U159" s="218">
        <v>10000</v>
      </c>
      <c r="Y159" s="28" t="s">
        <v>172</v>
      </c>
      <c r="Z159" s="273">
        <v>379000</v>
      </c>
      <c r="AA159" s="216">
        <v>373000</v>
      </c>
      <c r="AB159" s="216" t="s">
        <v>270</v>
      </c>
      <c r="AC159" s="216">
        <v>55000</v>
      </c>
      <c r="AD159" s="216">
        <v>244000</v>
      </c>
      <c r="AE159" s="216">
        <v>75000</v>
      </c>
      <c r="AF159" s="216">
        <v>69000</v>
      </c>
      <c r="AG159" s="218" t="s">
        <v>270</v>
      </c>
    </row>
    <row r="160" spans="1:33" ht="21" hidden="1" customHeight="1">
      <c r="A160" s="28" t="s">
        <v>173</v>
      </c>
      <c r="B160" s="273">
        <v>823000</v>
      </c>
      <c r="C160" s="216">
        <v>808000</v>
      </c>
      <c r="D160" s="216">
        <v>12000</v>
      </c>
      <c r="E160" s="216">
        <v>120000</v>
      </c>
      <c r="F160" s="216">
        <v>516000</v>
      </c>
      <c r="G160" s="216">
        <v>175000</v>
      </c>
      <c r="H160" s="216">
        <v>159000</v>
      </c>
      <c r="I160" s="218">
        <v>15000</v>
      </c>
      <c r="J160" s="26"/>
      <c r="K160" s="26"/>
      <c r="M160" s="28" t="s">
        <v>173</v>
      </c>
      <c r="N160" s="273">
        <v>451000</v>
      </c>
      <c r="O160" s="216">
        <v>441000</v>
      </c>
      <c r="P160" s="216" t="s">
        <v>270</v>
      </c>
      <c r="Q160" s="216">
        <v>67000</v>
      </c>
      <c r="R160" s="216">
        <v>273000</v>
      </c>
      <c r="S160" s="216">
        <v>104000</v>
      </c>
      <c r="T160" s="216">
        <v>94000</v>
      </c>
      <c r="U160" s="218">
        <v>10000</v>
      </c>
      <c r="Y160" s="28" t="s">
        <v>173</v>
      </c>
      <c r="Z160" s="273">
        <v>371000</v>
      </c>
      <c r="AA160" s="216">
        <v>366000</v>
      </c>
      <c r="AB160" s="216" t="s">
        <v>270</v>
      </c>
      <c r="AC160" s="216">
        <v>53000</v>
      </c>
      <c r="AD160" s="216">
        <v>243000</v>
      </c>
      <c r="AE160" s="216">
        <v>70000</v>
      </c>
      <c r="AF160" s="216">
        <v>65000</v>
      </c>
      <c r="AG160" s="218" t="s">
        <v>270</v>
      </c>
    </row>
    <row r="161" spans="1:33" ht="21" hidden="1" customHeight="1">
      <c r="A161" s="28" t="s">
        <v>174</v>
      </c>
      <c r="B161" s="273">
        <v>821000</v>
      </c>
      <c r="C161" s="216">
        <v>805000</v>
      </c>
      <c r="D161" s="216">
        <v>11000</v>
      </c>
      <c r="E161" s="216">
        <v>118000</v>
      </c>
      <c r="F161" s="216">
        <v>516000</v>
      </c>
      <c r="G161" s="216">
        <v>176000</v>
      </c>
      <c r="H161" s="216">
        <v>160000</v>
      </c>
      <c r="I161" s="218">
        <v>16000</v>
      </c>
      <c r="J161" s="26"/>
      <c r="K161" s="26"/>
      <c r="M161" s="28" t="s">
        <v>174</v>
      </c>
      <c r="N161" s="273">
        <v>451000</v>
      </c>
      <c r="O161" s="216">
        <v>441000</v>
      </c>
      <c r="P161" s="216" t="s">
        <v>270</v>
      </c>
      <c r="Q161" s="216">
        <v>66000</v>
      </c>
      <c r="R161" s="216">
        <v>275000</v>
      </c>
      <c r="S161" s="216">
        <v>103000</v>
      </c>
      <c r="T161" s="216">
        <v>93000</v>
      </c>
      <c r="U161" s="218">
        <v>10000</v>
      </c>
      <c r="Y161" s="28" t="s">
        <v>174</v>
      </c>
      <c r="Z161" s="273">
        <v>370000</v>
      </c>
      <c r="AA161" s="216">
        <v>364000</v>
      </c>
      <c r="AB161" s="216" t="s">
        <v>270</v>
      </c>
      <c r="AC161" s="216">
        <v>52000</v>
      </c>
      <c r="AD161" s="216">
        <v>241000</v>
      </c>
      <c r="AE161" s="216">
        <v>73000</v>
      </c>
      <c r="AF161" s="216">
        <v>67000</v>
      </c>
      <c r="AG161" s="218" t="s">
        <v>270</v>
      </c>
    </row>
    <row r="162" spans="1:33" ht="21" hidden="1" customHeight="1">
      <c r="A162" s="28" t="s">
        <v>175</v>
      </c>
      <c r="B162" s="273">
        <v>814000</v>
      </c>
      <c r="C162" s="216">
        <v>801000</v>
      </c>
      <c r="D162" s="216">
        <v>11000</v>
      </c>
      <c r="E162" s="216">
        <v>120000</v>
      </c>
      <c r="F162" s="216">
        <v>511000</v>
      </c>
      <c r="G162" s="216">
        <v>171000</v>
      </c>
      <c r="H162" s="216">
        <v>158000</v>
      </c>
      <c r="I162" s="218">
        <v>13000</v>
      </c>
      <c r="J162" s="26"/>
      <c r="K162" s="26"/>
      <c r="M162" s="28" t="s">
        <v>175</v>
      </c>
      <c r="N162" s="273">
        <v>447000</v>
      </c>
      <c r="O162" s="216">
        <v>439000</v>
      </c>
      <c r="P162" s="216" t="s">
        <v>270</v>
      </c>
      <c r="Q162" s="216">
        <v>67000</v>
      </c>
      <c r="R162" s="216">
        <v>273000</v>
      </c>
      <c r="S162" s="216">
        <v>100000</v>
      </c>
      <c r="T162" s="216">
        <v>91000</v>
      </c>
      <c r="U162" s="218" t="s">
        <v>270</v>
      </c>
      <c r="Y162" s="28" t="s">
        <v>175</v>
      </c>
      <c r="Z162" s="273">
        <v>367000</v>
      </c>
      <c r="AA162" s="216">
        <v>363000</v>
      </c>
      <c r="AB162" s="216" t="s">
        <v>270</v>
      </c>
      <c r="AC162" s="216">
        <v>53000</v>
      </c>
      <c r="AD162" s="216">
        <v>238000</v>
      </c>
      <c r="AE162" s="216">
        <v>71000</v>
      </c>
      <c r="AF162" s="216">
        <v>67000</v>
      </c>
      <c r="AG162" s="218" t="s">
        <v>270</v>
      </c>
    </row>
    <row r="163" spans="1:33" ht="21" hidden="1" customHeight="1">
      <c r="A163" s="28" t="s">
        <v>176</v>
      </c>
      <c r="B163" s="273">
        <v>822000</v>
      </c>
      <c r="C163" s="216">
        <v>808000</v>
      </c>
      <c r="D163" s="216">
        <v>13000</v>
      </c>
      <c r="E163" s="216">
        <v>124000</v>
      </c>
      <c r="F163" s="216">
        <v>512000</v>
      </c>
      <c r="G163" s="216">
        <v>174000</v>
      </c>
      <c r="H163" s="216">
        <v>160000</v>
      </c>
      <c r="I163" s="218">
        <v>14000</v>
      </c>
      <c r="J163" s="26"/>
      <c r="K163" s="26"/>
      <c r="M163" s="28" t="s">
        <v>176</v>
      </c>
      <c r="N163" s="273">
        <v>448000</v>
      </c>
      <c r="O163" s="216">
        <v>439000</v>
      </c>
      <c r="P163" s="216" t="s">
        <v>270</v>
      </c>
      <c r="Q163" s="216">
        <v>68000</v>
      </c>
      <c r="R163" s="216">
        <v>272000</v>
      </c>
      <c r="S163" s="216">
        <v>101000</v>
      </c>
      <c r="T163" s="216">
        <v>91000</v>
      </c>
      <c r="U163" s="218">
        <v>10000</v>
      </c>
      <c r="Y163" s="28" t="s">
        <v>176</v>
      </c>
      <c r="Z163" s="273">
        <v>374000</v>
      </c>
      <c r="AA163" s="216">
        <v>370000</v>
      </c>
      <c r="AB163" s="216" t="s">
        <v>270</v>
      </c>
      <c r="AC163" s="216">
        <v>56000</v>
      </c>
      <c r="AD163" s="216">
        <v>240000</v>
      </c>
      <c r="AE163" s="216">
        <v>73000</v>
      </c>
      <c r="AF163" s="216">
        <v>69000</v>
      </c>
      <c r="AG163" s="218" t="s">
        <v>270</v>
      </c>
    </row>
    <row r="164" spans="1:33" ht="21" hidden="1" customHeight="1">
      <c r="A164" s="28" t="s">
        <v>177</v>
      </c>
      <c r="B164" s="273">
        <v>820000</v>
      </c>
      <c r="C164" s="216">
        <v>808000</v>
      </c>
      <c r="D164" s="216">
        <v>13000</v>
      </c>
      <c r="E164" s="216">
        <v>125000</v>
      </c>
      <c r="F164" s="216">
        <v>509000</v>
      </c>
      <c r="G164" s="216">
        <v>173000</v>
      </c>
      <c r="H164" s="216">
        <v>161000</v>
      </c>
      <c r="I164" s="218">
        <v>13000</v>
      </c>
      <c r="J164" s="26"/>
      <c r="K164" s="26"/>
      <c r="M164" s="28" t="s">
        <v>177</v>
      </c>
      <c r="N164" s="273">
        <v>447000</v>
      </c>
      <c r="O164" s="216">
        <v>438000</v>
      </c>
      <c r="P164" s="216" t="s">
        <v>270</v>
      </c>
      <c r="Q164" s="216">
        <v>69000</v>
      </c>
      <c r="R164" s="216">
        <v>272000</v>
      </c>
      <c r="S164" s="216">
        <v>100000</v>
      </c>
      <c r="T164" s="216">
        <v>92000</v>
      </c>
      <c r="U164" s="218">
        <v>9000</v>
      </c>
      <c r="Y164" s="28" t="s">
        <v>177</v>
      </c>
      <c r="Z164" s="273">
        <v>373000</v>
      </c>
      <c r="AA164" s="216">
        <v>369000</v>
      </c>
      <c r="AB164" s="216" t="s">
        <v>270</v>
      </c>
      <c r="AC164" s="216">
        <v>57000</v>
      </c>
      <c r="AD164" s="216">
        <v>237000</v>
      </c>
      <c r="AE164" s="216">
        <v>73000</v>
      </c>
      <c r="AF164" s="216">
        <v>69000</v>
      </c>
      <c r="AG164" s="218" t="s">
        <v>270</v>
      </c>
    </row>
    <row r="165" spans="1:33" ht="21" hidden="1" customHeight="1">
      <c r="A165" s="28" t="s">
        <v>178</v>
      </c>
      <c r="B165" s="273">
        <v>823000</v>
      </c>
      <c r="C165" s="216">
        <v>810000</v>
      </c>
      <c r="D165" s="216">
        <v>12000</v>
      </c>
      <c r="E165" s="216">
        <v>125000</v>
      </c>
      <c r="F165" s="216">
        <v>511000</v>
      </c>
      <c r="G165" s="216">
        <v>176000</v>
      </c>
      <c r="H165" s="216">
        <v>163000</v>
      </c>
      <c r="I165" s="218">
        <v>13000</v>
      </c>
      <c r="J165" s="26"/>
      <c r="K165" s="26"/>
      <c r="M165" s="28" t="s">
        <v>178</v>
      </c>
      <c r="N165" s="273">
        <v>450000</v>
      </c>
      <c r="O165" s="216">
        <v>441000</v>
      </c>
      <c r="P165" s="216" t="s">
        <v>270</v>
      </c>
      <c r="Q165" s="216">
        <v>71000</v>
      </c>
      <c r="R165" s="216">
        <v>271000</v>
      </c>
      <c r="S165" s="216">
        <v>102000</v>
      </c>
      <c r="T165" s="216">
        <v>93000</v>
      </c>
      <c r="U165" s="218">
        <v>9000</v>
      </c>
      <c r="Y165" s="28" t="s">
        <v>178</v>
      </c>
      <c r="Z165" s="273">
        <v>373000</v>
      </c>
      <c r="AA165" s="216">
        <v>369000</v>
      </c>
      <c r="AB165" s="216" t="s">
        <v>270</v>
      </c>
      <c r="AC165" s="216">
        <v>54000</v>
      </c>
      <c r="AD165" s="216">
        <v>240000</v>
      </c>
      <c r="AE165" s="216">
        <v>74000</v>
      </c>
      <c r="AF165" s="216">
        <v>70000</v>
      </c>
      <c r="AG165" s="218" t="s">
        <v>270</v>
      </c>
    </row>
    <row r="166" spans="1:33" ht="21" hidden="1" customHeight="1">
      <c r="A166" s="28" t="s">
        <v>179</v>
      </c>
      <c r="B166" s="273">
        <v>822000</v>
      </c>
      <c r="C166" s="216">
        <v>808000</v>
      </c>
      <c r="D166" s="216">
        <v>12000</v>
      </c>
      <c r="E166" s="216">
        <v>123000</v>
      </c>
      <c r="F166" s="216">
        <v>509000</v>
      </c>
      <c r="G166" s="216">
        <v>178000</v>
      </c>
      <c r="H166" s="216">
        <v>164000</v>
      </c>
      <c r="I166" s="218">
        <v>14000</v>
      </c>
      <c r="J166" s="26"/>
      <c r="K166" s="26"/>
      <c r="M166" s="28" t="s">
        <v>179</v>
      </c>
      <c r="N166" s="273">
        <v>450000</v>
      </c>
      <c r="O166" s="216">
        <v>441000</v>
      </c>
      <c r="P166" s="216" t="s">
        <v>270</v>
      </c>
      <c r="Q166" s="216">
        <v>68000</v>
      </c>
      <c r="R166" s="216">
        <v>272000</v>
      </c>
      <c r="S166" s="216">
        <v>102000</v>
      </c>
      <c r="T166" s="216">
        <v>93000</v>
      </c>
      <c r="U166" s="218">
        <v>9000</v>
      </c>
      <c r="Y166" s="28" t="s">
        <v>179</v>
      </c>
      <c r="Z166" s="273">
        <v>372000</v>
      </c>
      <c r="AA166" s="216">
        <v>367000</v>
      </c>
      <c r="AB166" s="216" t="s">
        <v>270</v>
      </c>
      <c r="AC166" s="216">
        <v>55000</v>
      </c>
      <c r="AD166" s="216">
        <v>237000</v>
      </c>
      <c r="AE166" s="216">
        <v>76000</v>
      </c>
      <c r="AF166" s="216">
        <v>71000</v>
      </c>
      <c r="AG166" s="218" t="s">
        <v>270</v>
      </c>
    </row>
    <row r="167" spans="1:33" ht="21" hidden="1" customHeight="1">
      <c r="A167" s="28" t="s">
        <v>233</v>
      </c>
      <c r="B167" s="273">
        <v>826000</v>
      </c>
      <c r="C167" s="216">
        <v>810000</v>
      </c>
      <c r="D167" s="216">
        <v>11000</v>
      </c>
      <c r="E167" s="216">
        <v>123000</v>
      </c>
      <c r="F167" s="216">
        <v>511000</v>
      </c>
      <c r="G167" s="216">
        <v>181000</v>
      </c>
      <c r="H167" s="216">
        <v>164000</v>
      </c>
      <c r="I167" s="218">
        <v>17000</v>
      </c>
      <c r="J167" s="26"/>
      <c r="K167" s="26"/>
      <c r="M167" s="28" t="s">
        <v>233</v>
      </c>
      <c r="N167" s="273">
        <v>453000</v>
      </c>
      <c r="O167" s="216">
        <v>443000</v>
      </c>
      <c r="P167" s="216" t="s">
        <v>270</v>
      </c>
      <c r="Q167" s="216">
        <v>67000</v>
      </c>
      <c r="R167" s="216">
        <v>274000</v>
      </c>
      <c r="S167" s="216">
        <v>103000</v>
      </c>
      <c r="T167" s="216">
        <v>93000</v>
      </c>
      <c r="U167" s="218">
        <v>10000</v>
      </c>
      <c r="Y167" s="28" t="s">
        <v>233</v>
      </c>
      <c r="Z167" s="273">
        <v>373000</v>
      </c>
      <c r="AA167" s="216">
        <v>367000</v>
      </c>
      <c r="AB167" s="216" t="s">
        <v>270</v>
      </c>
      <c r="AC167" s="216">
        <v>56000</v>
      </c>
      <c r="AD167" s="216">
        <v>237000</v>
      </c>
      <c r="AE167" s="216">
        <v>77000</v>
      </c>
      <c r="AF167" s="216">
        <v>71000</v>
      </c>
      <c r="AG167" s="218" t="s">
        <v>270</v>
      </c>
    </row>
    <row r="168" spans="1:33" ht="21" hidden="1" customHeight="1">
      <c r="A168" s="28" t="s">
        <v>234</v>
      </c>
      <c r="B168" s="273">
        <v>832000</v>
      </c>
      <c r="C168" s="216">
        <v>814000</v>
      </c>
      <c r="D168" s="216">
        <v>11000</v>
      </c>
      <c r="E168" s="216">
        <v>123000</v>
      </c>
      <c r="F168" s="216">
        <v>512000</v>
      </c>
      <c r="G168" s="216">
        <v>186000</v>
      </c>
      <c r="H168" s="216">
        <v>168000</v>
      </c>
      <c r="I168" s="218">
        <v>18000</v>
      </c>
      <c r="J168" s="26"/>
      <c r="K168" s="26"/>
      <c r="M168" s="28" t="s">
        <v>234</v>
      </c>
      <c r="N168" s="273">
        <v>455000</v>
      </c>
      <c r="O168" s="216">
        <v>444000</v>
      </c>
      <c r="P168" s="216" t="s">
        <v>270</v>
      </c>
      <c r="Q168" s="216">
        <v>67000</v>
      </c>
      <c r="R168" s="216">
        <v>275000</v>
      </c>
      <c r="S168" s="216">
        <v>106000</v>
      </c>
      <c r="T168" s="216">
        <v>96000</v>
      </c>
      <c r="U168" s="218">
        <v>11000</v>
      </c>
      <c r="Y168" s="28" t="s">
        <v>234</v>
      </c>
      <c r="Z168" s="273">
        <v>377000</v>
      </c>
      <c r="AA168" s="216">
        <v>369000</v>
      </c>
      <c r="AB168" s="216" t="s">
        <v>270</v>
      </c>
      <c r="AC168" s="216">
        <v>56000</v>
      </c>
      <c r="AD168" s="216">
        <v>238000</v>
      </c>
      <c r="AE168" s="216">
        <v>79000</v>
      </c>
      <c r="AF168" s="216">
        <v>72000</v>
      </c>
      <c r="AG168" s="218" t="s">
        <v>270</v>
      </c>
    </row>
    <row r="169" spans="1:33" ht="21" hidden="1" customHeight="1">
      <c r="A169" s="28" t="s">
        <v>180</v>
      </c>
      <c r="B169" s="273">
        <v>833000</v>
      </c>
      <c r="C169" s="216">
        <v>817000</v>
      </c>
      <c r="D169" s="216">
        <v>11000</v>
      </c>
      <c r="E169" s="216">
        <v>125000</v>
      </c>
      <c r="F169" s="216">
        <v>513000</v>
      </c>
      <c r="G169" s="216">
        <v>184000</v>
      </c>
      <c r="H169" s="216">
        <v>168000</v>
      </c>
      <c r="I169" s="218">
        <v>16000</v>
      </c>
      <c r="J169" s="26"/>
      <c r="K169" s="26"/>
      <c r="M169" s="28" t="s">
        <v>180</v>
      </c>
      <c r="N169" s="273">
        <v>455000</v>
      </c>
      <c r="O169" s="216">
        <v>446000</v>
      </c>
      <c r="P169" s="216" t="s">
        <v>270</v>
      </c>
      <c r="Q169" s="216">
        <v>68000</v>
      </c>
      <c r="R169" s="216">
        <v>276000</v>
      </c>
      <c r="S169" s="216">
        <v>104000</v>
      </c>
      <c r="T169" s="216">
        <v>95000</v>
      </c>
      <c r="U169" s="218">
        <v>10000</v>
      </c>
      <c r="Y169" s="28" t="s">
        <v>180</v>
      </c>
      <c r="Z169" s="273">
        <v>378000</v>
      </c>
      <c r="AA169" s="216">
        <v>371000</v>
      </c>
      <c r="AB169" s="216" t="s">
        <v>270</v>
      </c>
      <c r="AC169" s="216">
        <v>57000</v>
      </c>
      <c r="AD169" s="216">
        <v>237000</v>
      </c>
      <c r="AE169" s="216">
        <v>79000</v>
      </c>
      <c r="AF169" s="216">
        <v>73000</v>
      </c>
      <c r="AG169" s="218" t="s">
        <v>270</v>
      </c>
    </row>
    <row r="170" spans="1:33" ht="21" hidden="1" customHeight="1">
      <c r="A170" s="28" t="s">
        <v>181</v>
      </c>
      <c r="B170" s="273">
        <v>835000</v>
      </c>
      <c r="C170" s="216">
        <v>821000</v>
      </c>
      <c r="D170" s="216">
        <v>11000</v>
      </c>
      <c r="E170" s="216">
        <v>123000</v>
      </c>
      <c r="F170" s="216">
        <v>519000</v>
      </c>
      <c r="G170" s="216">
        <v>182000</v>
      </c>
      <c r="H170" s="216">
        <v>168000</v>
      </c>
      <c r="I170" s="218">
        <v>14000</v>
      </c>
      <c r="J170" s="26"/>
      <c r="K170" s="26"/>
      <c r="M170" s="28" t="s">
        <v>181</v>
      </c>
      <c r="N170" s="273">
        <v>455000</v>
      </c>
      <c r="O170" s="216">
        <v>447000</v>
      </c>
      <c r="P170" s="216" t="s">
        <v>270</v>
      </c>
      <c r="Q170" s="216">
        <v>67000</v>
      </c>
      <c r="R170" s="216">
        <v>277000</v>
      </c>
      <c r="S170" s="216">
        <v>104000</v>
      </c>
      <c r="T170" s="216">
        <v>96000</v>
      </c>
      <c r="U170" s="218">
        <v>9000</v>
      </c>
      <c r="Y170" s="28" t="s">
        <v>181</v>
      </c>
      <c r="Z170" s="273">
        <v>380000</v>
      </c>
      <c r="AA170" s="216">
        <v>375000</v>
      </c>
      <c r="AB170" s="216" t="s">
        <v>270</v>
      </c>
      <c r="AC170" s="216">
        <v>56000</v>
      </c>
      <c r="AD170" s="216">
        <v>242000</v>
      </c>
      <c r="AE170" s="216">
        <v>77000</v>
      </c>
      <c r="AF170" s="216">
        <v>72000</v>
      </c>
      <c r="AG170" s="218" t="s">
        <v>270</v>
      </c>
    </row>
    <row r="171" spans="1:33" ht="21" hidden="1" customHeight="1">
      <c r="A171" s="28" t="s">
        <v>182</v>
      </c>
      <c r="B171" s="273">
        <v>838000</v>
      </c>
      <c r="C171" s="216">
        <v>822000</v>
      </c>
      <c r="D171" s="216">
        <v>12000</v>
      </c>
      <c r="E171" s="216">
        <v>122000</v>
      </c>
      <c r="F171" s="216">
        <v>521000</v>
      </c>
      <c r="G171" s="216">
        <v>182000</v>
      </c>
      <c r="H171" s="216">
        <v>167000</v>
      </c>
      <c r="I171" s="218">
        <v>16000</v>
      </c>
      <c r="J171" s="26"/>
      <c r="K171" s="26"/>
      <c r="M171" s="28" t="s">
        <v>182</v>
      </c>
      <c r="N171" s="273">
        <v>457000</v>
      </c>
      <c r="O171" s="216">
        <v>447000</v>
      </c>
      <c r="P171" s="216" t="s">
        <v>270</v>
      </c>
      <c r="Q171" s="216">
        <v>66000</v>
      </c>
      <c r="R171" s="216">
        <v>279000</v>
      </c>
      <c r="S171" s="216">
        <v>105000</v>
      </c>
      <c r="T171" s="216">
        <v>96000</v>
      </c>
      <c r="U171" s="218">
        <v>9000</v>
      </c>
      <c r="Y171" s="28" t="s">
        <v>182</v>
      </c>
      <c r="Z171" s="273">
        <v>381000</v>
      </c>
      <c r="AA171" s="216">
        <v>374000</v>
      </c>
      <c r="AB171" s="216" t="s">
        <v>270</v>
      </c>
      <c r="AC171" s="216">
        <v>57000</v>
      </c>
      <c r="AD171" s="216">
        <v>242000</v>
      </c>
      <c r="AE171" s="216">
        <v>77000</v>
      </c>
      <c r="AF171" s="216">
        <v>71000</v>
      </c>
      <c r="AG171" s="218" t="s">
        <v>270</v>
      </c>
    </row>
    <row r="172" spans="1:33" ht="21" hidden="1" customHeight="1">
      <c r="A172" s="28" t="s">
        <v>183</v>
      </c>
      <c r="B172" s="273">
        <v>831000</v>
      </c>
      <c r="C172" s="216">
        <v>816000</v>
      </c>
      <c r="D172" s="216">
        <v>11000</v>
      </c>
      <c r="E172" s="216">
        <v>118000</v>
      </c>
      <c r="F172" s="216">
        <v>522000</v>
      </c>
      <c r="G172" s="216">
        <v>180000</v>
      </c>
      <c r="H172" s="216">
        <v>165000</v>
      </c>
      <c r="I172" s="218">
        <v>15000</v>
      </c>
      <c r="J172" s="26"/>
      <c r="K172" s="26"/>
      <c r="M172" s="28" t="s">
        <v>183</v>
      </c>
      <c r="N172" s="273">
        <v>456000</v>
      </c>
      <c r="O172" s="216">
        <v>447000</v>
      </c>
      <c r="P172" s="216" t="s">
        <v>270</v>
      </c>
      <c r="Q172" s="216">
        <v>64000</v>
      </c>
      <c r="R172" s="216">
        <v>282000</v>
      </c>
      <c r="S172" s="216">
        <v>103000</v>
      </c>
      <c r="T172" s="216">
        <v>95000</v>
      </c>
      <c r="U172" s="218">
        <v>9000</v>
      </c>
      <c r="Y172" s="28" t="s">
        <v>183</v>
      </c>
      <c r="Z172" s="273">
        <v>375000</v>
      </c>
      <c r="AA172" s="216">
        <v>369000</v>
      </c>
      <c r="AB172" s="216" t="s">
        <v>270</v>
      </c>
      <c r="AC172" s="216">
        <v>54000</v>
      </c>
      <c r="AD172" s="216">
        <v>240000</v>
      </c>
      <c r="AE172" s="216">
        <v>76000</v>
      </c>
      <c r="AF172" s="216">
        <v>70000</v>
      </c>
      <c r="AG172" s="218" t="s">
        <v>270</v>
      </c>
    </row>
    <row r="173" spans="1:33" ht="21" hidden="1" customHeight="1">
      <c r="A173" s="28" t="s">
        <v>184</v>
      </c>
      <c r="B173" s="273">
        <v>832000</v>
      </c>
      <c r="C173" s="216">
        <v>816000</v>
      </c>
      <c r="D173" s="216">
        <v>11000</v>
      </c>
      <c r="E173" s="216">
        <v>121000</v>
      </c>
      <c r="F173" s="216">
        <v>522000</v>
      </c>
      <c r="G173" s="216">
        <v>178000</v>
      </c>
      <c r="H173" s="216">
        <v>162000</v>
      </c>
      <c r="I173" s="218">
        <v>16000</v>
      </c>
      <c r="J173" s="26"/>
      <c r="K173" s="26"/>
      <c r="M173" s="28" t="s">
        <v>184</v>
      </c>
      <c r="N173" s="273">
        <v>456000</v>
      </c>
      <c r="O173" s="216">
        <v>447000</v>
      </c>
      <c r="P173" s="216" t="s">
        <v>270</v>
      </c>
      <c r="Q173" s="216">
        <v>65000</v>
      </c>
      <c r="R173" s="216">
        <v>280000</v>
      </c>
      <c r="S173" s="216">
        <v>104000</v>
      </c>
      <c r="T173" s="216">
        <v>95000</v>
      </c>
      <c r="U173" s="218">
        <v>10000</v>
      </c>
      <c r="Y173" s="28" t="s">
        <v>184</v>
      </c>
      <c r="Z173" s="273">
        <v>375000</v>
      </c>
      <c r="AA173" s="216">
        <v>369000</v>
      </c>
      <c r="AB173" s="216" t="s">
        <v>270</v>
      </c>
      <c r="AC173" s="216">
        <v>56000</v>
      </c>
      <c r="AD173" s="216">
        <v>241000</v>
      </c>
      <c r="AE173" s="216">
        <v>74000</v>
      </c>
      <c r="AF173" s="216">
        <v>68000</v>
      </c>
      <c r="AG173" s="218" t="s">
        <v>270</v>
      </c>
    </row>
    <row r="174" spans="1:33" ht="21" hidden="1" customHeight="1">
      <c r="A174" s="28" t="s">
        <v>185</v>
      </c>
      <c r="B174" s="273">
        <v>834000</v>
      </c>
      <c r="C174" s="216">
        <v>820000</v>
      </c>
      <c r="D174" s="216">
        <v>12000</v>
      </c>
      <c r="E174" s="216">
        <v>123000</v>
      </c>
      <c r="F174" s="216">
        <v>521000</v>
      </c>
      <c r="G174" s="216">
        <v>177000</v>
      </c>
      <c r="H174" s="216">
        <v>163000</v>
      </c>
      <c r="I174" s="218">
        <v>14000</v>
      </c>
      <c r="J174" s="26"/>
      <c r="K174" s="26"/>
      <c r="M174" s="28" t="s">
        <v>185</v>
      </c>
      <c r="N174" s="273">
        <v>455000</v>
      </c>
      <c r="O174" s="216">
        <v>446000</v>
      </c>
      <c r="P174" s="216" t="s">
        <v>270</v>
      </c>
      <c r="Q174" s="216">
        <v>66000</v>
      </c>
      <c r="R174" s="216">
        <v>279000</v>
      </c>
      <c r="S174" s="216">
        <v>104000</v>
      </c>
      <c r="T174" s="216">
        <v>95000</v>
      </c>
      <c r="U174" s="218">
        <v>9000</v>
      </c>
      <c r="Y174" s="28" t="s">
        <v>185</v>
      </c>
      <c r="Z174" s="273">
        <v>378000</v>
      </c>
      <c r="AA174" s="216">
        <v>373000</v>
      </c>
      <c r="AB174" s="216" t="s">
        <v>270</v>
      </c>
      <c r="AC174" s="216">
        <v>57000</v>
      </c>
      <c r="AD174" s="216">
        <v>242000</v>
      </c>
      <c r="AE174" s="216">
        <v>73000</v>
      </c>
      <c r="AF174" s="216">
        <v>68000</v>
      </c>
      <c r="AG174" s="218" t="s">
        <v>270</v>
      </c>
    </row>
    <row r="175" spans="1:33" ht="21" hidden="1" customHeight="1">
      <c r="A175" s="28" t="s">
        <v>186</v>
      </c>
      <c r="B175" s="273">
        <v>831000</v>
      </c>
      <c r="C175" s="216">
        <v>817000</v>
      </c>
      <c r="D175" s="216">
        <v>12000</v>
      </c>
      <c r="E175" s="216">
        <v>123000</v>
      </c>
      <c r="F175" s="216">
        <v>521000</v>
      </c>
      <c r="G175" s="216">
        <v>175000</v>
      </c>
      <c r="H175" s="216">
        <v>161000</v>
      </c>
      <c r="I175" s="218">
        <v>14000</v>
      </c>
      <c r="J175" s="26"/>
      <c r="K175" s="26"/>
      <c r="M175" s="28" t="s">
        <v>186</v>
      </c>
      <c r="N175" s="273">
        <v>452000</v>
      </c>
      <c r="O175" s="216">
        <v>443000</v>
      </c>
      <c r="P175" s="216" t="s">
        <v>270</v>
      </c>
      <c r="Q175" s="216">
        <v>66000</v>
      </c>
      <c r="R175" s="216">
        <v>275000</v>
      </c>
      <c r="S175" s="216">
        <v>103000</v>
      </c>
      <c r="T175" s="216">
        <v>94000</v>
      </c>
      <c r="U175" s="218">
        <v>9000</v>
      </c>
      <c r="Y175" s="28" t="s">
        <v>186</v>
      </c>
      <c r="Z175" s="273">
        <v>380000</v>
      </c>
      <c r="AA175" s="216">
        <v>375000</v>
      </c>
      <c r="AB175" s="216" t="s">
        <v>270</v>
      </c>
      <c r="AC175" s="216">
        <v>56000</v>
      </c>
      <c r="AD175" s="216">
        <v>246000</v>
      </c>
      <c r="AE175" s="216">
        <v>72000</v>
      </c>
      <c r="AF175" s="216">
        <v>67000</v>
      </c>
      <c r="AG175" s="218" t="s">
        <v>270</v>
      </c>
    </row>
    <row r="176" spans="1:33" ht="21" hidden="1" customHeight="1">
      <c r="A176" s="28" t="s">
        <v>187</v>
      </c>
      <c r="B176" s="273">
        <v>829000</v>
      </c>
      <c r="C176" s="216">
        <v>814000</v>
      </c>
      <c r="D176" s="216">
        <v>13000</v>
      </c>
      <c r="E176" s="216">
        <v>122000</v>
      </c>
      <c r="F176" s="216">
        <v>515000</v>
      </c>
      <c r="G176" s="216">
        <v>179000</v>
      </c>
      <c r="H176" s="216">
        <v>164000</v>
      </c>
      <c r="I176" s="218">
        <v>15000</v>
      </c>
      <c r="J176" s="26"/>
      <c r="K176" s="26"/>
      <c r="M176" s="28" t="s">
        <v>187</v>
      </c>
      <c r="N176" s="273">
        <v>454000</v>
      </c>
      <c r="O176" s="216">
        <v>444000</v>
      </c>
      <c r="P176" s="216" t="s">
        <v>270</v>
      </c>
      <c r="Q176" s="216">
        <v>67000</v>
      </c>
      <c r="R176" s="216">
        <v>274000</v>
      </c>
      <c r="S176" s="216">
        <v>105000</v>
      </c>
      <c r="T176" s="216">
        <v>96000</v>
      </c>
      <c r="U176" s="218">
        <v>9000</v>
      </c>
      <c r="Y176" s="28" t="s">
        <v>187</v>
      </c>
      <c r="Z176" s="273">
        <v>376000</v>
      </c>
      <c r="AA176" s="216">
        <v>370000</v>
      </c>
      <c r="AB176" s="216" t="s">
        <v>270</v>
      </c>
      <c r="AC176" s="216">
        <v>56000</v>
      </c>
      <c r="AD176" s="216">
        <v>241000</v>
      </c>
      <c r="AE176" s="216">
        <v>74000</v>
      </c>
      <c r="AF176" s="216">
        <v>68000</v>
      </c>
      <c r="AG176" s="218" t="s">
        <v>270</v>
      </c>
    </row>
    <row r="177" spans="1:33" ht="21" hidden="1" customHeight="1">
      <c r="A177" s="28" t="s">
        <v>235</v>
      </c>
      <c r="B177" s="216">
        <v>824000</v>
      </c>
      <c r="C177" s="216">
        <v>810000</v>
      </c>
      <c r="D177" s="216">
        <v>13000</v>
      </c>
      <c r="E177" s="216">
        <v>123000</v>
      </c>
      <c r="F177" s="216">
        <v>511000</v>
      </c>
      <c r="G177" s="216">
        <v>177000</v>
      </c>
      <c r="H177" s="216">
        <v>163000</v>
      </c>
      <c r="I177" s="218">
        <v>14000</v>
      </c>
      <c r="J177" s="26"/>
      <c r="K177" s="26"/>
      <c r="M177" s="28" t="s">
        <v>235</v>
      </c>
      <c r="N177" s="273">
        <v>452000</v>
      </c>
      <c r="O177" s="216">
        <v>443000</v>
      </c>
      <c r="P177" s="216" t="s">
        <v>270</v>
      </c>
      <c r="Q177" s="216">
        <v>67000</v>
      </c>
      <c r="R177" s="216">
        <v>273000</v>
      </c>
      <c r="S177" s="216">
        <v>104000</v>
      </c>
      <c r="T177" s="216">
        <v>95000</v>
      </c>
      <c r="U177" s="218">
        <v>9000</v>
      </c>
      <c r="Y177" s="28" t="s">
        <v>235</v>
      </c>
      <c r="Z177" s="273">
        <v>371000</v>
      </c>
      <c r="AA177" s="216">
        <v>366000</v>
      </c>
      <c r="AB177" s="216" t="s">
        <v>270</v>
      </c>
      <c r="AC177" s="216">
        <v>56000</v>
      </c>
      <c r="AD177" s="216">
        <v>238000</v>
      </c>
      <c r="AE177" s="216">
        <v>73000</v>
      </c>
      <c r="AF177" s="216">
        <v>68000</v>
      </c>
      <c r="AG177" s="218" t="s">
        <v>270</v>
      </c>
    </row>
    <row r="178" spans="1:33" ht="21" hidden="1" customHeight="1">
      <c r="A178" s="28" t="s">
        <v>236</v>
      </c>
      <c r="B178" s="216">
        <v>822000</v>
      </c>
      <c r="C178" s="216">
        <v>807000</v>
      </c>
      <c r="D178" s="216">
        <v>13000</v>
      </c>
      <c r="E178" s="216">
        <v>120000</v>
      </c>
      <c r="F178" s="216">
        <v>511000</v>
      </c>
      <c r="G178" s="216">
        <v>178000</v>
      </c>
      <c r="H178" s="216">
        <v>163000</v>
      </c>
      <c r="I178" s="218">
        <v>14000</v>
      </c>
      <c r="J178" s="26"/>
      <c r="K178" s="26"/>
      <c r="M178" s="28" t="s">
        <v>236</v>
      </c>
      <c r="N178" s="273">
        <v>450000</v>
      </c>
      <c r="O178" s="216">
        <v>440000</v>
      </c>
      <c r="P178" s="216" t="s">
        <v>270</v>
      </c>
      <c r="Q178" s="216">
        <v>66000</v>
      </c>
      <c r="R178" s="216">
        <v>273000</v>
      </c>
      <c r="S178" s="216">
        <v>103000</v>
      </c>
      <c r="T178" s="216">
        <v>94000</v>
      </c>
      <c r="U178" s="218">
        <v>9000</v>
      </c>
      <c r="Y178" s="28" t="s">
        <v>236</v>
      </c>
      <c r="Z178" s="273">
        <v>372000</v>
      </c>
      <c r="AA178" s="216">
        <v>367000</v>
      </c>
      <c r="AB178" s="216" t="s">
        <v>270</v>
      </c>
      <c r="AC178" s="216">
        <v>54000</v>
      </c>
      <c r="AD178" s="216">
        <v>239000</v>
      </c>
      <c r="AE178" s="216">
        <v>75000</v>
      </c>
      <c r="AF178" s="216">
        <v>70000</v>
      </c>
      <c r="AG178" s="218" t="s">
        <v>270</v>
      </c>
    </row>
    <row r="179" spans="1:33" ht="21" hidden="1" customHeight="1">
      <c r="A179" s="28" t="s">
        <v>237</v>
      </c>
      <c r="B179" s="216">
        <v>818000</v>
      </c>
      <c r="C179" s="216">
        <v>803000</v>
      </c>
      <c r="D179" s="216">
        <v>11000</v>
      </c>
      <c r="E179" s="216">
        <v>118000</v>
      </c>
      <c r="F179" s="216">
        <v>510000</v>
      </c>
      <c r="G179" s="216">
        <v>179000</v>
      </c>
      <c r="H179" s="216">
        <v>164000</v>
      </c>
      <c r="I179" s="218">
        <v>15000</v>
      </c>
      <c r="J179" s="26"/>
      <c r="K179" s="26"/>
      <c r="M179" s="28" t="s">
        <v>237</v>
      </c>
      <c r="N179" s="273">
        <v>447000</v>
      </c>
      <c r="O179" s="216">
        <v>438000</v>
      </c>
      <c r="P179" s="216" t="s">
        <v>270</v>
      </c>
      <c r="Q179" s="216">
        <v>65000</v>
      </c>
      <c r="R179" s="216">
        <v>273000</v>
      </c>
      <c r="S179" s="216">
        <v>104000</v>
      </c>
      <c r="T179" s="216">
        <v>94000</v>
      </c>
      <c r="U179" s="218">
        <v>9000</v>
      </c>
      <c r="Y179" s="28" t="s">
        <v>237</v>
      </c>
      <c r="Z179" s="273">
        <v>371000</v>
      </c>
      <c r="AA179" s="216">
        <v>365000</v>
      </c>
      <c r="AB179" s="216" t="s">
        <v>270</v>
      </c>
      <c r="AC179" s="216">
        <v>53000</v>
      </c>
      <c r="AD179" s="216">
        <v>238000</v>
      </c>
      <c r="AE179" s="216">
        <v>75000</v>
      </c>
      <c r="AF179" s="216">
        <v>69000</v>
      </c>
      <c r="AG179" s="218" t="s">
        <v>270</v>
      </c>
    </row>
    <row r="180" spans="1:33" ht="21" hidden="1" customHeight="1">
      <c r="A180" s="28" t="s">
        <v>238</v>
      </c>
      <c r="B180" s="216">
        <v>813000</v>
      </c>
      <c r="C180" s="216">
        <v>796000</v>
      </c>
      <c r="D180" s="216">
        <v>11000</v>
      </c>
      <c r="E180" s="216">
        <v>113000</v>
      </c>
      <c r="F180" s="216">
        <v>510000</v>
      </c>
      <c r="G180" s="216">
        <v>179000</v>
      </c>
      <c r="H180" s="216">
        <v>163000</v>
      </c>
      <c r="I180" s="218">
        <v>16000</v>
      </c>
      <c r="J180" s="26"/>
      <c r="K180" s="26"/>
      <c r="M180" s="28" t="s">
        <v>238</v>
      </c>
      <c r="N180" s="273">
        <v>442000</v>
      </c>
      <c r="O180" s="216">
        <v>432000</v>
      </c>
      <c r="P180" s="216" t="s">
        <v>270</v>
      </c>
      <c r="Q180" s="216">
        <v>62000</v>
      </c>
      <c r="R180" s="216">
        <v>272000</v>
      </c>
      <c r="S180" s="216">
        <v>104000</v>
      </c>
      <c r="T180" s="216">
        <v>93000</v>
      </c>
      <c r="U180" s="218">
        <v>10000</v>
      </c>
      <c r="Y180" s="28" t="s">
        <v>238</v>
      </c>
      <c r="Z180" s="273">
        <v>370000</v>
      </c>
      <c r="AA180" s="216">
        <v>365000</v>
      </c>
      <c r="AB180" s="216" t="s">
        <v>270</v>
      </c>
      <c r="AC180" s="216">
        <v>51000</v>
      </c>
      <c r="AD180" s="216">
        <v>238000</v>
      </c>
      <c r="AE180" s="216">
        <v>75000</v>
      </c>
      <c r="AF180" s="216">
        <v>69000</v>
      </c>
      <c r="AG180" s="218" t="s">
        <v>270</v>
      </c>
    </row>
    <row r="181" spans="1:33" ht="21" hidden="1" customHeight="1">
      <c r="A181" s="28" t="s">
        <v>239</v>
      </c>
      <c r="B181" s="216">
        <v>814000</v>
      </c>
      <c r="C181" s="216">
        <v>797000</v>
      </c>
      <c r="D181" s="216">
        <v>12000</v>
      </c>
      <c r="E181" s="216">
        <v>113000</v>
      </c>
      <c r="F181" s="216">
        <v>508000</v>
      </c>
      <c r="G181" s="216">
        <v>182000</v>
      </c>
      <c r="H181" s="216">
        <v>165000</v>
      </c>
      <c r="I181" s="218">
        <v>17000</v>
      </c>
      <c r="J181" s="26"/>
      <c r="K181" s="26"/>
      <c r="M181" s="28" t="s">
        <v>239</v>
      </c>
      <c r="N181" s="273">
        <v>443000</v>
      </c>
      <c r="O181" s="216">
        <v>432000</v>
      </c>
      <c r="P181" s="216" t="s">
        <v>270</v>
      </c>
      <c r="Q181" s="216">
        <v>62000</v>
      </c>
      <c r="R181" s="216">
        <v>270000</v>
      </c>
      <c r="S181" s="216">
        <v>106000</v>
      </c>
      <c r="T181" s="216">
        <v>95000</v>
      </c>
      <c r="U181" s="218">
        <v>11000</v>
      </c>
      <c r="Y181" s="28" t="s">
        <v>239</v>
      </c>
      <c r="Z181" s="273">
        <v>371000</v>
      </c>
      <c r="AA181" s="216">
        <v>365000</v>
      </c>
      <c r="AB181" s="216" t="s">
        <v>270</v>
      </c>
      <c r="AC181" s="216">
        <v>51000</v>
      </c>
      <c r="AD181" s="216">
        <v>237000</v>
      </c>
      <c r="AE181" s="216">
        <v>77000</v>
      </c>
      <c r="AF181" s="216">
        <v>70000</v>
      </c>
      <c r="AG181" s="218" t="s">
        <v>270</v>
      </c>
    </row>
    <row r="182" spans="1:33" ht="21" hidden="1" customHeight="1">
      <c r="A182" s="28" t="s">
        <v>240</v>
      </c>
      <c r="B182" s="216">
        <v>809000</v>
      </c>
      <c r="C182" s="216">
        <v>794000</v>
      </c>
      <c r="D182" s="216">
        <v>11000</v>
      </c>
      <c r="E182" s="216">
        <v>113000</v>
      </c>
      <c r="F182" s="216">
        <v>506000</v>
      </c>
      <c r="G182" s="216">
        <v>180000</v>
      </c>
      <c r="H182" s="216">
        <v>164000</v>
      </c>
      <c r="I182" s="218">
        <v>16000</v>
      </c>
      <c r="J182" s="26"/>
      <c r="K182" s="26"/>
      <c r="M182" s="28" t="s">
        <v>240</v>
      </c>
      <c r="N182" s="273">
        <v>440000</v>
      </c>
      <c r="O182" s="216">
        <v>429000</v>
      </c>
      <c r="P182" s="216" t="s">
        <v>270</v>
      </c>
      <c r="Q182" s="216">
        <v>62000</v>
      </c>
      <c r="R182" s="216">
        <v>268000</v>
      </c>
      <c r="S182" s="216">
        <v>105000</v>
      </c>
      <c r="T182" s="216">
        <v>94000</v>
      </c>
      <c r="U182" s="218">
        <v>11000</v>
      </c>
      <c r="Y182" s="28" t="s">
        <v>240</v>
      </c>
      <c r="Z182" s="273">
        <v>369000</v>
      </c>
      <c r="AA182" s="216">
        <v>365000</v>
      </c>
      <c r="AB182" s="216" t="s">
        <v>270</v>
      </c>
      <c r="AC182" s="216">
        <v>50000</v>
      </c>
      <c r="AD182" s="216">
        <v>238000</v>
      </c>
      <c r="AE182" s="216">
        <v>75000</v>
      </c>
      <c r="AF182" s="216">
        <v>70000</v>
      </c>
      <c r="AG182" s="218" t="s">
        <v>270</v>
      </c>
    </row>
    <row r="183" spans="1:33" ht="21" hidden="1" customHeight="1">
      <c r="A183" s="28" t="s">
        <v>241</v>
      </c>
      <c r="B183" s="216">
        <v>800000</v>
      </c>
      <c r="C183" s="216">
        <v>784000</v>
      </c>
      <c r="D183" s="216">
        <v>9000</v>
      </c>
      <c r="E183" s="216">
        <v>108000</v>
      </c>
      <c r="F183" s="216">
        <v>503000</v>
      </c>
      <c r="G183" s="216">
        <v>181000</v>
      </c>
      <c r="H183" s="216">
        <v>164000</v>
      </c>
      <c r="I183" s="218">
        <v>17000</v>
      </c>
      <c r="J183" s="26"/>
      <c r="K183" s="26"/>
      <c r="M183" s="28" t="s">
        <v>241</v>
      </c>
      <c r="N183" s="273">
        <v>436000</v>
      </c>
      <c r="O183" s="216">
        <v>425000</v>
      </c>
      <c r="P183" s="216" t="s">
        <v>270</v>
      </c>
      <c r="Q183" s="216">
        <v>61000</v>
      </c>
      <c r="R183" s="216">
        <v>265000</v>
      </c>
      <c r="S183" s="216">
        <v>106000</v>
      </c>
      <c r="T183" s="216">
        <v>95000</v>
      </c>
      <c r="U183" s="218">
        <v>11000</v>
      </c>
      <c r="Y183" s="28" t="s">
        <v>241</v>
      </c>
      <c r="Z183" s="273">
        <v>364000</v>
      </c>
      <c r="AA183" s="216">
        <v>359000</v>
      </c>
      <c r="AB183" s="216" t="s">
        <v>270</v>
      </c>
      <c r="AC183" s="216">
        <v>47000</v>
      </c>
      <c r="AD183" s="216">
        <v>238000</v>
      </c>
      <c r="AE183" s="216">
        <v>75000</v>
      </c>
      <c r="AF183" s="216">
        <v>70000</v>
      </c>
      <c r="AG183" s="218" t="s">
        <v>270</v>
      </c>
    </row>
    <row r="184" spans="1:33" ht="21" hidden="1" customHeight="1">
      <c r="A184" s="28" t="s">
        <v>242</v>
      </c>
      <c r="B184" s="216">
        <v>804000</v>
      </c>
      <c r="C184" s="216">
        <v>787000</v>
      </c>
      <c r="D184" s="216">
        <v>9000</v>
      </c>
      <c r="E184" s="216">
        <v>107000</v>
      </c>
      <c r="F184" s="216">
        <v>506000</v>
      </c>
      <c r="G184" s="216">
        <v>182000</v>
      </c>
      <c r="H184" s="216">
        <v>166000</v>
      </c>
      <c r="I184" s="218">
        <v>17000</v>
      </c>
      <c r="J184" s="26"/>
      <c r="K184" s="26"/>
      <c r="M184" s="28" t="s">
        <v>242</v>
      </c>
      <c r="N184" s="273">
        <v>439000</v>
      </c>
      <c r="O184" s="216">
        <v>428000</v>
      </c>
      <c r="P184" s="216" t="s">
        <v>270</v>
      </c>
      <c r="Q184" s="216">
        <v>61000</v>
      </c>
      <c r="R184" s="216">
        <v>268000</v>
      </c>
      <c r="S184" s="216">
        <v>106000</v>
      </c>
      <c r="T184" s="216">
        <v>95000</v>
      </c>
      <c r="U184" s="218">
        <v>11000</v>
      </c>
      <c r="Y184" s="28" t="s">
        <v>242</v>
      </c>
      <c r="Z184" s="273">
        <v>365000</v>
      </c>
      <c r="AA184" s="216">
        <v>360000</v>
      </c>
      <c r="AB184" s="216" t="s">
        <v>270</v>
      </c>
      <c r="AC184" s="216">
        <v>46000</v>
      </c>
      <c r="AD184" s="216">
        <v>238000</v>
      </c>
      <c r="AE184" s="216">
        <v>76000</v>
      </c>
      <c r="AF184" s="216">
        <v>70000</v>
      </c>
      <c r="AG184" s="218" t="s">
        <v>270</v>
      </c>
    </row>
    <row r="185" spans="1:33" ht="21" hidden="1" customHeight="1">
      <c r="A185" s="28" t="s">
        <v>243</v>
      </c>
      <c r="B185" s="216">
        <v>809000</v>
      </c>
      <c r="C185" s="216">
        <v>791000</v>
      </c>
      <c r="D185" s="216">
        <v>9000</v>
      </c>
      <c r="E185" s="216">
        <v>110000</v>
      </c>
      <c r="F185" s="216">
        <v>507000</v>
      </c>
      <c r="G185" s="216">
        <v>184000</v>
      </c>
      <c r="H185" s="216">
        <v>166000</v>
      </c>
      <c r="I185" s="218">
        <v>18000</v>
      </c>
      <c r="J185" s="26"/>
      <c r="K185" s="26"/>
      <c r="M185" s="28" t="s">
        <v>243</v>
      </c>
      <c r="N185" s="273">
        <v>442000</v>
      </c>
      <c r="O185" s="216">
        <v>430000</v>
      </c>
      <c r="P185" s="216" t="s">
        <v>270</v>
      </c>
      <c r="Q185" s="216">
        <v>63000</v>
      </c>
      <c r="R185" s="216">
        <v>269000</v>
      </c>
      <c r="S185" s="216">
        <v>107000</v>
      </c>
      <c r="T185" s="216">
        <v>94000</v>
      </c>
      <c r="U185" s="218">
        <v>13000</v>
      </c>
      <c r="Y185" s="28" t="s">
        <v>243</v>
      </c>
      <c r="Z185" s="273">
        <v>366000</v>
      </c>
      <c r="AA185" s="216">
        <v>361000</v>
      </c>
      <c r="AB185" s="216" t="s">
        <v>270</v>
      </c>
      <c r="AC185" s="216">
        <v>47000</v>
      </c>
      <c r="AD185" s="216">
        <v>237000</v>
      </c>
      <c r="AE185" s="216">
        <v>77000</v>
      </c>
      <c r="AF185" s="216">
        <v>72000</v>
      </c>
      <c r="AG185" s="218" t="s">
        <v>270</v>
      </c>
    </row>
    <row r="186" spans="1:33" ht="21" hidden="1" customHeight="1">
      <c r="A186" s="28" t="s">
        <v>244</v>
      </c>
      <c r="B186" s="216">
        <v>813000</v>
      </c>
      <c r="C186" s="216">
        <v>796000</v>
      </c>
      <c r="D186" s="216" t="s">
        <v>270</v>
      </c>
      <c r="E186" s="216">
        <v>109000</v>
      </c>
      <c r="F186" s="216">
        <v>511000</v>
      </c>
      <c r="G186" s="216">
        <v>185000</v>
      </c>
      <c r="H186" s="216">
        <v>168000</v>
      </c>
      <c r="I186" s="218">
        <v>17000</v>
      </c>
      <c r="J186" s="26"/>
      <c r="K186" s="26"/>
      <c r="M186" s="28" t="s">
        <v>244</v>
      </c>
      <c r="N186" s="273">
        <v>446000</v>
      </c>
      <c r="O186" s="216">
        <v>434000</v>
      </c>
      <c r="P186" s="216" t="s">
        <v>270</v>
      </c>
      <c r="Q186" s="216">
        <v>63000</v>
      </c>
      <c r="R186" s="216">
        <v>271000</v>
      </c>
      <c r="S186" s="216">
        <v>108000</v>
      </c>
      <c r="T186" s="216">
        <v>96000</v>
      </c>
      <c r="U186" s="218">
        <v>12000</v>
      </c>
      <c r="Y186" s="28" t="s">
        <v>244</v>
      </c>
      <c r="Z186" s="273">
        <v>367000</v>
      </c>
      <c r="AA186" s="216">
        <v>362000</v>
      </c>
      <c r="AB186" s="216" t="s">
        <v>270</v>
      </c>
      <c r="AC186" s="216">
        <v>45000</v>
      </c>
      <c r="AD186" s="216">
        <v>240000</v>
      </c>
      <c r="AE186" s="216">
        <v>77000</v>
      </c>
      <c r="AF186" s="216">
        <v>72000</v>
      </c>
      <c r="AG186" s="218" t="s">
        <v>270</v>
      </c>
    </row>
    <row r="187" spans="1:33" ht="21" hidden="1" customHeight="1">
      <c r="A187" s="28" t="s">
        <v>245</v>
      </c>
      <c r="B187" s="216">
        <v>820000</v>
      </c>
      <c r="C187" s="216">
        <v>803000</v>
      </c>
      <c r="D187" s="216">
        <v>9000</v>
      </c>
      <c r="E187" s="216">
        <v>112000</v>
      </c>
      <c r="F187" s="216">
        <v>514000</v>
      </c>
      <c r="G187" s="216">
        <v>186000</v>
      </c>
      <c r="H187" s="216">
        <v>169000</v>
      </c>
      <c r="I187" s="218">
        <v>16000</v>
      </c>
      <c r="J187" s="26"/>
      <c r="K187" s="26"/>
      <c r="M187" s="28" t="s">
        <v>245</v>
      </c>
      <c r="N187" s="273">
        <v>447000</v>
      </c>
      <c r="O187" s="216">
        <v>435000</v>
      </c>
      <c r="P187" s="216" t="s">
        <v>270</v>
      </c>
      <c r="Q187" s="216">
        <v>63000</v>
      </c>
      <c r="R187" s="216">
        <v>273000</v>
      </c>
      <c r="S187" s="216">
        <v>107000</v>
      </c>
      <c r="T187" s="216">
        <v>96000</v>
      </c>
      <c r="U187" s="218">
        <v>11000</v>
      </c>
      <c r="Y187" s="28" t="s">
        <v>245</v>
      </c>
      <c r="Z187" s="273">
        <v>373000</v>
      </c>
      <c r="AA187" s="216">
        <v>368000</v>
      </c>
      <c r="AB187" s="216" t="s">
        <v>270</v>
      </c>
      <c r="AC187" s="216">
        <v>49000</v>
      </c>
      <c r="AD187" s="216">
        <v>241000</v>
      </c>
      <c r="AE187" s="216">
        <v>78000</v>
      </c>
      <c r="AF187" s="216">
        <v>73000</v>
      </c>
      <c r="AG187" s="218" t="s">
        <v>270</v>
      </c>
    </row>
    <row r="188" spans="1:33" ht="21" hidden="1" customHeight="1">
      <c r="A188" s="28" t="s">
        <v>246</v>
      </c>
      <c r="B188" s="216">
        <v>823000</v>
      </c>
      <c r="C188" s="216">
        <v>807000</v>
      </c>
      <c r="D188" s="216">
        <v>9000</v>
      </c>
      <c r="E188" s="216">
        <v>107000</v>
      </c>
      <c r="F188" s="216">
        <v>520000</v>
      </c>
      <c r="G188" s="216">
        <v>187000</v>
      </c>
      <c r="H188" s="216">
        <v>171000</v>
      </c>
      <c r="I188" s="218">
        <v>16000</v>
      </c>
      <c r="J188" s="26"/>
      <c r="K188" s="26"/>
      <c r="M188" s="28" t="s">
        <v>246</v>
      </c>
      <c r="N188" s="273">
        <v>448000</v>
      </c>
      <c r="O188" s="216">
        <v>437000</v>
      </c>
      <c r="P188" s="216" t="s">
        <v>270</v>
      </c>
      <c r="Q188" s="216">
        <v>60000</v>
      </c>
      <c r="R188" s="216">
        <v>275000</v>
      </c>
      <c r="S188" s="216">
        <v>108000</v>
      </c>
      <c r="T188" s="216">
        <v>97000</v>
      </c>
      <c r="U188" s="218">
        <v>11000</v>
      </c>
      <c r="Y188" s="28" t="s">
        <v>246</v>
      </c>
      <c r="Z188" s="273">
        <v>375000</v>
      </c>
      <c r="AA188" s="216">
        <v>370000</v>
      </c>
      <c r="AB188" s="216" t="s">
        <v>270</v>
      </c>
      <c r="AC188" s="216">
        <v>47000</v>
      </c>
      <c r="AD188" s="216">
        <v>245000</v>
      </c>
      <c r="AE188" s="216">
        <v>79000</v>
      </c>
      <c r="AF188" s="216">
        <v>74000</v>
      </c>
      <c r="AG188" s="218" t="s">
        <v>270</v>
      </c>
    </row>
    <row r="189" spans="1:33" ht="21" hidden="1" customHeight="1">
      <c r="A189" s="28" t="s">
        <v>247</v>
      </c>
      <c r="B189" s="216">
        <v>829000</v>
      </c>
      <c r="C189" s="216">
        <v>812000</v>
      </c>
      <c r="D189" s="216">
        <v>10000</v>
      </c>
      <c r="E189" s="216">
        <v>106000</v>
      </c>
      <c r="F189" s="216">
        <v>526000</v>
      </c>
      <c r="G189" s="216">
        <v>187000</v>
      </c>
      <c r="H189" s="216">
        <v>170000</v>
      </c>
      <c r="I189" s="218">
        <v>17000</v>
      </c>
      <c r="J189" s="26"/>
      <c r="K189" s="26"/>
      <c r="M189" s="28" t="s">
        <v>247</v>
      </c>
      <c r="N189" s="273">
        <v>451000</v>
      </c>
      <c r="O189" s="216">
        <v>439000</v>
      </c>
      <c r="P189" s="216" t="s">
        <v>270</v>
      </c>
      <c r="Q189" s="216">
        <v>58000</v>
      </c>
      <c r="R189" s="216">
        <v>280000</v>
      </c>
      <c r="S189" s="216">
        <v>107000</v>
      </c>
      <c r="T189" s="216">
        <v>95000</v>
      </c>
      <c r="U189" s="218">
        <v>12000</v>
      </c>
      <c r="Y189" s="28" t="s">
        <v>247</v>
      </c>
      <c r="Z189" s="273">
        <v>378000</v>
      </c>
      <c r="AA189" s="216">
        <v>373000</v>
      </c>
      <c r="AB189" s="216" t="s">
        <v>270</v>
      </c>
      <c r="AC189" s="216">
        <v>48000</v>
      </c>
      <c r="AD189" s="216">
        <v>246000</v>
      </c>
      <c r="AE189" s="216">
        <v>79000</v>
      </c>
      <c r="AF189" s="216">
        <v>75000</v>
      </c>
      <c r="AG189" s="218" t="s">
        <v>270</v>
      </c>
    </row>
    <row r="190" spans="1:33" ht="21" hidden="1" customHeight="1">
      <c r="A190" s="28" t="s">
        <v>248</v>
      </c>
      <c r="B190" s="216">
        <v>822000</v>
      </c>
      <c r="C190" s="216">
        <v>804000</v>
      </c>
      <c r="D190" s="216" t="s">
        <v>270</v>
      </c>
      <c r="E190" s="216">
        <v>104000</v>
      </c>
      <c r="F190" s="216">
        <v>524000</v>
      </c>
      <c r="G190" s="216">
        <v>185000</v>
      </c>
      <c r="H190" s="216">
        <v>168000</v>
      </c>
      <c r="I190" s="218">
        <v>17000</v>
      </c>
      <c r="J190" s="26"/>
      <c r="K190" s="26"/>
      <c r="M190" s="28" t="s">
        <v>248</v>
      </c>
      <c r="N190" s="273">
        <v>448000</v>
      </c>
      <c r="O190" s="216">
        <v>436000</v>
      </c>
      <c r="P190" s="216" t="s">
        <v>270</v>
      </c>
      <c r="Q190" s="216">
        <v>57000</v>
      </c>
      <c r="R190" s="216">
        <v>281000</v>
      </c>
      <c r="S190" s="216">
        <v>107000</v>
      </c>
      <c r="T190" s="216">
        <v>94000</v>
      </c>
      <c r="U190" s="218">
        <v>12000</v>
      </c>
      <c r="Y190" s="28" t="s">
        <v>248</v>
      </c>
      <c r="Z190" s="273">
        <v>373000</v>
      </c>
      <c r="AA190" s="216">
        <v>368000</v>
      </c>
      <c r="AB190" s="216" t="s">
        <v>270</v>
      </c>
      <c r="AC190" s="216">
        <v>48000</v>
      </c>
      <c r="AD190" s="216">
        <v>244000</v>
      </c>
      <c r="AE190" s="216">
        <v>79000</v>
      </c>
      <c r="AF190" s="216">
        <v>74000</v>
      </c>
      <c r="AG190" s="218" t="s">
        <v>270</v>
      </c>
    </row>
    <row r="191" spans="1:33" ht="21" hidden="1" customHeight="1">
      <c r="A191" s="28" t="s">
        <v>249</v>
      </c>
      <c r="B191" s="216">
        <v>826000</v>
      </c>
      <c r="C191" s="216">
        <v>807000</v>
      </c>
      <c r="D191" s="216" t="s">
        <v>270</v>
      </c>
      <c r="E191" s="216">
        <v>104000</v>
      </c>
      <c r="F191" s="216">
        <v>524000</v>
      </c>
      <c r="G191" s="216">
        <v>191000</v>
      </c>
      <c r="H191" s="216">
        <v>172000</v>
      </c>
      <c r="I191" s="218">
        <v>19000</v>
      </c>
      <c r="J191" s="26"/>
      <c r="K191" s="26"/>
      <c r="M191" s="28" t="s">
        <v>249</v>
      </c>
      <c r="N191" s="273">
        <v>449000</v>
      </c>
      <c r="O191" s="216">
        <v>435000</v>
      </c>
      <c r="P191" s="216" t="s">
        <v>270</v>
      </c>
      <c r="Q191" s="216">
        <v>56000</v>
      </c>
      <c r="R191" s="216">
        <v>279000</v>
      </c>
      <c r="S191" s="216">
        <v>110000</v>
      </c>
      <c r="T191" s="216">
        <v>96000</v>
      </c>
      <c r="U191" s="218">
        <v>14000</v>
      </c>
      <c r="Y191" s="28" t="s">
        <v>249</v>
      </c>
      <c r="Z191" s="273">
        <v>377000</v>
      </c>
      <c r="AA191" s="216">
        <v>372000</v>
      </c>
      <c r="AB191" s="216" t="s">
        <v>270</v>
      </c>
      <c r="AC191" s="216">
        <v>49000</v>
      </c>
      <c r="AD191" s="216">
        <v>244000</v>
      </c>
      <c r="AE191" s="216">
        <v>81000</v>
      </c>
      <c r="AF191" s="216">
        <v>76000</v>
      </c>
      <c r="AG191" s="218" t="s">
        <v>270</v>
      </c>
    </row>
    <row r="192" spans="1:33" ht="21" hidden="1" customHeight="1">
      <c r="A192" s="28" t="s">
        <v>250</v>
      </c>
      <c r="B192" s="216">
        <v>836000</v>
      </c>
      <c r="C192" s="216">
        <v>817000</v>
      </c>
      <c r="D192" s="216" t="s">
        <v>270</v>
      </c>
      <c r="E192" s="216">
        <v>109000</v>
      </c>
      <c r="F192" s="216">
        <v>524000</v>
      </c>
      <c r="G192" s="216">
        <v>196000</v>
      </c>
      <c r="H192" s="216">
        <v>177000</v>
      </c>
      <c r="I192" s="218">
        <v>19000</v>
      </c>
      <c r="J192" s="26"/>
      <c r="K192" s="26"/>
      <c r="M192" s="28" t="s">
        <v>250</v>
      </c>
      <c r="N192" s="273">
        <v>453000</v>
      </c>
      <c r="O192" s="216">
        <v>439000</v>
      </c>
      <c r="P192" s="216" t="s">
        <v>270</v>
      </c>
      <c r="Q192" s="216">
        <v>57000</v>
      </c>
      <c r="R192" s="216">
        <v>278000</v>
      </c>
      <c r="S192" s="216">
        <v>113000</v>
      </c>
      <c r="T192" s="216">
        <v>100000</v>
      </c>
      <c r="U192" s="218">
        <v>13000</v>
      </c>
      <c r="Y192" s="28" t="s">
        <v>250</v>
      </c>
      <c r="Z192" s="273">
        <v>383000</v>
      </c>
      <c r="AA192" s="216">
        <v>377000</v>
      </c>
      <c r="AB192" s="216" t="s">
        <v>270</v>
      </c>
      <c r="AC192" s="216">
        <v>52000</v>
      </c>
      <c r="AD192" s="216">
        <v>245000</v>
      </c>
      <c r="AE192" s="216">
        <v>83000</v>
      </c>
      <c r="AF192" s="216">
        <v>77000</v>
      </c>
      <c r="AG192" s="218" t="s">
        <v>270</v>
      </c>
    </row>
    <row r="193" spans="1:33" ht="21" hidden="1" customHeight="1">
      <c r="A193" s="28" t="s">
        <v>251</v>
      </c>
      <c r="B193" s="216">
        <v>839000</v>
      </c>
      <c r="C193" s="216">
        <v>820000</v>
      </c>
      <c r="D193" s="216" t="s">
        <v>270</v>
      </c>
      <c r="E193" s="216">
        <v>113000</v>
      </c>
      <c r="F193" s="216">
        <v>523000</v>
      </c>
      <c r="G193" s="216">
        <v>195000</v>
      </c>
      <c r="H193" s="216">
        <v>177000</v>
      </c>
      <c r="I193" s="218">
        <v>18000</v>
      </c>
      <c r="J193" s="26"/>
      <c r="K193" s="26"/>
      <c r="M193" s="28" t="s">
        <v>251</v>
      </c>
      <c r="N193" s="273">
        <v>458000</v>
      </c>
      <c r="O193" s="216">
        <v>445000</v>
      </c>
      <c r="P193" s="216" t="s">
        <v>270</v>
      </c>
      <c r="Q193" s="216">
        <v>61000</v>
      </c>
      <c r="R193" s="216">
        <v>279000</v>
      </c>
      <c r="S193" s="216">
        <v>113000</v>
      </c>
      <c r="T193" s="216">
        <v>100000</v>
      </c>
      <c r="U193" s="218">
        <v>13000</v>
      </c>
      <c r="Y193" s="28" t="s">
        <v>251</v>
      </c>
      <c r="Z193" s="273">
        <v>380000</v>
      </c>
      <c r="AA193" s="216">
        <v>375000</v>
      </c>
      <c r="AB193" s="216" t="s">
        <v>270</v>
      </c>
      <c r="AC193" s="216">
        <v>51000</v>
      </c>
      <c r="AD193" s="216">
        <v>244000</v>
      </c>
      <c r="AE193" s="216">
        <v>82000</v>
      </c>
      <c r="AF193" s="216">
        <v>77000</v>
      </c>
      <c r="AG193" s="218" t="s">
        <v>270</v>
      </c>
    </row>
    <row r="194" spans="1:33" ht="21" hidden="1" customHeight="1">
      <c r="A194" s="28" t="s">
        <v>252</v>
      </c>
      <c r="B194" s="216">
        <v>840000</v>
      </c>
      <c r="C194" s="216">
        <v>823000</v>
      </c>
      <c r="D194" s="216" t="s">
        <v>270</v>
      </c>
      <c r="E194" s="216">
        <v>115000</v>
      </c>
      <c r="F194" s="216">
        <v>527000</v>
      </c>
      <c r="G194" s="216">
        <v>191000</v>
      </c>
      <c r="H194" s="216">
        <v>174000</v>
      </c>
      <c r="I194" s="218">
        <v>17000</v>
      </c>
      <c r="J194" s="26"/>
      <c r="K194" s="26"/>
      <c r="M194" s="28" t="s">
        <v>252</v>
      </c>
      <c r="N194" s="273">
        <v>462000</v>
      </c>
      <c r="O194" s="216">
        <v>450000</v>
      </c>
      <c r="P194" s="216" t="s">
        <v>270</v>
      </c>
      <c r="Q194" s="216">
        <v>64000</v>
      </c>
      <c r="R194" s="216">
        <v>282000</v>
      </c>
      <c r="S194" s="216">
        <v>112000</v>
      </c>
      <c r="T194" s="216">
        <v>100000</v>
      </c>
      <c r="U194" s="218">
        <v>12000</v>
      </c>
      <c r="Y194" s="28" t="s">
        <v>252</v>
      </c>
      <c r="Z194" s="273">
        <v>379000</v>
      </c>
      <c r="AA194" s="216">
        <v>373000</v>
      </c>
      <c r="AB194" s="216" t="s">
        <v>270</v>
      </c>
      <c r="AC194" s="216">
        <v>51000</v>
      </c>
      <c r="AD194" s="216">
        <v>246000</v>
      </c>
      <c r="AE194" s="216">
        <v>79000</v>
      </c>
      <c r="AF194" s="216">
        <v>74000</v>
      </c>
      <c r="AG194" s="218" t="s">
        <v>270</v>
      </c>
    </row>
    <row r="195" spans="1:33" ht="21" hidden="1" customHeight="1">
      <c r="A195" s="28" t="s">
        <v>253</v>
      </c>
      <c r="B195" s="216">
        <v>838000</v>
      </c>
      <c r="C195" s="216">
        <v>822000</v>
      </c>
      <c r="D195" s="216" t="s">
        <v>270</v>
      </c>
      <c r="E195" s="216">
        <v>114000</v>
      </c>
      <c r="F195" s="216">
        <v>528000</v>
      </c>
      <c r="G195" s="216">
        <v>191000</v>
      </c>
      <c r="H195" s="216">
        <v>175000</v>
      </c>
      <c r="I195" s="218">
        <v>16000</v>
      </c>
      <c r="J195" s="26"/>
      <c r="K195" s="26"/>
      <c r="M195" s="28" t="s">
        <v>253</v>
      </c>
      <c r="N195" s="273">
        <v>457000</v>
      </c>
      <c r="O195" s="216">
        <v>446000</v>
      </c>
      <c r="P195" s="216" t="s">
        <v>270</v>
      </c>
      <c r="Q195" s="216">
        <v>63000</v>
      </c>
      <c r="R195" s="216">
        <v>280000</v>
      </c>
      <c r="S195" s="216">
        <v>113000</v>
      </c>
      <c r="T195" s="216">
        <v>101000</v>
      </c>
      <c r="U195" s="218">
        <v>11000</v>
      </c>
      <c r="Y195" s="28" t="s">
        <v>253</v>
      </c>
      <c r="Z195" s="273">
        <v>380000</v>
      </c>
      <c r="AA195" s="216">
        <v>376000</v>
      </c>
      <c r="AB195" s="216" t="s">
        <v>270</v>
      </c>
      <c r="AC195" s="216">
        <v>51000</v>
      </c>
      <c r="AD195" s="216">
        <v>248000</v>
      </c>
      <c r="AE195" s="216">
        <v>78000</v>
      </c>
      <c r="AF195" s="216">
        <v>73000</v>
      </c>
      <c r="AG195" s="218" t="s">
        <v>270</v>
      </c>
    </row>
    <row r="196" spans="1:33" ht="21" hidden="1" customHeight="1">
      <c r="A196" s="28" t="s">
        <v>254</v>
      </c>
      <c r="B196" s="216">
        <v>836000</v>
      </c>
      <c r="C196" s="216">
        <v>821000</v>
      </c>
      <c r="D196" s="216" t="s">
        <v>270</v>
      </c>
      <c r="E196" s="216">
        <v>114000</v>
      </c>
      <c r="F196" s="216">
        <v>526000</v>
      </c>
      <c r="G196" s="216">
        <v>190000</v>
      </c>
      <c r="H196" s="216">
        <v>175000</v>
      </c>
      <c r="I196" s="218">
        <v>16000</v>
      </c>
      <c r="J196" s="26"/>
      <c r="K196" s="26"/>
      <c r="M196" s="28" t="s">
        <v>254</v>
      </c>
      <c r="N196" s="273">
        <v>459000</v>
      </c>
      <c r="O196" s="216">
        <v>447000</v>
      </c>
      <c r="P196" s="216" t="s">
        <v>270</v>
      </c>
      <c r="Q196" s="216">
        <v>63000</v>
      </c>
      <c r="R196" s="216">
        <v>280000</v>
      </c>
      <c r="S196" s="216">
        <v>114000</v>
      </c>
      <c r="T196" s="216">
        <v>102000</v>
      </c>
      <c r="U196" s="218">
        <v>12000</v>
      </c>
      <c r="Y196" s="28" t="s">
        <v>254</v>
      </c>
      <c r="Z196" s="273">
        <v>378000</v>
      </c>
      <c r="AA196" s="216">
        <v>374000</v>
      </c>
      <c r="AB196" s="216" t="s">
        <v>270</v>
      </c>
      <c r="AC196" s="216">
        <v>50000</v>
      </c>
      <c r="AD196" s="216">
        <v>246000</v>
      </c>
      <c r="AE196" s="216">
        <v>77000</v>
      </c>
      <c r="AF196" s="216">
        <v>73000</v>
      </c>
      <c r="AG196" s="218" t="s">
        <v>270</v>
      </c>
    </row>
    <row r="197" spans="1:33" ht="21" hidden="1" customHeight="1">
      <c r="A197" s="28" t="s">
        <v>255</v>
      </c>
      <c r="B197" s="216">
        <v>843000</v>
      </c>
      <c r="C197" s="216">
        <v>824000</v>
      </c>
      <c r="D197" s="216" t="s">
        <v>270</v>
      </c>
      <c r="E197" s="216">
        <v>115000</v>
      </c>
      <c r="F197" s="216">
        <v>525000</v>
      </c>
      <c r="G197" s="216">
        <v>196000</v>
      </c>
      <c r="H197" s="216">
        <v>177000</v>
      </c>
      <c r="I197" s="218">
        <v>19000</v>
      </c>
      <c r="J197" s="26"/>
      <c r="K197" s="26"/>
      <c r="M197" s="28" t="s">
        <v>255</v>
      </c>
      <c r="N197" s="273">
        <v>462000</v>
      </c>
      <c r="O197" s="216">
        <v>449000</v>
      </c>
      <c r="P197" s="216" t="s">
        <v>270</v>
      </c>
      <c r="Q197" s="216">
        <v>63000</v>
      </c>
      <c r="R197" s="216">
        <v>280000</v>
      </c>
      <c r="S197" s="216">
        <v>117000</v>
      </c>
      <c r="T197" s="216">
        <v>103000</v>
      </c>
      <c r="U197" s="218">
        <v>14000</v>
      </c>
      <c r="Y197" s="28" t="s">
        <v>255</v>
      </c>
      <c r="Z197" s="273">
        <v>381000</v>
      </c>
      <c r="AA197" s="216">
        <v>376000</v>
      </c>
      <c r="AB197" s="216" t="s">
        <v>270</v>
      </c>
      <c r="AC197" s="216">
        <v>52000</v>
      </c>
      <c r="AD197" s="216">
        <v>246000</v>
      </c>
      <c r="AE197" s="216">
        <v>79000</v>
      </c>
      <c r="AF197" s="216">
        <v>74000</v>
      </c>
      <c r="AG197" s="218" t="s">
        <v>270</v>
      </c>
    </row>
    <row r="198" spans="1:33" ht="21" hidden="1" customHeight="1">
      <c r="A198" s="28" t="s">
        <v>256</v>
      </c>
      <c r="B198" s="216">
        <v>844000</v>
      </c>
      <c r="C198" s="216">
        <v>828000</v>
      </c>
      <c r="D198" s="216" t="s">
        <v>270</v>
      </c>
      <c r="E198" s="216">
        <v>118000</v>
      </c>
      <c r="F198" s="216">
        <v>528000</v>
      </c>
      <c r="G198" s="216">
        <v>191000</v>
      </c>
      <c r="H198" s="216">
        <v>174000</v>
      </c>
      <c r="I198" s="218">
        <v>17000</v>
      </c>
      <c r="J198" s="26"/>
      <c r="K198" s="26"/>
      <c r="M198" s="28" t="s">
        <v>256</v>
      </c>
      <c r="N198" s="273">
        <v>462000</v>
      </c>
      <c r="O198" s="216">
        <v>451000</v>
      </c>
      <c r="P198" s="216" t="s">
        <v>270</v>
      </c>
      <c r="Q198" s="216">
        <v>66000</v>
      </c>
      <c r="R198" s="216">
        <v>282000</v>
      </c>
      <c r="S198" s="216">
        <v>111000</v>
      </c>
      <c r="T198" s="216">
        <v>100000</v>
      </c>
      <c r="U198" s="218">
        <v>11000</v>
      </c>
      <c r="Y198" s="28" t="s">
        <v>256</v>
      </c>
      <c r="Z198" s="273">
        <v>383000</v>
      </c>
      <c r="AA198" s="216">
        <v>377000</v>
      </c>
      <c r="AB198" s="216" t="s">
        <v>270</v>
      </c>
      <c r="AC198" s="216">
        <v>52000</v>
      </c>
      <c r="AD198" s="216">
        <v>246000</v>
      </c>
      <c r="AE198" s="216">
        <v>80000</v>
      </c>
      <c r="AF198" s="216">
        <v>74000</v>
      </c>
      <c r="AG198" s="218" t="s">
        <v>270</v>
      </c>
    </row>
    <row r="199" spans="1:33" ht="21" hidden="1" customHeight="1">
      <c r="A199" s="28" t="s">
        <v>257</v>
      </c>
      <c r="B199" s="216">
        <v>844000</v>
      </c>
      <c r="C199" s="216">
        <v>827000</v>
      </c>
      <c r="D199" s="216" t="s">
        <v>270</v>
      </c>
      <c r="E199" s="216">
        <v>116000</v>
      </c>
      <c r="F199" s="216">
        <v>528000</v>
      </c>
      <c r="G199" s="216">
        <v>194000</v>
      </c>
      <c r="H199" s="216">
        <v>177000</v>
      </c>
      <c r="I199" s="218">
        <v>17000</v>
      </c>
      <c r="J199" s="26"/>
      <c r="K199" s="26"/>
      <c r="M199" s="28" t="s">
        <v>257</v>
      </c>
      <c r="N199" s="273">
        <v>460000</v>
      </c>
      <c r="O199" s="216">
        <v>449000</v>
      </c>
      <c r="P199" s="216" t="s">
        <v>270</v>
      </c>
      <c r="Q199" s="216">
        <v>63000</v>
      </c>
      <c r="R199" s="216">
        <v>281000</v>
      </c>
      <c r="S199" s="216">
        <v>113000</v>
      </c>
      <c r="T199" s="216">
        <v>102000</v>
      </c>
      <c r="U199" s="218">
        <v>11000</v>
      </c>
      <c r="Y199" s="28" t="s">
        <v>257</v>
      </c>
      <c r="Z199" s="273">
        <v>385000</v>
      </c>
      <c r="AA199" s="216">
        <v>378000</v>
      </c>
      <c r="AB199" s="216" t="s">
        <v>270</v>
      </c>
      <c r="AC199" s="216">
        <v>53000</v>
      </c>
      <c r="AD199" s="216">
        <v>247000</v>
      </c>
      <c r="AE199" s="216">
        <v>81000</v>
      </c>
      <c r="AF199" s="216">
        <v>75000</v>
      </c>
      <c r="AG199" s="218" t="s">
        <v>270</v>
      </c>
    </row>
    <row r="200" spans="1:33" ht="21" hidden="1" customHeight="1">
      <c r="A200" s="28" t="s">
        <v>258</v>
      </c>
      <c r="B200" s="216">
        <v>842000</v>
      </c>
      <c r="C200" s="216">
        <v>826000</v>
      </c>
      <c r="D200" s="216" t="s">
        <v>270</v>
      </c>
      <c r="E200" s="216">
        <v>114000</v>
      </c>
      <c r="F200" s="216">
        <v>525000</v>
      </c>
      <c r="G200" s="216">
        <v>196000</v>
      </c>
      <c r="H200" s="216">
        <v>179000</v>
      </c>
      <c r="I200" s="218">
        <v>16000</v>
      </c>
      <c r="J200" s="26"/>
      <c r="K200" s="26"/>
      <c r="M200" s="28" t="s">
        <v>258</v>
      </c>
      <c r="N200" s="273">
        <v>459000</v>
      </c>
      <c r="O200" s="216">
        <v>448000</v>
      </c>
      <c r="P200" s="216" t="s">
        <v>270</v>
      </c>
      <c r="Q200" s="216">
        <v>63000</v>
      </c>
      <c r="R200" s="216">
        <v>280000</v>
      </c>
      <c r="S200" s="216">
        <v>114000</v>
      </c>
      <c r="T200" s="216">
        <v>103000</v>
      </c>
      <c r="U200" s="218">
        <v>11000</v>
      </c>
      <c r="Y200" s="28" t="s">
        <v>258</v>
      </c>
      <c r="Z200" s="273">
        <v>383000</v>
      </c>
      <c r="AA200" s="216">
        <v>377000</v>
      </c>
      <c r="AB200" s="216" t="s">
        <v>270</v>
      </c>
      <c r="AC200" s="216">
        <v>52000</v>
      </c>
      <c r="AD200" s="216">
        <v>245000</v>
      </c>
      <c r="AE200" s="216">
        <v>82000</v>
      </c>
      <c r="AF200" s="216">
        <v>77000</v>
      </c>
      <c r="AG200" s="218" t="s">
        <v>270</v>
      </c>
    </row>
    <row r="201" spans="1:33" ht="21" hidden="1" customHeight="1">
      <c r="A201" s="28" t="s">
        <v>259</v>
      </c>
      <c r="B201" s="216">
        <v>839000</v>
      </c>
      <c r="C201" s="216">
        <v>823000</v>
      </c>
      <c r="D201" s="216" t="s">
        <v>270</v>
      </c>
      <c r="E201" s="216">
        <v>114000</v>
      </c>
      <c r="F201" s="216">
        <v>525000</v>
      </c>
      <c r="G201" s="216">
        <v>194000</v>
      </c>
      <c r="H201" s="216">
        <v>178000</v>
      </c>
      <c r="I201" s="218">
        <v>16000</v>
      </c>
      <c r="J201" s="26"/>
      <c r="K201" s="26"/>
      <c r="M201" s="28" t="s">
        <v>259</v>
      </c>
      <c r="N201" s="273">
        <v>462000</v>
      </c>
      <c r="O201" s="216">
        <v>450000</v>
      </c>
      <c r="P201" s="216" t="s">
        <v>270</v>
      </c>
      <c r="Q201" s="216">
        <v>62000</v>
      </c>
      <c r="R201" s="216">
        <v>281000</v>
      </c>
      <c r="S201" s="216">
        <v>115000</v>
      </c>
      <c r="T201" s="216">
        <v>103000</v>
      </c>
      <c r="U201" s="218">
        <v>12000</v>
      </c>
      <c r="Y201" s="28" t="s">
        <v>259</v>
      </c>
      <c r="Z201" s="273">
        <v>377000</v>
      </c>
      <c r="AA201" s="216">
        <v>373000</v>
      </c>
      <c r="AB201" s="216" t="s">
        <v>270</v>
      </c>
      <c r="AC201" s="216">
        <v>51000</v>
      </c>
      <c r="AD201" s="216">
        <v>244000</v>
      </c>
      <c r="AE201" s="216">
        <v>78000</v>
      </c>
      <c r="AF201" s="216">
        <v>74000</v>
      </c>
      <c r="AG201" s="218" t="s">
        <v>270</v>
      </c>
    </row>
    <row r="202" spans="1:33" ht="21" hidden="1" customHeight="1">
      <c r="A202" s="28" t="s">
        <v>260</v>
      </c>
      <c r="B202" s="216">
        <v>845000</v>
      </c>
      <c r="C202" s="216">
        <v>829000</v>
      </c>
      <c r="D202" s="216" t="s">
        <v>270</v>
      </c>
      <c r="E202" s="216">
        <v>114000</v>
      </c>
      <c r="F202" s="216">
        <v>523000</v>
      </c>
      <c r="G202" s="216">
        <v>200000</v>
      </c>
      <c r="H202" s="216">
        <v>184000</v>
      </c>
      <c r="I202" s="218">
        <v>16000</v>
      </c>
      <c r="J202" s="26"/>
      <c r="K202" s="26"/>
      <c r="M202" s="28" t="s">
        <v>260</v>
      </c>
      <c r="N202" s="273">
        <v>461000</v>
      </c>
      <c r="O202" s="216">
        <v>449000</v>
      </c>
      <c r="P202" s="216" t="s">
        <v>270</v>
      </c>
      <c r="Q202" s="216">
        <v>62000</v>
      </c>
      <c r="R202" s="216">
        <v>276000</v>
      </c>
      <c r="S202" s="216">
        <v>118000</v>
      </c>
      <c r="T202" s="216">
        <v>107000</v>
      </c>
      <c r="U202" s="218">
        <v>11000</v>
      </c>
      <c r="Y202" s="28" t="s">
        <v>260</v>
      </c>
      <c r="Z202" s="273">
        <v>384000</v>
      </c>
      <c r="AA202" s="216">
        <v>379000</v>
      </c>
      <c r="AB202" s="216" t="s">
        <v>270</v>
      </c>
      <c r="AC202" s="216">
        <v>52000</v>
      </c>
      <c r="AD202" s="216">
        <v>247000</v>
      </c>
      <c r="AE202" s="216">
        <v>83000</v>
      </c>
      <c r="AF202" s="216">
        <v>77000</v>
      </c>
      <c r="AG202" s="218" t="s">
        <v>270</v>
      </c>
    </row>
    <row r="203" spans="1:33" ht="21" hidden="1" customHeight="1">
      <c r="A203" s="28" t="s">
        <v>261</v>
      </c>
      <c r="B203" s="216">
        <v>844000</v>
      </c>
      <c r="C203" s="216">
        <v>830000</v>
      </c>
      <c r="D203" s="216">
        <v>9000</v>
      </c>
      <c r="E203" s="216">
        <v>112000</v>
      </c>
      <c r="F203" s="216">
        <v>525000</v>
      </c>
      <c r="G203" s="216">
        <v>199000</v>
      </c>
      <c r="H203" s="216">
        <v>184000</v>
      </c>
      <c r="I203" s="218">
        <v>15000</v>
      </c>
      <c r="J203" s="26"/>
      <c r="K203" s="26"/>
      <c r="M203" s="28" t="s">
        <v>261</v>
      </c>
      <c r="N203" s="273">
        <v>458000</v>
      </c>
      <c r="O203" s="216">
        <v>449000</v>
      </c>
      <c r="P203" s="216" t="s">
        <v>270</v>
      </c>
      <c r="Q203" s="216">
        <v>61000</v>
      </c>
      <c r="R203" s="216">
        <v>276000</v>
      </c>
      <c r="S203" s="216">
        <v>116000</v>
      </c>
      <c r="T203" s="216">
        <v>107000</v>
      </c>
      <c r="U203" s="218">
        <v>9000</v>
      </c>
      <c r="Y203" s="28" t="s">
        <v>261</v>
      </c>
      <c r="Z203" s="273">
        <v>386000</v>
      </c>
      <c r="AA203" s="216">
        <v>381000</v>
      </c>
      <c r="AB203" s="216" t="s">
        <v>270</v>
      </c>
      <c r="AC203" s="216">
        <v>51000</v>
      </c>
      <c r="AD203" s="216">
        <v>250000</v>
      </c>
      <c r="AE203" s="216">
        <v>82000</v>
      </c>
      <c r="AF203" s="216">
        <v>77000</v>
      </c>
      <c r="AG203" s="218" t="s">
        <v>270</v>
      </c>
    </row>
    <row r="204" spans="1:33" ht="21" hidden="1" customHeight="1">
      <c r="A204" s="28" t="s">
        <v>262</v>
      </c>
      <c r="B204" s="216">
        <v>846000</v>
      </c>
      <c r="C204" s="216">
        <v>831000</v>
      </c>
      <c r="D204" s="216">
        <v>9000</v>
      </c>
      <c r="E204" s="216">
        <v>112000</v>
      </c>
      <c r="F204" s="216">
        <v>524000</v>
      </c>
      <c r="G204" s="216">
        <v>202000</v>
      </c>
      <c r="H204" s="216">
        <v>186000</v>
      </c>
      <c r="I204" s="218">
        <v>15000</v>
      </c>
      <c r="J204" s="26"/>
      <c r="K204" s="26"/>
      <c r="M204" s="28" t="s">
        <v>262</v>
      </c>
      <c r="N204" s="273">
        <v>457000</v>
      </c>
      <c r="O204" s="216">
        <v>449000</v>
      </c>
      <c r="P204" s="216" t="s">
        <v>270</v>
      </c>
      <c r="Q204" s="216">
        <v>60000</v>
      </c>
      <c r="R204" s="216">
        <v>276000</v>
      </c>
      <c r="S204" s="216">
        <v>116000</v>
      </c>
      <c r="T204" s="216">
        <v>108000</v>
      </c>
      <c r="U204" s="218">
        <v>9000</v>
      </c>
      <c r="Y204" s="28" t="s">
        <v>262</v>
      </c>
      <c r="Z204" s="273">
        <v>389000</v>
      </c>
      <c r="AA204" s="216">
        <v>382000</v>
      </c>
      <c r="AB204" s="216" t="s">
        <v>270</v>
      </c>
      <c r="AC204" s="216">
        <v>52000</v>
      </c>
      <c r="AD204" s="216">
        <v>248000</v>
      </c>
      <c r="AE204" s="216">
        <v>85000</v>
      </c>
      <c r="AF204" s="216">
        <v>79000</v>
      </c>
      <c r="AG204" s="218" t="s">
        <v>270</v>
      </c>
    </row>
    <row r="205" spans="1:33" ht="21" hidden="1" customHeight="1">
      <c r="A205" s="28" t="s">
        <v>263</v>
      </c>
      <c r="B205" s="216">
        <v>854000</v>
      </c>
      <c r="C205" s="216">
        <v>839000</v>
      </c>
      <c r="D205" s="216">
        <v>9000</v>
      </c>
      <c r="E205" s="216">
        <v>115000</v>
      </c>
      <c r="F205" s="216">
        <v>526000</v>
      </c>
      <c r="G205" s="216">
        <v>204000</v>
      </c>
      <c r="H205" s="216">
        <v>189000</v>
      </c>
      <c r="I205" s="218">
        <v>15000</v>
      </c>
      <c r="J205" s="26"/>
      <c r="K205" s="26"/>
      <c r="M205" s="28" t="s">
        <v>263</v>
      </c>
      <c r="N205" s="273">
        <v>463000</v>
      </c>
      <c r="O205" s="216">
        <v>455000</v>
      </c>
      <c r="P205" s="216" t="s">
        <v>270</v>
      </c>
      <c r="Q205" s="216">
        <v>62000</v>
      </c>
      <c r="R205" s="216">
        <v>277000</v>
      </c>
      <c r="S205" s="216">
        <v>118000</v>
      </c>
      <c r="T205" s="216">
        <v>110000</v>
      </c>
      <c r="U205" s="218" t="s">
        <v>270</v>
      </c>
      <c r="Y205" s="28" t="s">
        <v>263</v>
      </c>
      <c r="Z205" s="273">
        <v>391000</v>
      </c>
      <c r="AA205" s="216">
        <v>384000</v>
      </c>
      <c r="AB205" s="216" t="s">
        <v>270</v>
      </c>
      <c r="AC205" s="216">
        <v>53000</v>
      </c>
      <c r="AD205" s="216">
        <v>248000</v>
      </c>
      <c r="AE205" s="216">
        <v>86000</v>
      </c>
      <c r="AF205" s="216">
        <v>79000</v>
      </c>
      <c r="AG205" s="218" t="s">
        <v>270</v>
      </c>
    </row>
    <row r="206" spans="1:33" ht="21" hidden="1" customHeight="1">
      <c r="A206" s="28" t="s">
        <v>271</v>
      </c>
      <c r="B206" s="216">
        <v>852000</v>
      </c>
      <c r="C206" s="216">
        <v>839000</v>
      </c>
      <c r="D206" s="216" t="s">
        <v>270</v>
      </c>
      <c r="E206" s="216">
        <v>117000</v>
      </c>
      <c r="F206" s="216">
        <v>526000</v>
      </c>
      <c r="G206" s="216">
        <v>201000</v>
      </c>
      <c r="H206" s="216">
        <v>188000</v>
      </c>
      <c r="I206" s="218">
        <v>13000</v>
      </c>
      <c r="J206" s="26"/>
      <c r="K206" s="26"/>
      <c r="M206" s="28" t="s">
        <v>271</v>
      </c>
      <c r="N206" s="273">
        <v>457000</v>
      </c>
      <c r="O206" s="216">
        <v>450000</v>
      </c>
      <c r="P206" s="216" t="s">
        <v>270</v>
      </c>
      <c r="Q206" s="216">
        <v>62000</v>
      </c>
      <c r="R206" s="216">
        <v>276000</v>
      </c>
      <c r="S206" s="216">
        <v>114000</v>
      </c>
      <c r="T206" s="216">
        <v>107000</v>
      </c>
      <c r="U206" s="218" t="s">
        <v>270</v>
      </c>
      <c r="Y206" s="28" t="s">
        <v>271</v>
      </c>
      <c r="Z206" s="273">
        <v>396000</v>
      </c>
      <c r="AA206" s="216">
        <v>389000</v>
      </c>
      <c r="AB206" s="216" t="s">
        <v>270</v>
      </c>
      <c r="AC206" s="216">
        <v>55000</v>
      </c>
      <c r="AD206" s="216">
        <v>250000</v>
      </c>
      <c r="AE206" s="216">
        <v>88000</v>
      </c>
      <c r="AF206" s="216">
        <v>81000</v>
      </c>
      <c r="AG206" s="218" t="s">
        <v>270</v>
      </c>
    </row>
    <row r="207" spans="1:33" ht="21" hidden="1" customHeight="1">
      <c r="A207" s="28" t="s">
        <v>272</v>
      </c>
      <c r="B207" s="216">
        <v>867000</v>
      </c>
      <c r="C207" s="216">
        <v>848000</v>
      </c>
      <c r="D207" s="216" t="s">
        <v>270</v>
      </c>
      <c r="E207" s="216">
        <v>120000</v>
      </c>
      <c r="F207" s="216">
        <v>530000</v>
      </c>
      <c r="G207" s="216">
        <v>210000</v>
      </c>
      <c r="H207" s="216">
        <v>192000</v>
      </c>
      <c r="I207" s="218">
        <v>18000</v>
      </c>
      <c r="J207" s="26"/>
      <c r="K207" s="26"/>
      <c r="M207" s="28" t="s">
        <v>272</v>
      </c>
      <c r="N207" s="273">
        <v>464000</v>
      </c>
      <c r="O207" s="216">
        <v>455000</v>
      </c>
      <c r="P207" s="216" t="s">
        <v>270</v>
      </c>
      <c r="Q207" s="216">
        <v>65000</v>
      </c>
      <c r="R207" s="216">
        <v>278000</v>
      </c>
      <c r="S207" s="216">
        <v>117000</v>
      </c>
      <c r="T207" s="216">
        <v>109000</v>
      </c>
      <c r="U207" s="218" t="s">
        <v>270</v>
      </c>
      <c r="Y207" s="28" t="s">
        <v>272</v>
      </c>
      <c r="Z207" s="273">
        <v>403000</v>
      </c>
      <c r="AA207" s="216">
        <v>393000</v>
      </c>
      <c r="AB207" s="216" t="s">
        <v>270</v>
      </c>
      <c r="AC207" s="216">
        <v>55000</v>
      </c>
      <c r="AD207" s="216">
        <v>252000</v>
      </c>
      <c r="AE207" s="216">
        <v>93000</v>
      </c>
      <c r="AF207" s="216">
        <v>83000</v>
      </c>
      <c r="AG207" s="218">
        <v>10000</v>
      </c>
    </row>
    <row r="208" spans="1:33" ht="21" hidden="1" customHeight="1">
      <c r="A208" s="28" t="s">
        <v>273</v>
      </c>
      <c r="B208" s="216">
        <v>867000</v>
      </c>
      <c r="C208" s="216">
        <v>848000</v>
      </c>
      <c r="D208" s="216" t="s">
        <v>270</v>
      </c>
      <c r="E208" s="216">
        <v>118000</v>
      </c>
      <c r="F208" s="216">
        <v>531000</v>
      </c>
      <c r="G208" s="216">
        <v>212000</v>
      </c>
      <c r="H208" s="216">
        <v>193000</v>
      </c>
      <c r="I208" s="218">
        <v>19000</v>
      </c>
      <c r="J208" s="26"/>
      <c r="K208" s="26"/>
      <c r="M208" s="28" t="s">
        <v>273</v>
      </c>
      <c r="N208" s="273">
        <v>463000</v>
      </c>
      <c r="O208" s="216">
        <v>454000</v>
      </c>
      <c r="P208" s="216" t="s">
        <v>270</v>
      </c>
      <c r="Q208" s="216">
        <v>64000</v>
      </c>
      <c r="R208" s="216">
        <v>277000</v>
      </c>
      <c r="S208" s="216">
        <v>118000</v>
      </c>
      <c r="T208" s="216">
        <v>109000</v>
      </c>
      <c r="U208" s="218">
        <v>10000</v>
      </c>
      <c r="Y208" s="28" t="s">
        <v>273</v>
      </c>
      <c r="Z208" s="273">
        <v>404000</v>
      </c>
      <c r="AA208" s="216">
        <v>394000</v>
      </c>
      <c r="AB208" s="216" t="s">
        <v>270</v>
      </c>
      <c r="AC208" s="216">
        <v>54000</v>
      </c>
      <c r="AD208" s="216">
        <v>253000</v>
      </c>
      <c r="AE208" s="216">
        <v>94000</v>
      </c>
      <c r="AF208" s="216">
        <v>84000</v>
      </c>
      <c r="AG208" s="218">
        <v>10000</v>
      </c>
    </row>
    <row r="209" spans="1:33" s="444" customFormat="1" ht="21" customHeight="1">
      <c r="A209" s="445" t="s">
        <v>274</v>
      </c>
      <c r="B209" s="463">
        <v>866000</v>
      </c>
      <c r="C209" s="463">
        <v>843000</v>
      </c>
      <c r="D209" s="463" t="s">
        <v>270</v>
      </c>
      <c r="E209" s="463">
        <v>116000</v>
      </c>
      <c r="F209" s="463">
        <v>527000</v>
      </c>
      <c r="G209" s="463">
        <v>216000</v>
      </c>
      <c r="H209" s="463">
        <v>193000</v>
      </c>
      <c r="I209" s="464">
        <v>24000</v>
      </c>
      <c r="J209" s="465"/>
      <c r="K209" s="465"/>
      <c r="M209" s="445" t="s">
        <v>274</v>
      </c>
      <c r="N209" s="466">
        <v>462000</v>
      </c>
      <c r="O209" s="463">
        <v>448000</v>
      </c>
      <c r="P209" s="463" t="s">
        <v>270</v>
      </c>
      <c r="Q209" s="463">
        <v>62000</v>
      </c>
      <c r="R209" s="463">
        <v>275000</v>
      </c>
      <c r="S209" s="463">
        <v>121000</v>
      </c>
      <c r="T209" s="463">
        <v>108000</v>
      </c>
      <c r="U209" s="464">
        <v>14000</v>
      </c>
      <c r="Y209" s="445" t="s">
        <v>274</v>
      </c>
      <c r="Z209" s="466">
        <v>405000</v>
      </c>
      <c r="AA209" s="463">
        <v>395000</v>
      </c>
      <c r="AB209" s="463" t="s">
        <v>270</v>
      </c>
      <c r="AC209" s="463">
        <v>54000</v>
      </c>
      <c r="AD209" s="463">
        <v>252000</v>
      </c>
      <c r="AE209" s="463">
        <v>95000</v>
      </c>
      <c r="AF209" s="463">
        <v>85000</v>
      </c>
      <c r="AG209" s="464">
        <v>10000</v>
      </c>
    </row>
    <row r="210" spans="1:33" ht="21" customHeight="1">
      <c r="A210" s="28" t="s">
        <v>275</v>
      </c>
      <c r="B210" s="463">
        <v>869000</v>
      </c>
      <c r="C210" s="463">
        <v>847000</v>
      </c>
      <c r="D210" s="463" t="s">
        <v>270</v>
      </c>
      <c r="E210" s="463">
        <v>116000</v>
      </c>
      <c r="F210" s="463">
        <v>531000</v>
      </c>
      <c r="G210" s="463">
        <v>216000</v>
      </c>
      <c r="H210" s="463">
        <v>193000</v>
      </c>
      <c r="I210" s="464">
        <v>23000</v>
      </c>
      <c r="J210" s="26"/>
      <c r="K210" s="26"/>
      <c r="M210" s="28" t="s">
        <v>275</v>
      </c>
      <c r="N210" s="466">
        <v>462000</v>
      </c>
      <c r="O210" s="463">
        <v>449000</v>
      </c>
      <c r="P210" s="463" t="s">
        <v>270</v>
      </c>
      <c r="Q210" s="463">
        <v>62000</v>
      </c>
      <c r="R210" s="463">
        <v>277000</v>
      </c>
      <c r="S210" s="463">
        <v>120000</v>
      </c>
      <c r="T210" s="463">
        <v>106000</v>
      </c>
      <c r="U210" s="464">
        <v>14000</v>
      </c>
      <c r="Y210" s="28" t="s">
        <v>275</v>
      </c>
      <c r="Z210" s="466">
        <v>407000</v>
      </c>
      <c r="AA210" s="463">
        <v>398000</v>
      </c>
      <c r="AB210" s="463" t="s">
        <v>270</v>
      </c>
      <c r="AC210" s="463">
        <v>54000</v>
      </c>
      <c r="AD210" s="463">
        <v>254000</v>
      </c>
      <c r="AE210" s="463">
        <v>95000</v>
      </c>
      <c r="AF210" s="463">
        <v>87000</v>
      </c>
      <c r="AG210" s="464">
        <v>9000</v>
      </c>
    </row>
    <row r="211" spans="1:33" ht="21" customHeight="1">
      <c r="A211" s="28" t="s">
        <v>276</v>
      </c>
      <c r="B211" s="463">
        <v>866000</v>
      </c>
      <c r="C211" s="463">
        <v>846000</v>
      </c>
      <c r="D211" s="463" t="s">
        <v>270</v>
      </c>
      <c r="E211" s="463">
        <v>112000</v>
      </c>
      <c r="F211" s="463">
        <v>534000</v>
      </c>
      <c r="G211" s="463">
        <v>213000</v>
      </c>
      <c r="H211" s="463">
        <v>193000</v>
      </c>
      <c r="I211" s="464">
        <v>21000</v>
      </c>
      <c r="J211" s="26"/>
      <c r="K211" s="26"/>
      <c r="M211" s="28" t="s">
        <v>276</v>
      </c>
      <c r="N211" s="466">
        <v>460000</v>
      </c>
      <c r="O211" s="463">
        <v>449000</v>
      </c>
      <c r="P211" s="463" t="s">
        <v>270</v>
      </c>
      <c r="Q211" s="463">
        <v>62000</v>
      </c>
      <c r="R211" s="463">
        <v>277000</v>
      </c>
      <c r="S211" s="463">
        <v>119000</v>
      </c>
      <c r="T211" s="463">
        <v>107000</v>
      </c>
      <c r="U211" s="464">
        <v>11000</v>
      </c>
      <c r="Y211" s="28" t="s">
        <v>276</v>
      </c>
      <c r="Z211" s="466">
        <v>406000</v>
      </c>
      <c r="AA211" s="463">
        <v>397000</v>
      </c>
      <c r="AB211" s="463" t="s">
        <v>270</v>
      </c>
      <c r="AC211" s="463">
        <v>50000</v>
      </c>
      <c r="AD211" s="463">
        <v>257000</v>
      </c>
      <c r="AE211" s="463">
        <v>94000</v>
      </c>
      <c r="AF211" s="463">
        <v>85000</v>
      </c>
      <c r="AG211" s="464">
        <v>9000</v>
      </c>
    </row>
    <row r="212" spans="1:33" ht="21" customHeight="1">
      <c r="A212" s="28" t="s">
        <v>277</v>
      </c>
      <c r="B212" s="463">
        <v>867000</v>
      </c>
      <c r="C212" s="463">
        <v>846000</v>
      </c>
      <c r="D212" s="463" t="s">
        <v>270</v>
      </c>
      <c r="E212" s="463">
        <v>109000</v>
      </c>
      <c r="F212" s="463">
        <v>535000</v>
      </c>
      <c r="G212" s="463">
        <v>216000</v>
      </c>
      <c r="H212" s="463">
        <v>196000</v>
      </c>
      <c r="I212" s="464">
        <v>20000</v>
      </c>
      <c r="J212" s="26"/>
      <c r="K212" s="26"/>
      <c r="M212" s="28" t="s">
        <v>277</v>
      </c>
      <c r="N212" s="466">
        <v>464000</v>
      </c>
      <c r="O212" s="463">
        <v>453000</v>
      </c>
      <c r="P212" s="463" t="s">
        <v>270</v>
      </c>
      <c r="Q212" s="463">
        <v>61000</v>
      </c>
      <c r="R212" s="463">
        <v>279000</v>
      </c>
      <c r="S212" s="463">
        <v>121000</v>
      </c>
      <c r="T212" s="463">
        <v>110000</v>
      </c>
      <c r="U212" s="464">
        <v>11000</v>
      </c>
      <c r="Y212" s="28" t="s">
        <v>277</v>
      </c>
      <c r="Z212" s="466">
        <v>402000</v>
      </c>
      <c r="AA212" s="463">
        <v>393000</v>
      </c>
      <c r="AB212" s="463" t="s">
        <v>270</v>
      </c>
      <c r="AC212" s="463">
        <v>48000</v>
      </c>
      <c r="AD212" s="463">
        <v>256000</v>
      </c>
      <c r="AE212" s="463">
        <v>95000</v>
      </c>
      <c r="AF212" s="463">
        <v>86000</v>
      </c>
      <c r="AG212" s="464">
        <v>9000</v>
      </c>
    </row>
    <row r="213" spans="1:33" ht="21" customHeight="1">
      <c r="A213" s="28" t="s">
        <v>278</v>
      </c>
      <c r="B213" s="463">
        <v>864000</v>
      </c>
      <c r="C213" s="463">
        <v>845000</v>
      </c>
      <c r="D213" s="463" t="s">
        <v>270</v>
      </c>
      <c r="E213" s="463">
        <v>104000</v>
      </c>
      <c r="F213" s="463">
        <v>535000</v>
      </c>
      <c r="G213" s="463">
        <v>218000</v>
      </c>
      <c r="H213" s="463">
        <v>199000</v>
      </c>
      <c r="I213" s="464">
        <v>19000</v>
      </c>
      <c r="J213" s="26"/>
      <c r="K213" s="26"/>
      <c r="M213" s="28" t="s">
        <v>278</v>
      </c>
      <c r="N213" s="466">
        <v>462000</v>
      </c>
      <c r="O213" s="463">
        <v>451000</v>
      </c>
      <c r="P213" s="463" t="s">
        <v>270</v>
      </c>
      <c r="Q213" s="463">
        <v>59000</v>
      </c>
      <c r="R213" s="463">
        <v>277000</v>
      </c>
      <c r="S213" s="463">
        <v>122000</v>
      </c>
      <c r="T213" s="463">
        <v>111000</v>
      </c>
      <c r="U213" s="464">
        <v>11000</v>
      </c>
      <c r="Y213" s="28" t="s">
        <v>278</v>
      </c>
      <c r="Z213" s="466">
        <v>402000</v>
      </c>
      <c r="AA213" s="463">
        <v>394000</v>
      </c>
      <c r="AB213" s="463" t="s">
        <v>270</v>
      </c>
      <c r="AC213" s="463">
        <v>46000</v>
      </c>
      <c r="AD213" s="463">
        <v>258000</v>
      </c>
      <c r="AE213" s="463">
        <v>96000</v>
      </c>
      <c r="AF213" s="463">
        <v>88000</v>
      </c>
      <c r="AG213" s="464" t="s">
        <v>46</v>
      </c>
    </row>
    <row r="214" spans="1:33" ht="21" customHeight="1">
      <c r="A214" s="28" t="s">
        <v>279</v>
      </c>
      <c r="B214" s="463">
        <v>862000</v>
      </c>
      <c r="C214" s="463">
        <v>842000</v>
      </c>
      <c r="D214" s="463" t="s">
        <v>270</v>
      </c>
      <c r="E214" s="463">
        <v>105000</v>
      </c>
      <c r="F214" s="463">
        <v>534000</v>
      </c>
      <c r="G214" s="463">
        <v>217000</v>
      </c>
      <c r="H214" s="463">
        <v>197000</v>
      </c>
      <c r="I214" s="464">
        <v>20000</v>
      </c>
      <c r="J214" s="26"/>
      <c r="K214" s="26"/>
      <c r="M214" s="28" t="s">
        <v>279</v>
      </c>
      <c r="N214" s="466">
        <v>463000</v>
      </c>
      <c r="O214" s="463">
        <v>451000</v>
      </c>
      <c r="P214" s="463" t="s">
        <v>270</v>
      </c>
      <c r="Q214" s="463">
        <v>60000</v>
      </c>
      <c r="R214" s="463">
        <v>278000</v>
      </c>
      <c r="S214" s="463">
        <v>122000</v>
      </c>
      <c r="T214" s="463">
        <v>110000</v>
      </c>
      <c r="U214" s="464">
        <v>12000</v>
      </c>
      <c r="Y214" s="28" t="s">
        <v>279</v>
      </c>
      <c r="Z214" s="466">
        <v>399000</v>
      </c>
      <c r="AA214" s="463">
        <v>391000</v>
      </c>
      <c r="AB214" s="463" t="s">
        <v>270</v>
      </c>
      <c r="AC214" s="463">
        <v>46000</v>
      </c>
      <c r="AD214" s="463">
        <v>256000</v>
      </c>
      <c r="AE214" s="463">
        <v>95000</v>
      </c>
      <c r="AF214" s="463">
        <v>87000</v>
      </c>
      <c r="AG214" s="464">
        <v>8000</v>
      </c>
    </row>
    <row r="215" spans="1:33" ht="21" customHeight="1">
      <c r="A215" s="28" t="s">
        <v>280</v>
      </c>
      <c r="B215" s="463">
        <v>861000</v>
      </c>
      <c r="C215" s="463">
        <v>841000</v>
      </c>
      <c r="D215" s="463" t="s">
        <v>270</v>
      </c>
      <c r="E215" s="463">
        <v>102000</v>
      </c>
      <c r="F215" s="463">
        <v>534000</v>
      </c>
      <c r="G215" s="463">
        <v>218000</v>
      </c>
      <c r="H215" s="463">
        <v>199000</v>
      </c>
      <c r="I215" s="464">
        <v>19000</v>
      </c>
      <c r="J215" s="26"/>
      <c r="K215" s="26"/>
      <c r="M215" s="28" t="s">
        <v>280</v>
      </c>
      <c r="N215" s="466">
        <v>462000</v>
      </c>
      <c r="O215" s="463">
        <v>451000</v>
      </c>
      <c r="P215" s="463" t="s">
        <v>270</v>
      </c>
      <c r="Q215" s="463">
        <v>57000</v>
      </c>
      <c r="R215" s="463">
        <v>279000</v>
      </c>
      <c r="S215" s="463">
        <v>122000</v>
      </c>
      <c r="T215" s="463">
        <v>111000</v>
      </c>
      <c r="U215" s="464">
        <v>11000</v>
      </c>
      <c r="Y215" s="28" t="s">
        <v>280</v>
      </c>
      <c r="Z215" s="466">
        <v>399000</v>
      </c>
      <c r="AA215" s="463">
        <v>390000</v>
      </c>
      <c r="AB215" s="463" t="s">
        <v>270</v>
      </c>
      <c r="AC215" s="463">
        <v>44000</v>
      </c>
      <c r="AD215" s="463">
        <v>255000</v>
      </c>
      <c r="AE215" s="463">
        <v>96000</v>
      </c>
      <c r="AF215" s="463">
        <v>88000</v>
      </c>
      <c r="AG215" s="464">
        <v>8000</v>
      </c>
    </row>
    <row r="216" spans="1:33" ht="21" customHeight="1">
      <c r="A216" s="28" t="s">
        <v>281</v>
      </c>
      <c r="B216" s="463">
        <v>860000</v>
      </c>
      <c r="C216" s="463">
        <v>842000</v>
      </c>
      <c r="D216" s="463" t="s">
        <v>270</v>
      </c>
      <c r="E216" s="463">
        <v>100000</v>
      </c>
      <c r="F216" s="463">
        <v>535000</v>
      </c>
      <c r="G216" s="463">
        <v>217000</v>
      </c>
      <c r="H216" s="463">
        <v>199000</v>
      </c>
      <c r="I216" s="464">
        <v>18000</v>
      </c>
      <c r="J216" s="26"/>
      <c r="K216" s="26"/>
      <c r="M216" s="28" t="s">
        <v>281</v>
      </c>
      <c r="N216" s="466">
        <v>462000</v>
      </c>
      <c r="O216" s="463">
        <v>452000</v>
      </c>
      <c r="P216" s="463" t="s">
        <v>270</v>
      </c>
      <c r="Q216" s="463">
        <v>57000</v>
      </c>
      <c r="R216" s="463">
        <v>280000</v>
      </c>
      <c r="S216" s="463">
        <v>121000</v>
      </c>
      <c r="T216" s="463">
        <v>111000</v>
      </c>
      <c r="U216" s="464">
        <v>10000</v>
      </c>
      <c r="Y216" s="28" t="s">
        <v>281</v>
      </c>
      <c r="Z216" s="466">
        <v>398000</v>
      </c>
      <c r="AA216" s="463">
        <v>389000</v>
      </c>
      <c r="AB216" s="463" t="s">
        <v>270</v>
      </c>
      <c r="AC216" s="463">
        <v>43000</v>
      </c>
      <c r="AD216" s="463">
        <v>255000</v>
      </c>
      <c r="AE216" s="463">
        <v>96000</v>
      </c>
      <c r="AF216" s="463">
        <v>88000</v>
      </c>
      <c r="AG216" s="464">
        <v>8000</v>
      </c>
    </row>
    <row r="217" spans="1:33" ht="21" customHeight="1">
      <c r="A217" s="28" t="s">
        <v>282</v>
      </c>
      <c r="B217" s="463">
        <v>860000</v>
      </c>
      <c r="C217" s="463">
        <v>841000</v>
      </c>
      <c r="D217" s="463" t="s">
        <v>270</v>
      </c>
      <c r="E217" s="463">
        <v>97000</v>
      </c>
      <c r="F217" s="463">
        <v>538000</v>
      </c>
      <c r="G217" s="463">
        <v>218000</v>
      </c>
      <c r="H217" s="463">
        <v>200000</v>
      </c>
      <c r="I217" s="464">
        <v>19000</v>
      </c>
      <c r="J217" s="26"/>
      <c r="K217" s="26"/>
      <c r="M217" s="28" t="s">
        <v>282</v>
      </c>
      <c r="N217" s="466">
        <v>459000</v>
      </c>
      <c r="O217" s="463">
        <v>449000</v>
      </c>
      <c r="P217" s="463" t="s">
        <v>270</v>
      </c>
      <c r="Q217" s="463">
        <v>55000</v>
      </c>
      <c r="R217" s="463">
        <v>280000</v>
      </c>
      <c r="S217" s="463">
        <v>120000</v>
      </c>
      <c r="T217" s="463">
        <v>110000</v>
      </c>
      <c r="U217" s="464">
        <v>10000</v>
      </c>
      <c r="Y217" s="28" t="s">
        <v>282</v>
      </c>
      <c r="Z217" s="466">
        <v>401000</v>
      </c>
      <c r="AA217" s="463">
        <v>392000</v>
      </c>
      <c r="AB217" s="463" t="s">
        <v>270</v>
      </c>
      <c r="AC217" s="463">
        <v>42000</v>
      </c>
      <c r="AD217" s="463">
        <v>258000</v>
      </c>
      <c r="AE217" s="463">
        <v>98000</v>
      </c>
      <c r="AF217" s="463">
        <v>90000</v>
      </c>
      <c r="AG217" s="464">
        <v>9000</v>
      </c>
    </row>
    <row r="218" spans="1:33" ht="21" customHeight="1">
      <c r="A218" s="28" t="s">
        <v>283</v>
      </c>
      <c r="B218" s="463">
        <v>854000</v>
      </c>
      <c r="C218" s="463">
        <v>836000</v>
      </c>
      <c r="D218" s="463" t="s">
        <v>270</v>
      </c>
      <c r="E218" s="463">
        <v>94000</v>
      </c>
      <c r="F218" s="463">
        <v>537000</v>
      </c>
      <c r="G218" s="463">
        <v>216000</v>
      </c>
      <c r="H218" s="463">
        <v>198000</v>
      </c>
      <c r="I218" s="464">
        <v>18000</v>
      </c>
      <c r="J218" s="26"/>
      <c r="K218" s="26"/>
      <c r="M218" s="28" t="s">
        <v>283</v>
      </c>
      <c r="N218" s="466">
        <v>459000</v>
      </c>
      <c r="O218" s="463">
        <v>449000</v>
      </c>
      <c r="P218" s="463" t="s">
        <v>270</v>
      </c>
      <c r="Q218" s="463">
        <v>55000</v>
      </c>
      <c r="R218" s="463">
        <v>282000</v>
      </c>
      <c r="S218" s="463">
        <v>118000</v>
      </c>
      <c r="T218" s="463">
        <v>108000</v>
      </c>
      <c r="U218" s="464">
        <v>10000</v>
      </c>
      <c r="Y218" s="28" t="s">
        <v>283</v>
      </c>
      <c r="Z218" s="466">
        <v>396000</v>
      </c>
      <c r="AA218" s="463">
        <v>387000</v>
      </c>
      <c r="AB218" s="463" t="s">
        <v>270</v>
      </c>
      <c r="AC218" s="463">
        <v>39000</v>
      </c>
      <c r="AD218" s="463">
        <v>255000</v>
      </c>
      <c r="AE218" s="463">
        <v>99000</v>
      </c>
      <c r="AF218" s="463">
        <v>90000</v>
      </c>
      <c r="AG218" s="464">
        <v>8000</v>
      </c>
    </row>
    <row r="219" spans="1:33" ht="21" customHeight="1">
      <c r="A219" s="28" t="s">
        <v>318</v>
      </c>
      <c r="B219" s="463">
        <v>862000</v>
      </c>
      <c r="C219" s="463">
        <v>841000</v>
      </c>
      <c r="D219" s="463" t="s">
        <v>270</v>
      </c>
      <c r="E219" s="463">
        <v>94000</v>
      </c>
      <c r="F219" s="463">
        <v>537000</v>
      </c>
      <c r="G219" s="463">
        <v>224000</v>
      </c>
      <c r="H219" s="463">
        <v>203000</v>
      </c>
      <c r="I219" s="464">
        <v>21000</v>
      </c>
      <c r="J219" s="26"/>
      <c r="K219" s="26"/>
      <c r="M219" s="28" t="s">
        <v>318</v>
      </c>
      <c r="N219" s="466">
        <v>463000</v>
      </c>
      <c r="O219" s="463">
        <v>451000</v>
      </c>
      <c r="P219" s="463" t="s">
        <v>270</v>
      </c>
      <c r="Q219" s="463">
        <v>56000</v>
      </c>
      <c r="R219" s="463">
        <v>280000</v>
      </c>
      <c r="S219" s="463">
        <v>123000</v>
      </c>
      <c r="T219" s="463">
        <v>112000</v>
      </c>
      <c r="U219" s="464">
        <v>12000</v>
      </c>
      <c r="Y219" s="28" t="s">
        <v>318</v>
      </c>
      <c r="Z219" s="466">
        <v>399000</v>
      </c>
      <c r="AA219" s="463">
        <v>390000</v>
      </c>
      <c r="AB219" s="463" t="s">
        <v>270</v>
      </c>
      <c r="AC219" s="463">
        <v>38000</v>
      </c>
      <c r="AD219" s="463">
        <v>257000</v>
      </c>
      <c r="AE219" s="463">
        <v>101000</v>
      </c>
      <c r="AF219" s="463">
        <v>92000</v>
      </c>
      <c r="AG219" s="464">
        <v>9000</v>
      </c>
    </row>
    <row r="220" spans="1:33" ht="21" customHeight="1">
      <c r="A220" s="28" t="s">
        <v>319</v>
      </c>
      <c r="B220" s="463">
        <v>861000</v>
      </c>
      <c r="C220" s="463">
        <v>841000</v>
      </c>
      <c r="D220" s="463" t="s">
        <v>270</v>
      </c>
      <c r="E220" s="463">
        <v>96000</v>
      </c>
      <c r="F220" s="463">
        <v>534000</v>
      </c>
      <c r="G220" s="463">
        <v>225000</v>
      </c>
      <c r="H220" s="463">
        <v>205000</v>
      </c>
      <c r="I220" s="464">
        <v>19000</v>
      </c>
      <c r="J220" s="26"/>
      <c r="K220" s="26"/>
      <c r="M220" s="28" t="s">
        <v>319</v>
      </c>
      <c r="N220" s="466">
        <v>464000</v>
      </c>
      <c r="O220" s="463">
        <v>452000</v>
      </c>
      <c r="P220" s="463" t="s">
        <v>270</v>
      </c>
      <c r="Q220" s="463">
        <v>57000</v>
      </c>
      <c r="R220" s="463">
        <v>279000</v>
      </c>
      <c r="S220" s="463">
        <v>124000</v>
      </c>
      <c r="T220" s="463">
        <v>113000</v>
      </c>
      <c r="U220" s="464">
        <v>12000</v>
      </c>
      <c r="Y220" s="28" t="s">
        <v>319</v>
      </c>
      <c r="Z220" s="466">
        <v>397000</v>
      </c>
      <c r="AA220" s="463">
        <v>390000</v>
      </c>
      <c r="AB220" s="463" t="s">
        <v>270</v>
      </c>
      <c r="AC220" s="463">
        <v>39000</v>
      </c>
      <c r="AD220" s="463">
        <v>254000</v>
      </c>
      <c r="AE220" s="463">
        <v>100000</v>
      </c>
      <c r="AF220" s="463">
        <v>93000</v>
      </c>
      <c r="AG220" s="464" t="s">
        <v>46</v>
      </c>
    </row>
    <row r="221" spans="1:33" ht="21" customHeight="1">
      <c r="A221" s="28" t="s">
        <v>320</v>
      </c>
      <c r="B221" s="463">
        <v>867000</v>
      </c>
      <c r="C221" s="463">
        <v>846000</v>
      </c>
      <c r="D221" s="463" t="s">
        <v>270</v>
      </c>
      <c r="E221" s="463">
        <v>101000</v>
      </c>
      <c r="F221" s="463">
        <v>532000</v>
      </c>
      <c r="G221" s="463">
        <v>228000</v>
      </c>
      <c r="H221" s="463">
        <v>207000</v>
      </c>
      <c r="I221" s="464">
        <v>21000</v>
      </c>
      <c r="J221" s="26"/>
      <c r="K221" s="26"/>
      <c r="L221" s="40"/>
      <c r="M221" s="28" t="s">
        <v>320</v>
      </c>
      <c r="N221" s="466">
        <v>466000</v>
      </c>
      <c r="O221" s="463">
        <v>454000</v>
      </c>
      <c r="P221" s="463" t="s">
        <v>270</v>
      </c>
      <c r="Q221" s="463">
        <v>58000</v>
      </c>
      <c r="R221" s="463">
        <v>280000</v>
      </c>
      <c r="S221" s="463">
        <v>126000</v>
      </c>
      <c r="T221" s="463">
        <v>114000</v>
      </c>
      <c r="U221" s="464">
        <v>11000</v>
      </c>
      <c r="V221" s="40"/>
      <c r="W221" s="40"/>
      <c r="X221" s="40"/>
      <c r="Y221" s="28" t="s">
        <v>320</v>
      </c>
      <c r="Z221" s="466">
        <v>401000</v>
      </c>
      <c r="AA221" s="463">
        <v>392000</v>
      </c>
      <c r="AB221" s="463" t="s">
        <v>270</v>
      </c>
      <c r="AC221" s="463">
        <v>43000</v>
      </c>
      <c r="AD221" s="463">
        <v>252000</v>
      </c>
      <c r="AE221" s="463">
        <v>102000</v>
      </c>
      <c r="AF221" s="463">
        <v>93000</v>
      </c>
      <c r="AG221" s="464">
        <v>9000</v>
      </c>
    </row>
    <row r="222" spans="1:33" ht="21" customHeight="1">
      <c r="A222" s="28" t="s">
        <v>321</v>
      </c>
      <c r="B222" s="463">
        <v>866000</v>
      </c>
      <c r="C222" s="463">
        <v>843000</v>
      </c>
      <c r="D222" s="463" t="s">
        <v>270</v>
      </c>
      <c r="E222" s="463">
        <v>103000</v>
      </c>
      <c r="F222" s="463">
        <v>531000</v>
      </c>
      <c r="G222" s="463">
        <v>225000</v>
      </c>
      <c r="H222" s="463">
        <v>202000</v>
      </c>
      <c r="I222" s="464">
        <v>23000</v>
      </c>
      <c r="J222" s="26"/>
      <c r="K222" s="26"/>
      <c r="M222" s="28" t="s">
        <v>321</v>
      </c>
      <c r="N222" s="466">
        <v>462000</v>
      </c>
      <c r="O222" s="463">
        <v>449000</v>
      </c>
      <c r="P222" s="463" t="s">
        <v>270</v>
      </c>
      <c r="Q222" s="463">
        <v>56000</v>
      </c>
      <c r="R222" s="463">
        <v>278000</v>
      </c>
      <c r="S222" s="463">
        <v>125000</v>
      </c>
      <c r="T222" s="463">
        <v>112000</v>
      </c>
      <c r="U222" s="464">
        <v>14000</v>
      </c>
      <c r="Y222" s="28" t="s">
        <v>321</v>
      </c>
      <c r="Z222" s="466">
        <v>404000</v>
      </c>
      <c r="AA222" s="463">
        <v>394000</v>
      </c>
      <c r="AB222" s="463" t="s">
        <v>270</v>
      </c>
      <c r="AC222" s="463">
        <v>47000</v>
      </c>
      <c r="AD222" s="463">
        <v>252000</v>
      </c>
      <c r="AE222" s="463">
        <v>100000</v>
      </c>
      <c r="AF222" s="463">
        <v>90000</v>
      </c>
      <c r="AG222" s="464">
        <v>9000</v>
      </c>
    </row>
    <row r="223" spans="1:33" ht="21" customHeight="1">
      <c r="A223" s="28" t="s">
        <v>322</v>
      </c>
      <c r="B223" s="463">
        <v>872000</v>
      </c>
      <c r="C223" s="463">
        <v>848000</v>
      </c>
      <c r="D223" s="463" t="s">
        <v>270</v>
      </c>
      <c r="E223" s="463">
        <v>102000</v>
      </c>
      <c r="F223" s="463">
        <v>533000</v>
      </c>
      <c r="G223" s="463">
        <v>230000</v>
      </c>
      <c r="H223" s="463">
        <v>206000</v>
      </c>
      <c r="I223" s="464">
        <v>24000</v>
      </c>
      <c r="J223" s="26"/>
      <c r="K223" s="26"/>
      <c r="M223" s="28" t="s">
        <v>322</v>
      </c>
      <c r="N223" s="466">
        <v>465000</v>
      </c>
      <c r="O223" s="463">
        <v>451000</v>
      </c>
      <c r="P223" s="463" t="s">
        <v>270</v>
      </c>
      <c r="Q223" s="463">
        <v>54000</v>
      </c>
      <c r="R223" s="463">
        <v>279000</v>
      </c>
      <c r="S223" s="463">
        <v>127000</v>
      </c>
      <c r="T223" s="463">
        <v>113000</v>
      </c>
      <c r="U223" s="464">
        <v>14000</v>
      </c>
      <c r="Y223" s="28" t="s">
        <v>322</v>
      </c>
      <c r="Z223" s="466">
        <v>408000</v>
      </c>
      <c r="AA223" s="463">
        <v>398000</v>
      </c>
      <c r="AB223" s="463" t="s">
        <v>270</v>
      </c>
      <c r="AC223" s="463">
        <v>48000</v>
      </c>
      <c r="AD223" s="463">
        <v>254000</v>
      </c>
      <c r="AE223" s="463">
        <v>103000</v>
      </c>
      <c r="AF223" s="463">
        <v>93000</v>
      </c>
      <c r="AG223" s="464">
        <v>10000</v>
      </c>
    </row>
    <row r="224" spans="1:33" ht="24" customHeight="1">
      <c r="A224" s="28" t="s">
        <v>323</v>
      </c>
      <c r="B224" s="463">
        <v>874000</v>
      </c>
      <c r="C224" s="463">
        <v>849000</v>
      </c>
      <c r="D224" s="463" t="s">
        <v>270</v>
      </c>
      <c r="E224" s="463">
        <v>105000</v>
      </c>
      <c r="F224" s="463">
        <v>530000</v>
      </c>
      <c r="G224" s="463">
        <v>232000</v>
      </c>
      <c r="H224" s="463">
        <v>208000</v>
      </c>
      <c r="I224" s="464">
        <v>24000</v>
      </c>
      <c r="J224" s="26"/>
      <c r="K224" s="26"/>
      <c r="M224" s="28" t="s">
        <v>323</v>
      </c>
      <c r="N224" s="466">
        <v>466000</v>
      </c>
      <c r="O224" s="463">
        <v>452000</v>
      </c>
      <c r="P224" s="463" t="s">
        <v>270</v>
      </c>
      <c r="Q224" s="463">
        <v>56000</v>
      </c>
      <c r="R224" s="463">
        <v>277000</v>
      </c>
      <c r="S224" s="463">
        <v>129000</v>
      </c>
      <c r="T224" s="463">
        <v>114000</v>
      </c>
      <c r="U224" s="464">
        <v>15000</v>
      </c>
      <c r="Y224" s="28" t="s">
        <v>323</v>
      </c>
      <c r="Z224" s="466">
        <v>407000</v>
      </c>
      <c r="AA224" s="463">
        <v>398000</v>
      </c>
      <c r="AB224" s="463" t="s">
        <v>270</v>
      </c>
      <c r="AC224" s="463">
        <v>48000</v>
      </c>
      <c r="AD224" s="463">
        <v>254000</v>
      </c>
      <c r="AE224" s="463">
        <v>103000</v>
      </c>
      <c r="AF224" s="463">
        <v>93000</v>
      </c>
      <c r="AG224" s="464">
        <v>10000</v>
      </c>
    </row>
    <row r="225" spans="1:33" ht="24" customHeight="1">
      <c r="A225" s="28" t="s">
        <v>324</v>
      </c>
      <c r="B225" s="463">
        <v>872000</v>
      </c>
      <c r="C225" s="463">
        <v>847000</v>
      </c>
      <c r="D225" s="463" t="s">
        <v>270</v>
      </c>
      <c r="E225" s="463">
        <v>101000</v>
      </c>
      <c r="F225" s="463">
        <v>529000</v>
      </c>
      <c r="G225" s="463">
        <v>237000</v>
      </c>
      <c r="H225" s="463">
        <v>212000</v>
      </c>
      <c r="I225" s="464">
        <v>26000</v>
      </c>
      <c r="M225" s="28" t="s">
        <v>324</v>
      </c>
      <c r="N225" s="466">
        <v>469000</v>
      </c>
      <c r="O225" s="463">
        <v>453000</v>
      </c>
      <c r="P225" s="463" t="s">
        <v>270</v>
      </c>
      <c r="Q225" s="463">
        <v>54000</v>
      </c>
      <c r="R225" s="463">
        <v>277000</v>
      </c>
      <c r="S225" s="463">
        <v>134000</v>
      </c>
      <c r="T225" s="463">
        <v>118000</v>
      </c>
      <c r="U225" s="464">
        <v>16000</v>
      </c>
      <c r="Y225" s="28" t="s">
        <v>324</v>
      </c>
      <c r="Z225" s="466">
        <v>404000</v>
      </c>
      <c r="AA225" s="463">
        <v>394000</v>
      </c>
      <c r="AB225" s="463" t="s">
        <v>270</v>
      </c>
      <c r="AC225" s="463">
        <v>47000</v>
      </c>
      <c r="AD225" s="463">
        <v>251000</v>
      </c>
      <c r="AE225" s="463">
        <v>103000</v>
      </c>
      <c r="AF225" s="463">
        <v>93000</v>
      </c>
      <c r="AG225" s="464">
        <v>10000</v>
      </c>
    </row>
    <row r="226" spans="1:33" ht="24" customHeight="1">
      <c r="A226" s="28" t="s">
        <v>325</v>
      </c>
      <c r="B226" s="463">
        <v>862000</v>
      </c>
      <c r="C226" s="463">
        <v>841000</v>
      </c>
      <c r="D226" s="463" t="s">
        <v>270</v>
      </c>
      <c r="E226" s="463">
        <v>101000</v>
      </c>
      <c r="F226" s="463">
        <v>523000</v>
      </c>
      <c r="G226" s="463">
        <v>234000</v>
      </c>
      <c r="H226" s="463">
        <v>213000</v>
      </c>
      <c r="I226" s="464">
        <v>22000</v>
      </c>
      <c r="M226" s="28" t="s">
        <v>325</v>
      </c>
      <c r="N226" s="466">
        <v>463000</v>
      </c>
      <c r="O226" s="463">
        <v>449000</v>
      </c>
      <c r="P226" s="463" t="s">
        <v>270</v>
      </c>
      <c r="Q226" s="463">
        <v>53000</v>
      </c>
      <c r="R226" s="463">
        <v>276000</v>
      </c>
      <c r="S226" s="463">
        <v>132000</v>
      </c>
      <c r="T226" s="463">
        <v>118000</v>
      </c>
      <c r="U226" s="464">
        <v>14000</v>
      </c>
      <c r="Y226" s="28" t="s">
        <v>325</v>
      </c>
      <c r="Z226" s="466">
        <v>399000</v>
      </c>
      <c r="AA226" s="463">
        <v>391000</v>
      </c>
      <c r="AB226" s="463" t="s">
        <v>270</v>
      </c>
      <c r="AC226" s="463">
        <v>48000</v>
      </c>
      <c r="AD226" s="463">
        <v>247000</v>
      </c>
      <c r="AE226" s="463">
        <v>102000</v>
      </c>
      <c r="AF226" s="463">
        <v>94000</v>
      </c>
      <c r="AG226" s="464" t="s">
        <v>46</v>
      </c>
    </row>
    <row r="227" spans="1:33" ht="24" customHeight="1">
      <c r="A227" s="28" t="s">
        <v>326</v>
      </c>
      <c r="B227" s="463">
        <v>859000</v>
      </c>
      <c r="C227" s="463">
        <v>837000</v>
      </c>
      <c r="D227" s="463" t="s">
        <v>270</v>
      </c>
      <c r="E227" s="463">
        <v>98000</v>
      </c>
      <c r="F227" s="463">
        <v>523000</v>
      </c>
      <c r="G227" s="463">
        <v>233000</v>
      </c>
      <c r="H227" s="463">
        <v>211000</v>
      </c>
      <c r="I227" s="464">
        <v>22000</v>
      </c>
      <c r="M227" s="28" t="s">
        <v>326</v>
      </c>
      <c r="N227" s="466">
        <v>463000</v>
      </c>
      <c r="O227" s="463">
        <v>448000</v>
      </c>
      <c r="P227" s="463" t="s">
        <v>270</v>
      </c>
      <c r="Q227" s="463">
        <v>51000</v>
      </c>
      <c r="R227" s="463">
        <v>275000</v>
      </c>
      <c r="S227" s="463">
        <v>134000</v>
      </c>
      <c r="T227" s="463">
        <v>119000</v>
      </c>
      <c r="U227" s="464">
        <v>15000</v>
      </c>
      <c r="Y227" s="28" t="s">
        <v>326</v>
      </c>
      <c r="Z227" s="466">
        <v>396000</v>
      </c>
      <c r="AA227" s="463">
        <v>389000</v>
      </c>
      <c r="AB227" s="463" t="s">
        <v>270</v>
      </c>
      <c r="AC227" s="463">
        <v>47000</v>
      </c>
      <c r="AD227" s="463">
        <v>248000</v>
      </c>
      <c r="AE227" s="463">
        <v>99000</v>
      </c>
      <c r="AF227" s="463">
        <v>92000</v>
      </c>
      <c r="AG227" s="464" t="s">
        <v>46</v>
      </c>
    </row>
    <row r="228" spans="1:33" ht="24" customHeight="1">
      <c r="A228" s="28" t="s">
        <v>327</v>
      </c>
      <c r="B228" s="463">
        <v>854000</v>
      </c>
      <c r="C228" s="463">
        <v>836000</v>
      </c>
      <c r="D228" s="463" t="s">
        <v>270</v>
      </c>
      <c r="E228" s="463">
        <v>99000</v>
      </c>
      <c r="F228" s="463">
        <v>522000</v>
      </c>
      <c r="G228" s="463">
        <v>228000</v>
      </c>
      <c r="H228" s="463">
        <v>210000</v>
      </c>
      <c r="I228" s="464">
        <v>18000</v>
      </c>
      <c r="M228" s="28" t="s">
        <v>327</v>
      </c>
      <c r="N228" s="466">
        <v>460000</v>
      </c>
      <c r="O228" s="463">
        <v>449000</v>
      </c>
      <c r="P228" s="463" t="s">
        <v>270</v>
      </c>
      <c r="Q228" s="463">
        <v>52000</v>
      </c>
      <c r="R228" s="463">
        <v>276000</v>
      </c>
      <c r="S228" s="463">
        <v>128000</v>
      </c>
      <c r="T228" s="463">
        <v>118000</v>
      </c>
      <c r="U228" s="464">
        <v>10000</v>
      </c>
      <c r="Y228" s="28" t="s">
        <v>327</v>
      </c>
      <c r="Z228" s="466">
        <v>394000</v>
      </c>
      <c r="AA228" s="463">
        <v>387000</v>
      </c>
      <c r="AB228" s="463" t="s">
        <v>270</v>
      </c>
      <c r="AC228" s="463">
        <v>47000</v>
      </c>
      <c r="AD228" s="463">
        <v>246000</v>
      </c>
      <c r="AE228" s="463">
        <v>99000</v>
      </c>
      <c r="AF228" s="463">
        <v>92000</v>
      </c>
      <c r="AG228" s="464" t="s">
        <v>46</v>
      </c>
    </row>
    <row r="229" spans="1:33" ht="24" customHeight="1">
      <c r="A229" s="28" t="s">
        <v>328</v>
      </c>
      <c r="B229" s="463">
        <v>860000</v>
      </c>
      <c r="C229" s="463">
        <v>840000</v>
      </c>
      <c r="D229" s="463" t="s">
        <v>270</v>
      </c>
      <c r="E229" s="463">
        <v>102000</v>
      </c>
      <c r="F229" s="463">
        <v>525000</v>
      </c>
      <c r="G229" s="463">
        <v>227000</v>
      </c>
      <c r="H229" s="463">
        <v>208000</v>
      </c>
      <c r="I229" s="464">
        <v>20000</v>
      </c>
      <c r="M229" s="28" t="s">
        <v>328</v>
      </c>
      <c r="N229" s="466">
        <v>458000</v>
      </c>
      <c r="O229" s="463">
        <v>447000</v>
      </c>
      <c r="P229" s="463" t="s">
        <v>270</v>
      </c>
      <c r="Q229" s="463">
        <v>53000</v>
      </c>
      <c r="R229" s="463">
        <v>275000</v>
      </c>
      <c r="S229" s="463">
        <v>126000</v>
      </c>
      <c r="T229" s="463">
        <v>115000</v>
      </c>
      <c r="U229" s="464">
        <v>11000</v>
      </c>
      <c r="Y229" s="28" t="s">
        <v>328</v>
      </c>
      <c r="Z229" s="466">
        <v>402000</v>
      </c>
      <c r="AA229" s="463">
        <v>393000</v>
      </c>
      <c r="AB229" s="463" t="s">
        <v>270</v>
      </c>
      <c r="AC229" s="463">
        <v>49000</v>
      </c>
      <c r="AD229" s="463">
        <v>250000</v>
      </c>
      <c r="AE229" s="463">
        <v>101000</v>
      </c>
      <c r="AF229" s="463">
        <v>92000</v>
      </c>
      <c r="AG229" s="464">
        <v>9000</v>
      </c>
    </row>
    <row r="230" spans="1:33" ht="24" customHeight="1">
      <c r="A230" s="28" t="s">
        <v>329</v>
      </c>
      <c r="B230" s="463">
        <v>862000</v>
      </c>
      <c r="C230" s="463">
        <v>841000</v>
      </c>
      <c r="D230" s="463" t="s">
        <v>270</v>
      </c>
      <c r="E230" s="463">
        <v>104000</v>
      </c>
      <c r="F230" s="463">
        <v>526000</v>
      </c>
      <c r="G230" s="463">
        <v>226000</v>
      </c>
      <c r="H230" s="463">
        <v>206000</v>
      </c>
      <c r="I230" s="464">
        <v>20000</v>
      </c>
      <c r="M230" s="28" t="s">
        <v>329</v>
      </c>
      <c r="N230" s="466">
        <v>458000</v>
      </c>
      <c r="O230" s="463">
        <v>447000</v>
      </c>
      <c r="P230" s="463" t="s">
        <v>270</v>
      </c>
      <c r="Q230" s="463">
        <v>55000</v>
      </c>
      <c r="R230" s="463">
        <v>274000</v>
      </c>
      <c r="S230" s="463">
        <v>125000</v>
      </c>
      <c r="T230" s="463">
        <v>114000</v>
      </c>
      <c r="U230" s="464">
        <v>11000</v>
      </c>
      <c r="Y230" s="28" t="s">
        <v>329</v>
      </c>
      <c r="Z230" s="466">
        <v>404000</v>
      </c>
      <c r="AA230" s="463">
        <v>395000</v>
      </c>
      <c r="AB230" s="463" t="s">
        <v>270</v>
      </c>
      <c r="AC230" s="463">
        <v>49000</v>
      </c>
      <c r="AD230" s="463">
        <v>251000</v>
      </c>
      <c r="AE230" s="463">
        <v>101000</v>
      </c>
      <c r="AF230" s="463">
        <v>92000</v>
      </c>
      <c r="AG230" s="464">
        <v>9000</v>
      </c>
    </row>
    <row r="231" spans="1:33" ht="24" customHeight="1">
      <c r="A231" s="28" t="s">
        <v>330</v>
      </c>
      <c r="B231" s="463">
        <v>862000</v>
      </c>
      <c r="C231" s="463">
        <v>837000</v>
      </c>
      <c r="D231" s="463" t="s">
        <v>270</v>
      </c>
      <c r="E231" s="463">
        <v>109000</v>
      </c>
      <c r="F231" s="463">
        <v>517000</v>
      </c>
      <c r="G231" s="463">
        <v>231000</v>
      </c>
      <c r="H231" s="463">
        <v>206000</v>
      </c>
      <c r="I231" s="464">
        <v>25000</v>
      </c>
      <c r="M231" s="28" t="s">
        <v>330</v>
      </c>
      <c r="N231" s="466">
        <v>462000</v>
      </c>
      <c r="O231" s="463">
        <v>448000</v>
      </c>
      <c r="P231" s="463" t="s">
        <v>270</v>
      </c>
      <c r="Q231" s="463">
        <v>57000</v>
      </c>
      <c r="R231" s="463">
        <v>273000</v>
      </c>
      <c r="S231" s="463">
        <v>129000</v>
      </c>
      <c r="T231" s="463">
        <v>114000</v>
      </c>
      <c r="U231" s="464">
        <v>15000</v>
      </c>
      <c r="Y231" s="28" t="s">
        <v>330</v>
      </c>
      <c r="Z231" s="466">
        <v>399000</v>
      </c>
      <c r="AA231" s="463">
        <v>389000</v>
      </c>
      <c r="AB231" s="463" t="s">
        <v>270</v>
      </c>
      <c r="AC231" s="463">
        <v>52000</v>
      </c>
      <c r="AD231" s="463">
        <v>244000</v>
      </c>
      <c r="AE231" s="463">
        <v>103000</v>
      </c>
      <c r="AF231" s="463">
        <v>92000</v>
      </c>
      <c r="AG231" s="464">
        <v>10000</v>
      </c>
    </row>
    <row r="232" spans="1:33" ht="24" customHeight="1">
      <c r="A232" s="28" t="s">
        <v>331</v>
      </c>
      <c r="B232" s="463">
        <v>854000</v>
      </c>
      <c r="C232" s="463">
        <v>829000</v>
      </c>
      <c r="D232" s="463" t="s">
        <v>270</v>
      </c>
      <c r="E232" s="463">
        <v>107000</v>
      </c>
      <c r="F232" s="463">
        <v>514000</v>
      </c>
      <c r="G232" s="463">
        <v>229000</v>
      </c>
      <c r="H232" s="463">
        <v>204000</v>
      </c>
      <c r="I232" s="464">
        <v>25000</v>
      </c>
      <c r="M232" s="28" t="s">
        <v>331</v>
      </c>
      <c r="N232" s="466">
        <v>464000</v>
      </c>
      <c r="O232" s="463">
        <v>449000</v>
      </c>
      <c r="P232" s="463" t="s">
        <v>270</v>
      </c>
      <c r="Q232" s="463">
        <v>58000</v>
      </c>
      <c r="R232" s="463">
        <v>274000</v>
      </c>
      <c r="S232" s="463">
        <v>130000</v>
      </c>
      <c r="T232" s="463">
        <v>115000</v>
      </c>
      <c r="U232" s="464">
        <v>15000</v>
      </c>
      <c r="Y232" s="28" t="s">
        <v>331</v>
      </c>
      <c r="Z232" s="466">
        <v>390000</v>
      </c>
      <c r="AA232" s="463">
        <v>380000</v>
      </c>
      <c r="AB232" s="463" t="s">
        <v>270</v>
      </c>
      <c r="AC232" s="463">
        <v>49000</v>
      </c>
      <c r="AD232" s="463">
        <v>240000</v>
      </c>
      <c r="AE232" s="463">
        <v>99000</v>
      </c>
      <c r="AF232" s="463">
        <v>90000</v>
      </c>
      <c r="AG232" s="464">
        <v>10000</v>
      </c>
    </row>
    <row r="233" spans="1:33" ht="24" customHeight="1">
      <c r="A233" s="28" t="s">
        <v>332</v>
      </c>
      <c r="B233" s="463">
        <v>868000</v>
      </c>
      <c r="C233" s="463">
        <v>841000</v>
      </c>
      <c r="D233" s="463" t="s">
        <v>270</v>
      </c>
      <c r="E233" s="463">
        <v>110000</v>
      </c>
      <c r="F233" s="463">
        <v>516000</v>
      </c>
      <c r="G233" s="463">
        <v>236000</v>
      </c>
      <c r="H233" s="463">
        <v>209000</v>
      </c>
      <c r="I233" s="464">
        <v>27000</v>
      </c>
      <c r="M233" s="28" t="s">
        <v>332</v>
      </c>
      <c r="N233" s="466">
        <v>468000</v>
      </c>
      <c r="O233" s="463">
        <v>453000</v>
      </c>
      <c r="P233" s="463" t="s">
        <v>270</v>
      </c>
      <c r="Q233" s="463">
        <v>59000</v>
      </c>
      <c r="R233" s="463">
        <v>275000</v>
      </c>
      <c r="S233" s="463">
        <v>130000</v>
      </c>
      <c r="T233" s="463">
        <v>116000</v>
      </c>
      <c r="U233" s="464">
        <v>14000</v>
      </c>
      <c r="Y233" s="28" t="s">
        <v>332</v>
      </c>
      <c r="Z233" s="466">
        <v>401000</v>
      </c>
      <c r="AA233" s="463">
        <v>388000</v>
      </c>
      <c r="AB233" s="463" t="s">
        <v>270</v>
      </c>
      <c r="AC233" s="463">
        <v>51000</v>
      </c>
      <c r="AD233" s="463">
        <v>242000</v>
      </c>
      <c r="AE233" s="463">
        <v>105000</v>
      </c>
      <c r="AF233" s="463">
        <v>93000</v>
      </c>
      <c r="AG233" s="464">
        <v>13000</v>
      </c>
    </row>
    <row r="234" spans="1:33" ht="24" customHeight="1">
      <c r="A234" s="28" t="s">
        <v>333</v>
      </c>
      <c r="B234" s="463">
        <v>858000</v>
      </c>
      <c r="C234" s="463">
        <v>834000</v>
      </c>
      <c r="D234" s="463" t="s">
        <v>270</v>
      </c>
      <c r="E234" s="463">
        <v>107000</v>
      </c>
      <c r="F234" s="463">
        <v>514000</v>
      </c>
      <c r="G234" s="463">
        <v>231000</v>
      </c>
      <c r="H234" s="463">
        <v>207000</v>
      </c>
      <c r="I234" s="464">
        <v>23000</v>
      </c>
      <c r="M234" s="28" t="s">
        <v>333</v>
      </c>
      <c r="N234" s="466">
        <v>463000</v>
      </c>
      <c r="O234" s="463">
        <v>451000</v>
      </c>
      <c r="P234" s="463" t="s">
        <v>270</v>
      </c>
      <c r="Q234" s="463">
        <v>58000</v>
      </c>
      <c r="R234" s="463">
        <v>275000</v>
      </c>
      <c r="S234" s="463">
        <v>125000</v>
      </c>
      <c r="T234" s="463">
        <v>114000</v>
      </c>
      <c r="U234" s="464">
        <v>11000</v>
      </c>
      <c r="Y234" s="28" t="s">
        <v>333</v>
      </c>
      <c r="Z234" s="466">
        <v>395000</v>
      </c>
      <c r="AA234" s="463">
        <v>383000</v>
      </c>
      <c r="AB234" s="463" t="s">
        <v>270</v>
      </c>
      <c r="AC234" s="463">
        <v>49000</v>
      </c>
      <c r="AD234" s="463">
        <v>239000</v>
      </c>
      <c r="AE234" s="463">
        <v>106000</v>
      </c>
      <c r="AF234" s="463">
        <v>94000</v>
      </c>
      <c r="AG234" s="464">
        <v>12000</v>
      </c>
    </row>
    <row r="235" spans="1:33" ht="21" customHeight="1">
      <c r="A235" s="28" t="s">
        <v>355</v>
      </c>
      <c r="B235" s="463">
        <v>870000</v>
      </c>
      <c r="C235" s="463">
        <v>842000</v>
      </c>
      <c r="D235" s="463" t="s">
        <v>270</v>
      </c>
      <c r="E235" s="463">
        <v>110000</v>
      </c>
      <c r="F235" s="463">
        <v>516000</v>
      </c>
      <c r="G235" s="463">
        <v>238000</v>
      </c>
      <c r="H235" s="463">
        <v>211000</v>
      </c>
      <c r="I235" s="464">
        <v>28000</v>
      </c>
      <c r="M235" s="28" t="s">
        <v>355</v>
      </c>
      <c r="N235" s="466">
        <v>466000</v>
      </c>
      <c r="O235" s="463">
        <v>453000</v>
      </c>
      <c r="P235" s="463" t="s">
        <v>270</v>
      </c>
      <c r="Q235" s="463">
        <v>58000</v>
      </c>
      <c r="R235" s="463">
        <v>275000</v>
      </c>
      <c r="S235" s="463">
        <v>129000</v>
      </c>
      <c r="T235" s="463">
        <v>115000</v>
      </c>
      <c r="U235" s="464">
        <v>14000</v>
      </c>
      <c r="Y235" s="28" t="s">
        <v>355</v>
      </c>
      <c r="Z235" s="466">
        <v>404000</v>
      </c>
      <c r="AA235" s="463">
        <v>389000</v>
      </c>
      <c r="AB235" s="463" t="s">
        <v>270</v>
      </c>
      <c r="AC235" s="463">
        <v>51000</v>
      </c>
      <c r="AD235" s="463">
        <v>240000</v>
      </c>
      <c r="AE235" s="463">
        <v>109000</v>
      </c>
      <c r="AF235" s="463">
        <v>95000</v>
      </c>
      <c r="AG235" s="464">
        <v>14000</v>
      </c>
    </row>
    <row r="236" spans="1:33" ht="21" customHeight="1">
      <c r="A236" s="28" t="s">
        <v>356</v>
      </c>
      <c r="B236" s="463">
        <v>866000</v>
      </c>
      <c r="C236" s="463">
        <v>842000</v>
      </c>
      <c r="D236" s="463" t="s">
        <v>270</v>
      </c>
      <c r="E236" s="463">
        <v>108000</v>
      </c>
      <c r="F236" s="463">
        <v>520000</v>
      </c>
      <c r="G236" s="463">
        <v>232000</v>
      </c>
      <c r="H236" s="463">
        <v>208000</v>
      </c>
      <c r="I236" s="464">
        <v>24000</v>
      </c>
      <c r="M236" s="28" t="s">
        <v>356</v>
      </c>
      <c r="N236" s="466">
        <v>465000</v>
      </c>
      <c r="O236" s="463">
        <v>452000</v>
      </c>
      <c r="P236" s="463" t="s">
        <v>270</v>
      </c>
      <c r="Q236" s="463">
        <v>57000</v>
      </c>
      <c r="R236" s="463">
        <v>275000</v>
      </c>
      <c r="S236" s="463">
        <v>130000</v>
      </c>
      <c r="T236" s="463">
        <v>116000</v>
      </c>
      <c r="U236" s="464">
        <v>14000</v>
      </c>
      <c r="Y236" s="28" t="s">
        <v>356</v>
      </c>
      <c r="Z236" s="466">
        <v>401000</v>
      </c>
      <c r="AA236" s="463">
        <v>390000</v>
      </c>
      <c r="AB236" s="463" t="s">
        <v>270</v>
      </c>
      <c r="AC236" s="463">
        <v>51000</v>
      </c>
      <c r="AD236" s="463">
        <v>244000</v>
      </c>
      <c r="AE236" s="463">
        <v>103000</v>
      </c>
      <c r="AF236" s="463">
        <v>92000</v>
      </c>
      <c r="AG236" s="464">
        <v>10000</v>
      </c>
    </row>
    <row r="237" spans="1:33" ht="21" customHeight="1">
      <c r="A237" s="28" t="s">
        <v>357</v>
      </c>
      <c r="B237" s="463">
        <v>864000</v>
      </c>
      <c r="C237" s="463">
        <v>844000</v>
      </c>
      <c r="D237" s="463" t="s">
        <v>270</v>
      </c>
      <c r="E237" s="463">
        <v>108000</v>
      </c>
      <c r="F237" s="463">
        <v>521000</v>
      </c>
      <c r="G237" s="463">
        <v>228000</v>
      </c>
      <c r="H237" s="463">
        <v>208000</v>
      </c>
      <c r="I237" s="464">
        <v>20000</v>
      </c>
      <c r="M237" s="28" t="s">
        <v>357</v>
      </c>
      <c r="N237" s="466">
        <v>460000</v>
      </c>
      <c r="O237" s="463">
        <v>451000</v>
      </c>
      <c r="P237" s="463" t="s">
        <v>270</v>
      </c>
      <c r="Q237" s="463">
        <v>59000</v>
      </c>
      <c r="R237" s="463">
        <v>274000</v>
      </c>
      <c r="S237" s="463">
        <v>124000</v>
      </c>
      <c r="T237" s="463">
        <v>115000</v>
      </c>
      <c r="U237" s="464">
        <v>9000</v>
      </c>
      <c r="Y237" s="28" t="s">
        <v>357</v>
      </c>
      <c r="Z237" s="466">
        <v>404000</v>
      </c>
      <c r="AA237" s="463">
        <v>394000</v>
      </c>
      <c r="AB237" s="463" t="s">
        <v>270</v>
      </c>
      <c r="AC237" s="463">
        <v>50000</v>
      </c>
      <c r="AD237" s="463">
        <v>247000</v>
      </c>
      <c r="AE237" s="463">
        <v>104000</v>
      </c>
      <c r="AF237" s="463">
        <v>93000</v>
      </c>
      <c r="AG237" s="464">
        <v>10000</v>
      </c>
    </row>
    <row r="238" spans="1:33" ht="21" customHeight="1">
      <c r="A238" s="28" t="s">
        <v>358</v>
      </c>
      <c r="B238" s="463">
        <v>865000</v>
      </c>
      <c r="C238" s="463">
        <v>845000</v>
      </c>
      <c r="D238" s="463">
        <v>8000</v>
      </c>
      <c r="E238" s="463">
        <v>111000</v>
      </c>
      <c r="F238" s="463">
        <v>517000</v>
      </c>
      <c r="G238" s="463">
        <v>229000</v>
      </c>
      <c r="H238" s="463">
        <v>209000</v>
      </c>
      <c r="I238" s="464">
        <v>20000</v>
      </c>
      <c r="M238" s="28" t="s">
        <v>358</v>
      </c>
      <c r="N238" s="466">
        <v>461000</v>
      </c>
      <c r="O238" s="463">
        <v>452000</v>
      </c>
      <c r="P238" s="463" t="s">
        <v>270</v>
      </c>
      <c r="Q238" s="463">
        <v>61000</v>
      </c>
      <c r="R238" s="463">
        <v>271000</v>
      </c>
      <c r="S238" s="463">
        <v>125000</v>
      </c>
      <c r="T238" s="463">
        <v>116000</v>
      </c>
      <c r="U238" s="464">
        <v>9000</v>
      </c>
      <c r="Y238" s="28" t="s">
        <v>358</v>
      </c>
      <c r="Z238" s="466">
        <v>405000</v>
      </c>
      <c r="AA238" s="463">
        <v>393000</v>
      </c>
      <c r="AB238" s="463" t="s">
        <v>270</v>
      </c>
      <c r="AC238" s="463">
        <v>50000</v>
      </c>
      <c r="AD238" s="463">
        <v>247000</v>
      </c>
      <c r="AE238" s="463">
        <v>104000</v>
      </c>
      <c r="AF238" s="463">
        <v>92000</v>
      </c>
      <c r="AG238" s="464">
        <v>11000</v>
      </c>
    </row>
    <row r="239" spans="1:33" ht="21" customHeight="1">
      <c r="A239" s="28" t="s">
        <v>359</v>
      </c>
      <c r="B239" s="463">
        <v>865000</v>
      </c>
      <c r="C239" s="463">
        <v>845000</v>
      </c>
      <c r="D239" s="463">
        <v>9000</v>
      </c>
      <c r="E239" s="463">
        <v>108000</v>
      </c>
      <c r="F239" s="463">
        <v>517000</v>
      </c>
      <c r="G239" s="463">
        <v>231000</v>
      </c>
      <c r="H239" s="463">
        <v>211000</v>
      </c>
      <c r="I239" s="464">
        <v>20000</v>
      </c>
      <c r="M239" s="28" t="s">
        <v>359</v>
      </c>
      <c r="N239" s="466">
        <v>461000</v>
      </c>
      <c r="O239" s="463">
        <v>452000</v>
      </c>
      <c r="P239" s="463" t="s">
        <v>270</v>
      </c>
      <c r="Q239" s="463">
        <v>57000</v>
      </c>
      <c r="R239" s="463">
        <v>273000</v>
      </c>
      <c r="S239" s="463">
        <v>128000</v>
      </c>
      <c r="T239" s="463">
        <v>118000</v>
      </c>
      <c r="U239" s="464">
        <v>10000</v>
      </c>
      <c r="Y239" s="28" t="s">
        <v>359</v>
      </c>
      <c r="Z239" s="466">
        <v>404000</v>
      </c>
      <c r="AA239" s="463">
        <v>394000</v>
      </c>
      <c r="AB239" s="463" t="s">
        <v>270</v>
      </c>
      <c r="AC239" s="463">
        <v>50000</v>
      </c>
      <c r="AD239" s="463">
        <v>245000</v>
      </c>
      <c r="AE239" s="463">
        <v>103000</v>
      </c>
      <c r="AF239" s="463">
        <v>93000</v>
      </c>
      <c r="AG239" s="464">
        <v>10000</v>
      </c>
    </row>
    <row r="240" spans="1:33" ht="21" customHeight="1">
      <c r="A240" s="28" t="s">
        <v>360</v>
      </c>
      <c r="B240" s="463">
        <v>873000</v>
      </c>
      <c r="C240" s="463">
        <v>852000</v>
      </c>
      <c r="D240" s="463">
        <v>9000</v>
      </c>
      <c r="E240" s="463">
        <v>110000</v>
      </c>
      <c r="F240" s="463">
        <v>519000</v>
      </c>
      <c r="G240" s="463">
        <v>235000</v>
      </c>
      <c r="H240" s="463">
        <v>214000</v>
      </c>
      <c r="I240" s="464">
        <v>21000</v>
      </c>
      <c r="M240" s="28" t="s">
        <v>360</v>
      </c>
      <c r="N240" s="466">
        <v>463000</v>
      </c>
      <c r="O240" s="463">
        <v>452000</v>
      </c>
      <c r="P240" s="463" t="s">
        <v>270</v>
      </c>
      <c r="Q240" s="463">
        <v>57000</v>
      </c>
      <c r="R240" s="463">
        <v>272000</v>
      </c>
      <c r="S240" s="463">
        <v>130000</v>
      </c>
      <c r="T240" s="463">
        <v>119000</v>
      </c>
      <c r="U240" s="464">
        <v>11000</v>
      </c>
      <c r="Y240" s="28" t="s">
        <v>360</v>
      </c>
      <c r="Z240" s="466">
        <v>410000</v>
      </c>
      <c r="AA240" s="463">
        <v>400000</v>
      </c>
      <c r="AB240" s="463" t="s">
        <v>270</v>
      </c>
      <c r="AC240" s="463">
        <v>53000</v>
      </c>
      <c r="AD240" s="463">
        <v>247000</v>
      </c>
      <c r="AE240" s="463">
        <v>105000</v>
      </c>
      <c r="AF240" s="463">
        <v>95000</v>
      </c>
      <c r="AG240" s="464">
        <v>10000</v>
      </c>
    </row>
    <row r="241" spans="1:33" ht="21" customHeight="1">
      <c r="A241" s="28" t="s">
        <v>361</v>
      </c>
      <c r="B241" s="463">
        <v>869000</v>
      </c>
      <c r="C241" s="463">
        <v>849000</v>
      </c>
      <c r="D241" s="463">
        <v>10000</v>
      </c>
      <c r="E241" s="463">
        <v>106000</v>
      </c>
      <c r="F241" s="463">
        <v>521000</v>
      </c>
      <c r="G241" s="463">
        <v>233000</v>
      </c>
      <c r="H241" s="463">
        <v>212000</v>
      </c>
      <c r="I241" s="464">
        <v>21000</v>
      </c>
      <c r="M241" s="28" t="s">
        <v>361</v>
      </c>
      <c r="N241" s="466">
        <v>463000</v>
      </c>
      <c r="O241" s="463">
        <v>451000</v>
      </c>
      <c r="P241" s="463" t="s">
        <v>270</v>
      </c>
      <c r="Q241" s="463">
        <v>55000</v>
      </c>
      <c r="R241" s="463">
        <v>273000</v>
      </c>
      <c r="S241" s="463">
        <v>129000</v>
      </c>
      <c r="T241" s="463">
        <v>118000</v>
      </c>
      <c r="U241" s="464">
        <v>11000</v>
      </c>
      <c r="Y241" s="28" t="s">
        <v>361</v>
      </c>
      <c r="Z241" s="466">
        <v>407000</v>
      </c>
      <c r="AA241" s="463">
        <v>397000</v>
      </c>
      <c r="AB241" s="463" t="s">
        <v>270</v>
      </c>
      <c r="AC241" s="463">
        <v>51000</v>
      </c>
      <c r="AD241" s="463">
        <v>248000</v>
      </c>
      <c r="AE241" s="463">
        <v>104000</v>
      </c>
      <c r="AF241" s="463">
        <v>94000</v>
      </c>
      <c r="AG241" s="464">
        <v>9000</v>
      </c>
    </row>
    <row r="242" spans="1:33" ht="21" customHeight="1">
      <c r="A242" s="28" t="s">
        <v>362</v>
      </c>
      <c r="B242" s="463">
        <v>874000</v>
      </c>
      <c r="C242" s="463">
        <v>846000</v>
      </c>
      <c r="D242" s="463">
        <v>8000</v>
      </c>
      <c r="E242" s="463">
        <v>106000</v>
      </c>
      <c r="F242" s="463">
        <v>522000</v>
      </c>
      <c r="G242" s="463">
        <v>238000</v>
      </c>
      <c r="H242" s="463">
        <v>211000</v>
      </c>
      <c r="I242" s="464">
        <v>27000</v>
      </c>
      <c r="M242" s="28" t="s">
        <v>362</v>
      </c>
      <c r="N242" s="466">
        <v>468000</v>
      </c>
      <c r="O242" s="463">
        <v>452000</v>
      </c>
      <c r="P242" s="463" t="s">
        <v>270</v>
      </c>
      <c r="Q242" s="463">
        <v>57000</v>
      </c>
      <c r="R242" s="463">
        <v>275000</v>
      </c>
      <c r="S242" s="463">
        <v>133000</v>
      </c>
      <c r="T242" s="463">
        <v>117000</v>
      </c>
      <c r="U242" s="464">
        <v>16000</v>
      </c>
      <c r="Y242" s="28" t="s">
        <v>362</v>
      </c>
      <c r="Z242" s="466">
        <v>406000</v>
      </c>
      <c r="AA242" s="463">
        <v>395000</v>
      </c>
      <c r="AB242" s="463" t="s">
        <v>270</v>
      </c>
      <c r="AC242" s="463">
        <v>49000</v>
      </c>
      <c r="AD242" s="463">
        <v>247000</v>
      </c>
      <c r="AE242" s="463">
        <v>105000</v>
      </c>
      <c r="AF242" s="463">
        <v>94000</v>
      </c>
      <c r="AG242" s="464">
        <v>11000</v>
      </c>
    </row>
    <row r="243" spans="1:33" ht="21" customHeight="1">
      <c r="A243" s="28" t="s">
        <v>363</v>
      </c>
      <c r="B243" s="463">
        <v>876000</v>
      </c>
      <c r="C243" s="463">
        <v>848000</v>
      </c>
      <c r="D243" s="463">
        <v>9000</v>
      </c>
      <c r="E243" s="463">
        <v>102000</v>
      </c>
      <c r="F243" s="463">
        <v>521000</v>
      </c>
      <c r="G243" s="463">
        <v>243000</v>
      </c>
      <c r="H243" s="463">
        <v>215000</v>
      </c>
      <c r="I243" s="464">
        <v>28000</v>
      </c>
      <c r="M243" s="28" t="s">
        <v>363</v>
      </c>
      <c r="N243" s="466">
        <v>472000</v>
      </c>
      <c r="O243" s="463">
        <v>456000</v>
      </c>
      <c r="P243" s="463" t="s">
        <v>270</v>
      </c>
      <c r="Q243" s="463">
        <v>57000</v>
      </c>
      <c r="R243" s="463">
        <v>274000</v>
      </c>
      <c r="S243" s="463">
        <v>137000</v>
      </c>
      <c r="T243" s="463">
        <v>121000</v>
      </c>
      <c r="U243" s="464">
        <v>16000</v>
      </c>
      <c r="Y243" s="28" t="s">
        <v>363</v>
      </c>
      <c r="Z243" s="466">
        <v>404000</v>
      </c>
      <c r="AA243" s="463">
        <v>391000</v>
      </c>
      <c r="AB243" s="463" t="s">
        <v>270</v>
      </c>
      <c r="AC243" s="463">
        <v>45000</v>
      </c>
      <c r="AD243" s="463">
        <v>248000</v>
      </c>
      <c r="AE243" s="463">
        <v>106000</v>
      </c>
      <c r="AF243" s="463">
        <v>94000</v>
      </c>
      <c r="AG243" s="464">
        <v>12000</v>
      </c>
    </row>
    <row r="244" spans="1:33" ht="21" customHeight="1">
      <c r="A244" s="28" t="s">
        <v>364</v>
      </c>
      <c r="B244" s="463">
        <v>875000</v>
      </c>
      <c r="C244" s="463">
        <v>849000</v>
      </c>
      <c r="D244" s="463">
        <v>10000</v>
      </c>
      <c r="E244" s="463">
        <v>101000</v>
      </c>
      <c r="F244" s="463">
        <v>524000</v>
      </c>
      <c r="G244" s="463">
        <v>241000</v>
      </c>
      <c r="H244" s="463">
        <v>215000</v>
      </c>
      <c r="I244" s="464">
        <v>26000</v>
      </c>
      <c r="M244" s="28" t="s">
        <v>364</v>
      </c>
      <c r="N244" s="466">
        <v>471000</v>
      </c>
      <c r="O244" s="463">
        <v>456000</v>
      </c>
      <c r="P244" s="463" t="s">
        <v>270</v>
      </c>
      <c r="Q244" s="463">
        <v>57000</v>
      </c>
      <c r="R244" s="463">
        <v>275000</v>
      </c>
      <c r="S244" s="463">
        <v>135000</v>
      </c>
      <c r="T244" s="463">
        <v>119000</v>
      </c>
      <c r="U244" s="464">
        <v>15000</v>
      </c>
      <c r="Y244" s="28" t="s">
        <v>364</v>
      </c>
      <c r="Z244" s="466">
        <v>404000</v>
      </c>
      <c r="AA244" s="463">
        <v>393000</v>
      </c>
      <c r="AB244" s="463" t="s">
        <v>270</v>
      </c>
      <c r="AC244" s="463">
        <v>44000</v>
      </c>
      <c r="AD244" s="463">
        <v>248000</v>
      </c>
      <c r="AE244" s="463">
        <v>106000</v>
      </c>
      <c r="AF244" s="463">
        <v>95000</v>
      </c>
      <c r="AG244" s="464">
        <v>11000</v>
      </c>
    </row>
    <row r="245" spans="1:33" ht="21" customHeight="1">
      <c r="A245" s="28" t="s">
        <v>365</v>
      </c>
      <c r="B245" s="463">
        <v>865000</v>
      </c>
      <c r="C245" s="463">
        <v>846000</v>
      </c>
      <c r="D245" s="463">
        <v>9000</v>
      </c>
      <c r="E245" s="463">
        <v>100000</v>
      </c>
      <c r="F245" s="463">
        <v>521000</v>
      </c>
      <c r="G245" s="463">
        <v>236000</v>
      </c>
      <c r="H245" s="463">
        <v>216000</v>
      </c>
      <c r="I245" s="464">
        <v>20000</v>
      </c>
      <c r="M245" s="28" t="s">
        <v>365</v>
      </c>
      <c r="N245" s="466">
        <v>464000</v>
      </c>
      <c r="O245" s="463">
        <v>454000</v>
      </c>
      <c r="P245" s="463" t="s">
        <v>270</v>
      </c>
      <c r="Q245" s="463">
        <v>55000</v>
      </c>
      <c r="R245" s="463">
        <v>274000</v>
      </c>
      <c r="S245" s="463">
        <v>130000</v>
      </c>
      <c r="T245" s="463">
        <v>120000</v>
      </c>
      <c r="U245" s="464">
        <v>10000</v>
      </c>
      <c r="Y245" s="28" t="s">
        <v>365</v>
      </c>
      <c r="Z245" s="466">
        <v>402000</v>
      </c>
      <c r="AA245" s="463">
        <v>392000</v>
      </c>
      <c r="AB245" s="463" t="s">
        <v>270</v>
      </c>
      <c r="AC245" s="463">
        <v>45000</v>
      </c>
      <c r="AD245" s="463">
        <v>246000</v>
      </c>
      <c r="AE245" s="463">
        <v>106000</v>
      </c>
      <c r="AF245" s="463">
        <v>97000</v>
      </c>
      <c r="AG245" s="464">
        <v>10000</v>
      </c>
    </row>
    <row r="246" spans="1:33" ht="21" customHeight="1">
      <c r="A246" s="28" t="s">
        <v>366</v>
      </c>
      <c r="B246" s="463">
        <v>869000</v>
      </c>
      <c r="C246" s="463">
        <v>845000</v>
      </c>
      <c r="D246" s="463" t="s">
        <v>270</v>
      </c>
      <c r="E246" s="463">
        <v>103000</v>
      </c>
      <c r="F246" s="463">
        <v>517000</v>
      </c>
      <c r="G246" s="463">
        <v>242000</v>
      </c>
      <c r="H246" s="463">
        <v>218000</v>
      </c>
      <c r="I246" s="464">
        <v>24000</v>
      </c>
      <c r="M246" s="28" t="s">
        <v>366</v>
      </c>
      <c r="N246" s="466">
        <v>460000</v>
      </c>
      <c r="O246" s="463">
        <v>448000</v>
      </c>
      <c r="P246" s="463" t="s">
        <v>270</v>
      </c>
      <c r="Q246" s="463">
        <v>55000</v>
      </c>
      <c r="R246" s="463">
        <v>271000</v>
      </c>
      <c r="S246" s="463">
        <v>131000</v>
      </c>
      <c r="T246" s="463">
        <v>119000</v>
      </c>
      <c r="U246" s="464">
        <v>12000</v>
      </c>
      <c r="Y246" s="28" t="s">
        <v>366</v>
      </c>
      <c r="Z246" s="466">
        <v>409000</v>
      </c>
      <c r="AA246" s="463">
        <v>398000</v>
      </c>
      <c r="AB246" s="463" t="s">
        <v>270</v>
      </c>
      <c r="AC246" s="463">
        <v>47000</v>
      </c>
      <c r="AD246" s="463">
        <v>246000</v>
      </c>
      <c r="AE246" s="463">
        <v>111000</v>
      </c>
      <c r="AF246" s="463">
        <v>99000</v>
      </c>
      <c r="AG246" s="464">
        <v>11000</v>
      </c>
    </row>
    <row r="247" spans="1:33" ht="21" customHeight="1">
      <c r="A247" s="28" t="s">
        <v>367</v>
      </c>
      <c r="B247" s="463">
        <v>875000</v>
      </c>
      <c r="C247" s="463">
        <v>850000</v>
      </c>
      <c r="D247" s="463" t="s">
        <v>270</v>
      </c>
      <c r="E247" s="463">
        <v>104000</v>
      </c>
      <c r="F247" s="463">
        <v>521000</v>
      </c>
      <c r="G247" s="463">
        <v>243000</v>
      </c>
      <c r="H247" s="463">
        <v>217000</v>
      </c>
      <c r="I247" s="464">
        <v>25000</v>
      </c>
      <c r="M247" s="28" t="s">
        <v>367</v>
      </c>
      <c r="N247" s="466">
        <v>465000</v>
      </c>
      <c r="O247" s="463">
        <v>450000</v>
      </c>
      <c r="P247" s="463" t="s">
        <v>270</v>
      </c>
      <c r="Q247" s="463">
        <v>55000</v>
      </c>
      <c r="R247" s="463">
        <v>272000</v>
      </c>
      <c r="S247" s="463">
        <v>134000</v>
      </c>
      <c r="T247" s="463">
        <v>119000</v>
      </c>
      <c r="U247" s="464">
        <v>14000</v>
      </c>
      <c r="V247" s="378"/>
      <c r="W247" s="40"/>
      <c r="Y247" s="28" t="s">
        <v>367</v>
      </c>
      <c r="Z247" s="466">
        <v>411000</v>
      </c>
      <c r="AA247" s="463">
        <v>399000</v>
      </c>
      <c r="AB247" s="463" t="s">
        <v>270</v>
      </c>
      <c r="AC247" s="463">
        <v>49000</v>
      </c>
      <c r="AD247" s="463">
        <v>249000</v>
      </c>
      <c r="AE247" s="463">
        <v>109000</v>
      </c>
      <c r="AF247" s="463">
        <v>98000</v>
      </c>
      <c r="AG247" s="464">
        <v>11000</v>
      </c>
    </row>
    <row r="248" spans="1:33" ht="21" customHeight="1">
      <c r="A248" s="28" t="s">
        <v>368</v>
      </c>
      <c r="B248" s="463">
        <v>875000</v>
      </c>
      <c r="C248" s="463">
        <v>849000</v>
      </c>
      <c r="D248" s="463">
        <v>9000</v>
      </c>
      <c r="E248" s="463">
        <v>106000</v>
      </c>
      <c r="F248" s="463">
        <v>519000</v>
      </c>
      <c r="G248" s="463">
        <v>241000</v>
      </c>
      <c r="H248" s="463">
        <v>215000</v>
      </c>
      <c r="I248" s="464">
        <v>26000</v>
      </c>
      <c r="M248" s="28" t="s">
        <v>368</v>
      </c>
      <c r="N248" s="466">
        <v>467000</v>
      </c>
      <c r="O248" s="463">
        <v>452000</v>
      </c>
      <c r="P248" s="463" t="s">
        <v>270</v>
      </c>
      <c r="Q248" s="463">
        <v>58000</v>
      </c>
      <c r="R248" s="463">
        <v>271000</v>
      </c>
      <c r="S248" s="463">
        <v>134000</v>
      </c>
      <c r="T248" s="463">
        <v>119000</v>
      </c>
      <c r="U248" s="464">
        <v>15000</v>
      </c>
      <c r="V248" s="378"/>
      <c r="W248" s="40"/>
      <c r="Y248" s="28" t="s">
        <v>368</v>
      </c>
      <c r="Z248" s="466">
        <v>408000</v>
      </c>
      <c r="AA248" s="463">
        <v>396000</v>
      </c>
      <c r="AB248" s="463" t="s">
        <v>270</v>
      </c>
      <c r="AC248" s="463">
        <v>48000</v>
      </c>
      <c r="AD248" s="463">
        <v>248000</v>
      </c>
      <c r="AE248" s="463">
        <v>108000</v>
      </c>
      <c r="AF248" s="463">
        <v>96000</v>
      </c>
      <c r="AG248" s="464">
        <v>11000</v>
      </c>
    </row>
    <row r="249" spans="1:33" ht="21" customHeight="1">
      <c r="A249" s="28" t="s">
        <v>369</v>
      </c>
      <c r="B249" s="463">
        <v>865000</v>
      </c>
      <c r="C249" s="463">
        <v>838000</v>
      </c>
      <c r="D249" s="463">
        <v>8000</v>
      </c>
      <c r="E249" s="463">
        <v>100000</v>
      </c>
      <c r="F249" s="463">
        <v>518000</v>
      </c>
      <c r="G249" s="463">
        <v>238000</v>
      </c>
      <c r="H249" s="463">
        <v>212000</v>
      </c>
      <c r="I249" s="464">
        <v>26000</v>
      </c>
      <c r="M249" s="28" t="s">
        <v>369</v>
      </c>
      <c r="N249" s="466">
        <v>461000</v>
      </c>
      <c r="O249" s="463">
        <v>445000</v>
      </c>
      <c r="P249" s="463" t="s">
        <v>270</v>
      </c>
      <c r="Q249" s="463">
        <v>53000</v>
      </c>
      <c r="R249" s="463">
        <v>272000</v>
      </c>
      <c r="S249" s="463">
        <v>132000</v>
      </c>
      <c r="T249" s="463">
        <v>116000</v>
      </c>
      <c r="U249" s="464">
        <v>15000</v>
      </c>
      <c r="V249" s="378"/>
      <c r="W249" s="40"/>
      <c r="X249" s="157"/>
      <c r="Y249" s="134" t="s">
        <v>369</v>
      </c>
      <c r="Z249" s="466">
        <v>404000</v>
      </c>
      <c r="AA249" s="463">
        <v>393000</v>
      </c>
      <c r="AB249" s="463" t="s">
        <v>270</v>
      </c>
      <c r="AC249" s="463">
        <v>47000</v>
      </c>
      <c r="AD249" s="463">
        <v>246000</v>
      </c>
      <c r="AE249" s="463">
        <v>106000</v>
      </c>
      <c r="AF249" s="463">
        <v>95000</v>
      </c>
      <c r="AG249" s="464">
        <v>11000</v>
      </c>
    </row>
    <row r="250" spans="1:33" ht="21" customHeight="1">
      <c r="A250" s="28" t="s">
        <v>370</v>
      </c>
      <c r="B250" s="463">
        <v>859000</v>
      </c>
      <c r="C250" s="463">
        <v>835000</v>
      </c>
      <c r="D250" s="463">
        <v>8000</v>
      </c>
      <c r="E250" s="463">
        <v>102000</v>
      </c>
      <c r="F250" s="463">
        <v>512000</v>
      </c>
      <c r="G250" s="463">
        <v>237000</v>
      </c>
      <c r="H250" s="463">
        <v>213000</v>
      </c>
      <c r="I250" s="464">
        <v>24000</v>
      </c>
      <c r="J250" s="40"/>
      <c r="K250" s="40"/>
      <c r="L250" s="157"/>
      <c r="M250" s="28" t="s">
        <v>370</v>
      </c>
      <c r="N250" s="466">
        <v>460000</v>
      </c>
      <c r="O250" s="463">
        <v>445000</v>
      </c>
      <c r="P250" s="463" t="s">
        <v>270</v>
      </c>
      <c r="Q250" s="463">
        <v>55000</v>
      </c>
      <c r="R250" s="463">
        <v>269000</v>
      </c>
      <c r="S250" s="463">
        <v>133000</v>
      </c>
      <c r="T250" s="463">
        <v>118000</v>
      </c>
      <c r="U250" s="464">
        <v>15000</v>
      </c>
      <c r="V250" s="29"/>
      <c r="W250" s="40"/>
      <c r="X250" s="157"/>
      <c r="Y250" s="28" t="s">
        <v>370</v>
      </c>
      <c r="Z250" s="466">
        <v>399000</v>
      </c>
      <c r="AA250" s="463">
        <v>390000</v>
      </c>
      <c r="AB250" s="463" t="s">
        <v>270</v>
      </c>
      <c r="AC250" s="463">
        <v>47000</v>
      </c>
      <c r="AD250" s="463">
        <v>244000</v>
      </c>
      <c r="AE250" s="463">
        <v>104000</v>
      </c>
      <c r="AF250" s="463">
        <v>95000</v>
      </c>
      <c r="AG250" s="464">
        <v>9000</v>
      </c>
    </row>
    <row r="251" spans="1:33" ht="21" customHeight="1">
      <c r="A251" s="28" t="s">
        <v>440</v>
      </c>
      <c r="B251" s="463">
        <v>860000</v>
      </c>
      <c r="C251" s="463">
        <v>836000</v>
      </c>
      <c r="D251" s="463">
        <v>8000</v>
      </c>
      <c r="E251" s="463">
        <v>102000</v>
      </c>
      <c r="F251" s="463">
        <v>512000</v>
      </c>
      <c r="G251" s="463">
        <v>238000</v>
      </c>
      <c r="H251" s="463">
        <v>214000</v>
      </c>
      <c r="I251" s="464">
        <v>24000</v>
      </c>
      <c r="L251" s="157"/>
      <c r="M251" s="28" t="s">
        <v>440</v>
      </c>
      <c r="N251" s="466">
        <v>463000</v>
      </c>
      <c r="O251" s="463">
        <v>448000</v>
      </c>
      <c r="P251" s="463" t="s">
        <v>270</v>
      </c>
      <c r="Q251" s="463">
        <v>56000</v>
      </c>
      <c r="R251" s="463">
        <v>270000</v>
      </c>
      <c r="S251" s="463">
        <v>135000</v>
      </c>
      <c r="T251" s="463">
        <v>119000</v>
      </c>
      <c r="U251" s="464">
        <v>15000</v>
      </c>
      <c r="V251" s="29"/>
      <c r="W251" s="40"/>
      <c r="X251" s="157"/>
      <c r="Y251" s="28" t="s">
        <v>440</v>
      </c>
      <c r="Z251" s="466">
        <v>397000</v>
      </c>
      <c r="AA251" s="463">
        <v>388000</v>
      </c>
      <c r="AB251" s="463" t="s">
        <v>270</v>
      </c>
      <c r="AC251" s="463">
        <v>46000</v>
      </c>
      <c r="AD251" s="463">
        <v>243000</v>
      </c>
      <c r="AE251" s="463">
        <v>104000</v>
      </c>
      <c r="AF251" s="463">
        <v>95000</v>
      </c>
      <c r="AG251" s="464">
        <v>9000</v>
      </c>
    </row>
    <row r="252" spans="1:33" ht="21" customHeight="1">
      <c r="A252" s="28" t="s">
        <v>441</v>
      </c>
      <c r="B252" s="463">
        <v>884000</v>
      </c>
      <c r="C252" s="463">
        <v>852000</v>
      </c>
      <c r="D252" s="463">
        <v>8000</v>
      </c>
      <c r="E252" s="463">
        <v>103000</v>
      </c>
      <c r="F252" s="463">
        <v>522000</v>
      </c>
      <c r="G252" s="463">
        <v>251000</v>
      </c>
      <c r="H252" s="463">
        <v>219000</v>
      </c>
      <c r="I252" s="464">
        <v>32000</v>
      </c>
      <c r="L252" s="157"/>
      <c r="M252" s="28" t="s">
        <v>441</v>
      </c>
      <c r="N252" s="466">
        <v>477000</v>
      </c>
      <c r="O252" s="463">
        <v>457000</v>
      </c>
      <c r="P252" s="463" t="s">
        <v>270</v>
      </c>
      <c r="Q252" s="463">
        <v>57000</v>
      </c>
      <c r="R252" s="463">
        <v>274000</v>
      </c>
      <c r="S252" s="463">
        <v>141000</v>
      </c>
      <c r="T252" s="463">
        <v>121000</v>
      </c>
      <c r="U252" s="464">
        <v>20000</v>
      </c>
      <c r="V252" s="29"/>
      <c r="W252" s="40"/>
      <c r="X252" s="157"/>
      <c r="Y252" s="28" t="s">
        <v>441</v>
      </c>
      <c r="Z252" s="466">
        <v>407000</v>
      </c>
      <c r="AA252" s="463">
        <v>396000</v>
      </c>
      <c r="AB252" s="463" t="s">
        <v>270</v>
      </c>
      <c r="AC252" s="463">
        <v>46000</v>
      </c>
      <c r="AD252" s="463">
        <v>248000</v>
      </c>
      <c r="AE252" s="463">
        <v>109000</v>
      </c>
      <c r="AF252" s="463">
        <v>98000</v>
      </c>
      <c r="AG252" s="464">
        <v>12000</v>
      </c>
    </row>
    <row r="253" spans="1:33" ht="21" customHeight="1">
      <c r="A253" s="28" t="s">
        <v>442</v>
      </c>
      <c r="B253" s="463">
        <v>883000</v>
      </c>
      <c r="C253" s="463">
        <v>851000</v>
      </c>
      <c r="D253" s="463" t="s">
        <v>270</v>
      </c>
      <c r="E253" s="463">
        <v>104000</v>
      </c>
      <c r="F253" s="463">
        <v>521000</v>
      </c>
      <c r="G253" s="463">
        <v>252000</v>
      </c>
      <c r="H253" s="463">
        <v>219000</v>
      </c>
      <c r="I253" s="464">
        <v>33000</v>
      </c>
      <c r="L253" s="157"/>
      <c r="M253" s="28" t="s">
        <v>442</v>
      </c>
      <c r="N253" s="466">
        <v>475000</v>
      </c>
      <c r="O253" s="463">
        <v>455000</v>
      </c>
      <c r="P253" s="463" t="s">
        <v>270</v>
      </c>
      <c r="Q253" s="463">
        <v>58000</v>
      </c>
      <c r="R253" s="463">
        <v>276000</v>
      </c>
      <c r="S253" s="463">
        <v>138000</v>
      </c>
      <c r="T253" s="463">
        <v>118000</v>
      </c>
      <c r="U253" s="464">
        <v>20000</v>
      </c>
      <c r="V253" s="29"/>
      <c r="W253" s="40"/>
      <c r="X253" s="157"/>
      <c r="Y253" s="28" t="s">
        <v>442</v>
      </c>
      <c r="Z253" s="466">
        <v>408000</v>
      </c>
      <c r="AA253" s="463">
        <v>395000</v>
      </c>
      <c r="AB253" s="463" t="s">
        <v>270</v>
      </c>
      <c r="AC253" s="463">
        <v>45000</v>
      </c>
      <c r="AD253" s="463">
        <v>245000</v>
      </c>
      <c r="AE253" s="463">
        <v>113000</v>
      </c>
      <c r="AF253" s="463">
        <v>101000</v>
      </c>
      <c r="AG253" s="464">
        <v>13000</v>
      </c>
    </row>
    <row r="254" spans="1:33" ht="21" customHeight="1">
      <c r="A254" s="28" t="s">
        <v>443</v>
      </c>
      <c r="B254" s="463">
        <v>877000</v>
      </c>
      <c r="C254" s="463">
        <v>848000</v>
      </c>
      <c r="D254" s="463" t="s">
        <v>270</v>
      </c>
      <c r="E254" s="463">
        <v>103000</v>
      </c>
      <c r="F254" s="463">
        <v>518000</v>
      </c>
      <c r="G254" s="463">
        <v>250000</v>
      </c>
      <c r="H254" s="463">
        <v>220000</v>
      </c>
      <c r="I254" s="464">
        <v>30000</v>
      </c>
      <c r="L254" s="157"/>
      <c r="M254" s="28" t="s">
        <v>443</v>
      </c>
      <c r="N254" s="466">
        <v>471000</v>
      </c>
      <c r="O254" s="463">
        <v>454000</v>
      </c>
      <c r="P254" s="463" t="s">
        <v>270</v>
      </c>
      <c r="Q254" s="463">
        <v>59000</v>
      </c>
      <c r="R254" s="463">
        <v>275000</v>
      </c>
      <c r="S254" s="463">
        <v>135000</v>
      </c>
      <c r="T254" s="463">
        <v>118000</v>
      </c>
      <c r="U254" s="464">
        <v>17000</v>
      </c>
      <c r="V254" s="29"/>
      <c r="W254" s="40"/>
      <c r="X254" s="157"/>
      <c r="Y254" s="28" t="s">
        <v>443</v>
      </c>
      <c r="Z254" s="466">
        <v>406000</v>
      </c>
      <c r="AA254" s="463">
        <v>394000</v>
      </c>
      <c r="AB254" s="463" t="s">
        <v>270</v>
      </c>
      <c r="AC254" s="463">
        <v>45000</v>
      </c>
      <c r="AD254" s="463">
        <v>243000</v>
      </c>
      <c r="AE254" s="463">
        <v>115000</v>
      </c>
      <c r="AF254" s="463">
        <v>103000</v>
      </c>
      <c r="AG254" s="464">
        <v>12000</v>
      </c>
    </row>
    <row r="255" spans="1:33" ht="21" customHeight="1">
      <c r="A255" s="28" t="s">
        <v>444</v>
      </c>
      <c r="B255" s="463">
        <v>867000</v>
      </c>
      <c r="C255" s="463">
        <v>842000</v>
      </c>
      <c r="D255" s="463" t="s">
        <v>270</v>
      </c>
      <c r="E255" s="463">
        <v>105000</v>
      </c>
      <c r="F255" s="463">
        <v>513000</v>
      </c>
      <c r="G255" s="463">
        <v>244000</v>
      </c>
      <c r="H255" s="463">
        <v>218000</v>
      </c>
      <c r="I255" s="464">
        <v>26000</v>
      </c>
      <c r="L255" s="157"/>
      <c r="M255" s="28" t="s">
        <v>444</v>
      </c>
      <c r="N255" s="466">
        <v>468000</v>
      </c>
      <c r="O255" s="463">
        <v>451000</v>
      </c>
      <c r="P255" s="463" t="s">
        <v>270</v>
      </c>
      <c r="Q255" s="463">
        <v>60000</v>
      </c>
      <c r="R255" s="463">
        <v>270000</v>
      </c>
      <c r="S255" s="463">
        <v>136000</v>
      </c>
      <c r="T255" s="463">
        <v>119000</v>
      </c>
      <c r="U255" s="464">
        <v>17000</v>
      </c>
      <c r="V255" s="29"/>
      <c r="W255" s="40"/>
      <c r="X255" s="157"/>
      <c r="Y255" s="28" t="s">
        <v>444</v>
      </c>
      <c r="Z255" s="466">
        <v>399000</v>
      </c>
      <c r="AA255" s="463">
        <v>391000</v>
      </c>
      <c r="AB255" s="463" t="s">
        <v>270</v>
      </c>
      <c r="AC255" s="463">
        <v>45000</v>
      </c>
      <c r="AD255" s="463">
        <v>243000</v>
      </c>
      <c r="AE255" s="463">
        <v>108000</v>
      </c>
      <c r="AF255" s="463">
        <v>100000</v>
      </c>
      <c r="AG255" s="464">
        <v>8000</v>
      </c>
    </row>
    <row r="256" spans="1:33" ht="21" customHeight="1">
      <c r="A256" s="28" t="s">
        <v>445</v>
      </c>
      <c r="B256" s="463">
        <v>868000</v>
      </c>
      <c r="C256" s="463">
        <v>843000</v>
      </c>
      <c r="D256" s="463" t="s">
        <v>270</v>
      </c>
      <c r="E256" s="463">
        <v>107000</v>
      </c>
      <c r="F256" s="463">
        <v>513000</v>
      </c>
      <c r="G256" s="463">
        <v>243000</v>
      </c>
      <c r="H256" s="463">
        <v>219000</v>
      </c>
      <c r="I256" s="464">
        <v>24000</v>
      </c>
      <c r="L256" s="157"/>
      <c r="M256" s="28" t="s">
        <v>445</v>
      </c>
      <c r="N256" s="466">
        <v>470000</v>
      </c>
      <c r="O256" s="463">
        <v>453000</v>
      </c>
      <c r="P256" s="463" t="s">
        <v>270</v>
      </c>
      <c r="Q256" s="463">
        <v>60000</v>
      </c>
      <c r="R256" s="463">
        <v>270000</v>
      </c>
      <c r="S256" s="463">
        <v>137000</v>
      </c>
      <c r="T256" s="463">
        <v>121000</v>
      </c>
      <c r="U256" s="464">
        <v>17000</v>
      </c>
      <c r="V256" s="29"/>
      <c r="W256" s="40"/>
      <c r="X256" s="157"/>
      <c r="Y256" s="28" t="s">
        <v>445</v>
      </c>
      <c r="Z256" s="466">
        <v>398000</v>
      </c>
      <c r="AA256" s="463">
        <v>390000</v>
      </c>
      <c r="AB256" s="463" t="s">
        <v>270</v>
      </c>
      <c r="AC256" s="463">
        <v>47000</v>
      </c>
      <c r="AD256" s="463">
        <v>242000</v>
      </c>
      <c r="AE256" s="463">
        <v>106000</v>
      </c>
      <c r="AF256" s="463">
        <v>98000</v>
      </c>
      <c r="AG256" s="464" t="s">
        <v>46</v>
      </c>
    </row>
    <row r="257" spans="1:33" ht="21" customHeight="1">
      <c r="A257" s="28" t="s">
        <v>446</v>
      </c>
      <c r="B257" s="463">
        <v>869000</v>
      </c>
      <c r="C257" s="463">
        <v>844000</v>
      </c>
      <c r="D257" s="463" t="s">
        <v>270</v>
      </c>
      <c r="E257" s="463">
        <v>106000</v>
      </c>
      <c r="F257" s="463">
        <v>513000</v>
      </c>
      <c r="G257" s="463">
        <v>245000</v>
      </c>
      <c r="H257" s="463">
        <v>220000</v>
      </c>
      <c r="I257" s="464">
        <v>25000</v>
      </c>
      <c r="L257" s="157"/>
      <c r="M257" s="28" t="s">
        <v>446</v>
      </c>
      <c r="N257" s="466">
        <v>471000</v>
      </c>
      <c r="O257" s="463">
        <v>453000</v>
      </c>
      <c r="P257" s="463" t="s">
        <v>270</v>
      </c>
      <c r="Q257" s="463">
        <v>60000</v>
      </c>
      <c r="R257" s="463">
        <v>270000</v>
      </c>
      <c r="S257" s="463">
        <v>139000</v>
      </c>
      <c r="T257" s="463">
        <v>121000</v>
      </c>
      <c r="U257" s="464">
        <v>17000</v>
      </c>
      <c r="V257" s="29"/>
      <c r="W257" s="40"/>
      <c r="X257" s="157"/>
      <c r="Y257" s="28" t="s">
        <v>446</v>
      </c>
      <c r="Z257" s="466">
        <v>398000</v>
      </c>
      <c r="AA257" s="463">
        <v>390000</v>
      </c>
      <c r="AB257" s="463" t="s">
        <v>270</v>
      </c>
      <c r="AC257" s="463">
        <v>45000</v>
      </c>
      <c r="AD257" s="463">
        <v>243000</v>
      </c>
      <c r="AE257" s="463">
        <v>106000</v>
      </c>
      <c r="AF257" s="463">
        <v>99000</v>
      </c>
      <c r="AG257" s="464" t="s">
        <v>46</v>
      </c>
    </row>
    <row r="258" spans="1:33" ht="21" customHeight="1">
      <c r="A258" s="28" t="s">
        <v>447</v>
      </c>
      <c r="B258" s="463">
        <v>866000</v>
      </c>
      <c r="C258" s="463">
        <v>842000</v>
      </c>
      <c r="D258" s="463" t="s">
        <v>270</v>
      </c>
      <c r="E258" s="463">
        <v>109000</v>
      </c>
      <c r="F258" s="463">
        <v>508000</v>
      </c>
      <c r="G258" s="463">
        <v>243000</v>
      </c>
      <c r="H258" s="463">
        <v>220000</v>
      </c>
      <c r="I258" s="464">
        <v>24000</v>
      </c>
      <c r="L258" s="157"/>
      <c r="M258" s="28" t="s">
        <v>447</v>
      </c>
      <c r="N258" s="466">
        <v>470000</v>
      </c>
      <c r="O258" s="463">
        <v>453000</v>
      </c>
      <c r="P258" s="463" t="s">
        <v>270</v>
      </c>
      <c r="Q258" s="463">
        <v>60000</v>
      </c>
      <c r="R258" s="463">
        <v>270000</v>
      </c>
      <c r="S258" s="463">
        <v>139000</v>
      </c>
      <c r="T258" s="463">
        <v>121000</v>
      </c>
      <c r="U258" s="464">
        <v>18000</v>
      </c>
      <c r="V258" s="29"/>
      <c r="W258" s="40"/>
      <c r="X258" s="157"/>
      <c r="Y258" s="28" t="s">
        <v>447</v>
      </c>
      <c r="Z258" s="466">
        <v>396000</v>
      </c>
      <c r="AA258" s="463">
        <v>389000</v>
      </c>
      <c r="AB258" s="463" t="s">
        <v>270</v>
      </c>
      <c r="AC258" s="463">
        <v>48000</v>
      </c>
      <c r="AD258" s="463">
        <v>239000</v>
      </c>
      <c r="AE258" s="463">
        <v>105000</v>
      </c>
      <c r="AF258" s="463">
        <v>98000</v>
      </c>
      <c r="AG258" s="464" t="s">
        <v>46</v>
      </c>
    </row>
    <row r="259" spans="1:33" ht="21" customHeight="1">
      <c r="A259" s="28" t="s">
        <v>448</v>
      </c>
      <c r="B259" s="463">
        <v>870000</v>
      </c>
      <c r="C259" s="463">
        <v>845000</v>
      </c>
      <c r="D259" s="463" t="s">
        <v>270</v>
      </c>
      <c r="E259" s="463">
        <v>107000</v>
      </c>
      <c r="F259" s="463">
        <v>509000</v>
      </c>
      <c r="G259" s="463">
        <v>249000</v>
      </c>
      <c r="H259" s="463">
        <v>224000</v>
      </c>
      <c r="I259" s="464">
        <v>25000</v>
      </c>
      <c r="L259" s="157"/>
      <c r="M259" s="28" t="s">
        <v>448</v>
      </c>
      <c r="N259" s="466">
        <v>471000</v>
      </c>
      <c r="O259" s="463">
        <v>453000</v>
      </c>
      <c r="P259" s="463" t="s">
        <v>270</v>
      </c>
      <c r="Q259" s="463">
        <v>59000</v>
      </c>
      <c r="R259" s="463">
        <v>271000</v>
      </c>
      <c r="S259" s="463">
        <v>141000</v>
      </c>
      <c r="T259" s="463">
        <v>122000</v>
      </c>
      <c r="U259" s="464">
        <v>18000</v>
      </c>
      <c r="V259" s="29"/>
      <c r="W259" s="40"/>
      <c r="X259" s="157"/>
      <c r="Y259" s="28" t="s">
        <v>448</v>
      </c>
      <c r="Z259" s="466">
        <v>398000</v>
      </c>
      <c r="AA259" s="463">
        <v>391000</v>
      </c>
      <c r="AB259" s="463" t="s">
        <v>270</v>
      </c>
      <c r="AC259" s="463">
        <v>48000</v>
      </c>
      <c r="AD259" s="463">
        <v>238000</v>
      </c>
      <c r="AE259" s="463">
        <v>108000</v>
      </c>
      <c r="AF259" s="463">
        <v>101000</v>
      </c>
      <c r="AG259" s="464" t="s">
        <v>46</v>
      </c>
    </row>
    <row r="260" spans="1:33" ht="21" customHeight="1">
      <c r="A260" s="28" t="s">
        <v>449</v>
      </c>
      <c r="B260" s="463">
        <v>879000</v>
      </c>
      <c r="C260" s="463">
        <v>853000</v>
      </c>
      <c r="D260" s="463" t="s">
        <v>270</v>
      </c>
      <c r="E260" s="463">
        <v>110000</v>
      </c>
      <c r="F260" s="463">
        <v>512000</v>
      </c>
      <c r="G260" s="463">
        <v>249000</v>
      </c>
      <c r="H260" s="463">
        <v>223000</v>
      </c>
      <c r="I260" s="464">
        <v>26000</v>
      </c>
      <c r="L260" s="157"/>
      <c r="M260" s="28" t="s">
        <v>449</v>
      </c>
      <c r="N260" s="466">
        <v>479000</v>
      </c>
      <c r="O260" s="463">
        <v>461000</v>
      </c>
      <c r="P260" s="463" t="s">
        <v>270</v>
      </c>
      <c r="Q260" s="463">
        <v>59000</v>
      </c>
      <c r="R260" s="463">
        <v>273000</v>
      </c>
      <c r="S260" s="463">
        <v>144000</v>
      </c>
      <c r="T260" s="463">
        <v>125000</v>
      </c>
      <c r="U260" s="464">
        <v>19000</v>
      </c>
      <c r="V260" s="29"/>
      <c r="W260" s="40"/>
      <c r="X260" s="157"/>
      <c r="Y260" s="28" t="s">
        <v>449</v>
      </c>
      <c r="Z260" s="466">
        <v>400000</v>
      </c>
      <c r="AA260" s="463">
        <v>392000</v>
      </c>
      <c r="AB260" s="463" t="s">
        <v>270</v>
      </c>
      <c r="AC260" s="463">
        <v>51000</v>
      </c>
      <c r="AD260" s="463">
        <v>239000</v>
      </c>
      <c r="AE260" s="463">
        <v>106000</v>
      </c>
      <c r="AF260" s="463">
        <v>98000</v>
      </c>
      <c r="AG260" s="464" t="s">
        <v>46</v>
      </c>
    </row>
    <row r="261" spans="1:33" ht="21" customHeight="1">
      <c r="A261" s="28" t="s">
        <v>450</v>
      </c>
      <c r="B261" s="463">
        <v>878000</v>
      </c>
      <c r="C261" s="463">
        <v>854000</v>
      </c>
      <c r="D261" s="463">
        <v>8000</v>
      </c>
      <c r="E261" s="463">
        <v>112000</v>
      </c>
      <c r="F261" s="463">
        <v>512000</v>
      </c>
      <c r="G261" s="463">
        <v>245000</v>
      </c>
      <c r="H261" s="463">
        <v>221000</v>
      </c>
      <c r="I261" s="464">
        <v>24000</v>
      </c>
      <c r="L261" s="157"/>
      <c r="M261" s="28" t="s">
        <v>450</v>
      </c>
      <c r="N261" s="466">
        <v>480000</v>
      </c>
      <c r="O261" s="463">
        <v>462000</v>
      </c>
      <c r="P261" s="463" t="s">
        <v>270</v>
      </c>
      <c r="Q261" s="463">
        <v>61000</v>
      </c>
      <c r="R261" s="463">
        <v>272000</v>
      </c>
      <c r="S261" s="463">
        <v>142000</v>
      </c>
      <c r="T261" s="463">
        <v>124000</v>
      </c>
      <c r="U261" s="464">
        <v>18000</v>
      </c>
      <c r="V261" s="29"/>
      <c r="W261" s="40"/>
      <c r="X261" s="157"/>
      <c r="Y261" s="28" t="s">
        <v>450</v>
      </c>
      <c r="Z261" s="466">
        <v>398000</v>
      </c>
      <c r="AA261" s="463">
        <v>392000</v>
      </c>
      <c r="AB261" s="463" t="s">
        <v>270</v>
      </c>
      <c r="AC261" s="463">
        <v>51000</v>
      </c>
      <c r="AD261" s="463">
        <v>240000</v>
      </c>
      <c r="AE261" s="463">
        <v>103000</v>
      </c>
      <c r="AF261" s="463">
        <v>97000</v>
      </c>
      <c r="AG261" s="464" t="s">
        <v>46</v>
      </c>
    </row>
    <row r="262" spans="1:33" ht="21" customHeight="1">
      <c r="A262" s="28" t="s">
        <v>451</v>
      </c>
      <c r="B262" s="463">
        <v>876000</v>
      </c>
      <c r="C262" s="463">
        <v>851000</v>
      </c>
      <c r="D262" s="463">
        <v>10000</v>
      </c>
      <c r="E262" s="463">
        <v>112000</v>
      </c>
      <c r="F262" s="463">
        <v>511000</v>
      </c>
      <c r="G262" s="463">
        <v>243000</v>
      </c>
      <c r="H262" s="463">
        <v>218000</v>
      </c>
      <c r="I262" s="464">
        <v>25000</v>
      </c>
      <c r="L262" s="157"/>
      <c r="M262" s="28" t="s">
        <v>451</v>
      </c>
      <c r="N262" s="466">
        <v>480000</v>
      </c>
      <c r="O262" s="463">
        <v>462000</v>
      </c>
      <c r="P262" s="463" t="s">
        <v>270</v>
      </c>
      <c r="Q262" s="463">
        <v>60000</v>
      </c>
      <c r="R262" s="463">
        <v>273000</v>
      </c>
      <c r="S262" s="463">
        <v>142000</v>
      </c>
      <c r="T262" s="463">
        <v>123000</v>
      </c>
      <c r="U262" s="464">
        <v>19000</v>
      </c>
      <c r="V262" s="29"/>
      <c r="W262" s="40"/>
      <c r="X262" s="157"/>
      <c r="Y262" s="28" t="s">
        <v>451</v>
      </c>
      <c r="Z262" s="466">
        <v>396000</v>
      </c>
      <c r="AA262" s="463">
        <v>390000</v>
      </c>
      <c r="AB262" s="463" t="s">
        <v>270</v>
      </c>
      <c r="AC262" s="463">
        <v>53000</v>
      </c>
      <c r="AD262" s="463">
        <v>238000</v>
      </c>
      <c r="AE262" s="463">
        <v>101000</v>
      </c>
      <c r="AF262" s="463">
        <v>95000</v>
      </c>
      <c r="AG262" s="464" t="s">
        <v>46</v>
      </c>
    </row>
    <row r="263" spans="1:33" ht="21" customHeight="1">
      <c r="A263" s="28" t="s">
        <v>452</v>
      </c>
      <c r="B263" s="463">
        <v>882000</v>
      </c>
      <c r="C263" s="463">
        <v>855000</v>
      </c>
      <c r="D263" s="463" t="s">
        <v>270</v>
      </c>
      <c r="E263" s="463">
        <v>113000</v>
      </c>
      <c r="F263" s="463">
        <v>511000</v>
      </c>
      <c r="G263" s="463">
        <v>251000</v>
      </c>
      <c r="H263" s="463">
        <v>223000</v>
      </c>
      <c r="I263" s="464">
        <v>28000</v>
      </c>
      <c r="L263" s="157"/>
      <c r="M263" s="28" t="s">
        <v>452</v>
      </c>
      <c r="N263" s="466">
        <v>483000</v>
      </c>
      <c r="O263" s="463">
        <v>462000</v>
      </c>
      <c r="P263" s="463" t="s">
        <v>270</v>
      </c>
      <c r="Q263" s="463">
        <v>59000</v>
      </c>
      <c r="R263" s="463">
        <v>274000</v>
      </c>
      <c r="S263" s="463">
        <v>145000</v>
      </c>
      <c r="T263" s="463">
        <v>124000</v>
      </c>
      <c r="U263" s="464">
        <v>21000</v>
      </c>
      <c r="V263" s="29"/>
      <c r="W263" s="40"/>
      <c r="X263" s="157"/>
      <c r="Y263" s="28" t="s">
        <v>452</v>
      </c>
      <c r="Z263" s="466">
        <v>400000</v>
      </c>
      <c r="AA263" s="463">
        <v>393000</v>
      </c>
      <c r="AB263" s="463" t="s">
        <v>270</v>
      </c>
      <c r="AC263" s="463">
        <v>54000</v>
      </c>
      <c r="AD263" s="463">
        <v>237000</v>
      </c>
      <c r="AE263" s="463">
        <v>106000</v>
      </c>
      <c r="AF263" s="463">
        <v>99000</v>
      </c>
      <c r="AG263" s="464" t="s">
        <v>46</v>
      </c>
    </row>
    <row r="264" spans="1:33" ht="21" customHeight="1">
      <c r="A264" s="28" t="s">
        <v>453</v>
      </c>
      <c r="B264" s="463">
        <v>892000</v>
      </c>
      <c r="C264" s="463">
        <v>862000</v>
      </c>
      <c r="D264" s="463" t="s">
        <v>270</v>
      </c>
      <c r="E264" s="463">
        <v>117000</v>
      </c>
      <c r="F264" s="463">
        <v>510000</v>
      </c>
      <c r="G264" s="463">
        <v>258000</v>
      </c>
      <c r="H264" s="463">
        <v>229000</v>
      </c>
      <c r="I264" s="464">
        <v>30000</v>
      </c>
      <c r="L264" s="157"/>
      <c r="M264" s="28" t="s">
        <v>453</v>
      </c>
      <c r="N264" s="466">
        <v>488000</v>
      </c>
      <c r="O264" s="463">
        <v>465000</v>
      </c>
      <c r="P264" s="463" t="s">
        <v>270</v>
      </c>
      <c r="Q264" s="463">
        <v>61000</v>
      </c>
      <c r="R264" s="463">
        <v>274000</v>
      </c>
      <c r="S264" s="463">
        <v>149000</v>
      </c>
      <c r="T264" s="463">
        <v>126000</v>
      </c>
      <c r="U264" s="464">
        <v>23000</v>
      </c>
      <c r="V264" s="29"/>
      <c r="W264" s="40"/>
      <c r="X264" s="157"/>
      <c r="Y264" s="28" t="s">
        <v>453</v>
      </c>
      <c r="Z264" s="466">
        <v>403000</v>
      </c>
      <c r="AA264" s="463">
        <v>397000</v>
      </c>
      <c r="AB264" s="463" t="s">
        <v>270</v>
      </c>
      <c r="AC264" s="463">
        <v>56000</v>
      </c>
      <c r="AD264" s="463">
        <v>236000</v>
      </c>
      <c r="AE264" s="463">
        <v>109000</v>
      </c>
      <c r="AF264" s="463">
        <v>103000</v>
      </c>
      <c r="AG264" s="464" t="s">
        <v>46</v>
      </c>
    </row>
    <row r="265" spans="1:33" ht="21" customHeight="1">
      <c r="A265" s="28" t="s">
        <v>454</v>
      </c>
      <c r="B265" s="463">
        <v>893000</v>
      </c>
      <c r="C265" s="463">
        <v>863000</v>
      </c>
      <c r="D265" s="463" t="s">
        <v>270</v>
      </c>
      <c r="E265" s="463">
        <v>117000</v>
      </c>
      <c r="F265" s="463">
        <v>513000</v>
      </c>
      <c r="G265" s="463">
        <v>257000</v>
      </c>
      <c r="H265" s="463">
        <v>227000</v>
      </c>
      <c r="I265" s="464">
        <v>30000</v>
      </c>
      <c r="L265" s="157"/>
      <c r="M265" s="28" t="s">
        <v>454</v>
      </c>
      <c r="N265" s="466">
        <v>487000</v>
      </c>
      <c r="O265" s="463">
        <v>465000</v>
      </c>
      <c r="P265" s="463" t="s">
        <v>270</v>
      </c>
      <c r="Q265" s="463">
        <v>62000</v>
      </c>
      <c r="R265" s="463">
        <v>273000</v>
      </c>
      <c r="S265" s="463">
        <v>148000</v>
      </c>
      <c r="T265" s="463">
        <v>126000</v>
      </c>
      <c r="U265" s="464">
        <v>22000</v>
      </c>
      <c r="V265" s="29"/>
      <c r="W265" s="40"/>
      <c r="X265" s="157"/>
      <c r="Y265" s="28" t="s">
        <v>454</v>
      </c>
      <c r="Z265" s="466">
        <v>406000</v>
      </c>
      <c r="AA265" s="463">
        <v>398000</v>
      </c>
      <c r="AB265" s="463" t="s">
        <v>270</v>
      </c>
      <c r="AC265" s="463">
        <v>55000</v>
      </c>
      <c r="AD265" s="463">
        <v>240000</v>
      </c>
      <c r="AE265" s="463">
        <v>109000</v>
      </c>
      <c r="AF265" s="463">
        <v>101000</v>
      </c>
      <c r="AG265" s="464">
        <v>8000</v>
      </c>
    </row>
    <row r="266" spans="1:33" ht="21" customHeight="1">
      <c r="A266" s="28" t="s">
        <v>455</v>
      </c>
      <c r="B266" s="463">
        <v>894000</v>
      </c>
      <c r="C266" s="463">
        <v>865000</v>
      </c>
      <c r="D266" s="463" t="s">
        <v>270</v>
      </c>
      <c r="E266" s="463">
        <v>116000</v>
      </c>
      <c r="F266" s="463">
        <v>514000</v>
      </c>
      <c r="G266" s="463">
        <v>256000</v>
      </c>
      <c r="H266" s="463">
        <v>228000</v>
      </c>
      <c r="I266" s="464">
        <v>29000</v>
      </c>
      <c r="L266" s="157"/>
      <c r="M266" s="28" t="s">
        <v>455</v>
      </c>
      <c r="N266" s="466">
        <v>483000</v>
      </c>
      <c r="O266" s="463">
        <v>461000</v>
      </c>
      <c r="P266" s="463" t="s">
        <v>270</v>
      </c>
      <c r="Q266" s="463">
        <v>60000</v>
      </c>
      <c r="R266" s="463">
        <v>272000</v>
      </c>
      <c r="S266" s="463">
        <v>146000</v>
      </c>
      <c r="T266" s="463">
        <v>124000</v>
      </c>
      <c r="U266" s="464">
        <v>22000</v>
      </c>
      <c r="V266" s="29"/>
      <c r="W266" s="40"/>
      <c r="X266" s="157"/>
      <c r="Y266" s="28" t="s">
        <v>455</v>
      </c>
      <c r="Z266" s="466">
        <v>411000</v>
      </c>
      <c r="AA266" s="463">
        <v>404000</v>
      </c>
      <c r="AB266" s="463" t="s">
        <v>270</v>
      </c>
      <c r="AC266" s="463">
        <v>56000</v>
      </c>
      <c r="AD266" s="463">
        <v>242000</v>
      </c>
      <c r="AE266" s="463">
        <v>110000</v>
      </c>
      <c r="AF266" s="463">
        <v>103000</v>
      </c>
      <c r="AG266" s="464" t="s">
        <v>46</v>
      </c>
    </row>
    <row r="267" spans="1:33" ht="21" customHeight="1">
      <c r="A267" s="28" t="s">
        <v>456</v>
      </c>
      <c r="B267" s="463">
        <v>882000</v>
      </c>
      <c r="C267" s="463">
        <v>854000</v>
      </c>
      <c r="D267" s="463" t="s">
        <v>270</v>
      </c>
      <c r="E267" s="463">
        <v>112000</v>
      </c>
      <c r="F267" s="463">
        <v>511000</v>
      </c>
      <c r="G267" s="463">
        <v>252000</v>
      </c>
      <c r="H267" s="463">
        <v>224000</v>
      </c>
      <c r="I267" s="464">
        <v>27000</v>
      </c>
      <c r="L267" s="157"/>
      <c r="M267" s="28" t="s">
        <v>456</v>
      </c>
      <c r="N267" s="466">
        <v>481000</v>
      </c>
      <c r="O267" s="463">
        <v>460000</v>
      </c>
      <c r="P267" s="463" t="s">
        <v>270</v>
      </c>
      <c r="Q267" s="463">
        <v>59000</v>
      </c>
      <c r="R267" s="463">
        <v>274000</v>
      </c>
      <c r="S267" s="463">
        <v>144000</v>
      </c>
      <c r="T267" s="463">
        <v>123000</v>
      </c>
      <c r="U267" s="464">
        <v>21000</v>
      </c>
      <c r="V267" s="29"/>
      <c r="W267" s="40"/>
      <c r="X267" s="157"/>
      <c r="Y267" s="28" t="s">
        <v>456</v>
      </c>
      <c r="Z267" s="466">
        <v>401000</v>
      </c>
      <c r="AA267" s="463">
        <v>394000</v>
      </c>
      <c r="AB267" s="463" t="s">
        <v>270</v>
      </c>
      <c r="AC267" s="463">
        <v>53000</v>
      </c>
      <c r="AD267" s="463">
        <v>237000</v>
      </c>
      <c r="AE267" s="463">
        <v>108000</v>
      </c>
      <c r="AF267" s="463">
        <v>101000</v>
      </c>
      <c r="AG267" s="464" t="s">
        <v>46</v>
      </c>
    </row>
    <row r="268" spans="1:33" ht="21" customHeight="1">
      <c r="A268" s="28" t="s">
        <v>457</v>
      </c>
      <c r="B268" s="463">
        <v>884000</v>
      </c>
      <c r="C268" s="463">
        <v>857000</v>
      </c>
      <c r="D268" s="463" t="s">
        <v>270</v>
      </c>
      <c r="E268" s="463">
        <v>112000</v>
      </c>
      <c r="F268" s="463">
        <v>513000</v>
      </c>
      <c r="G268" s="463">
        <v>252000</v>
      </c>
      <c r="H268" s="463">
        <v>225000</v>
      </c>
      <c r="I268" s="464">
        <v>28000</v>
      </c>
      <c r="L268" s="157"/>
      <c r="M268" s="28" t="s">
        <v>457</v>
      </c>
      <c r="N268" s="466">
        <v>480000</v>
      </c>
      <c r="O268" s="463">
        <v>458000</v>
      </c>
      <c r="P268" s="463" t="s">
        <v>270</v>
      </c>
      <c r="Q268" s="463">
        <v>58000</v>
      </c>
      <c r="R268" s="463">
        <v>274000</v>
      </c>
      <c r="S268" s="463">
        <v>145000</v>
      </c>
      <c r="T268" s="463">
        <v>123000</v>
      </c>
      <c r="U268" s="464">
        <v>22000</v>
      </c>
      <c r="V268" s="29"/>
      <c r="W268" s="40"/>
      <c r="X268" s="157"/>
      <c r="Y268" s="28" t="s">
        <v>457</v>
      </c>
      <c r="Z268" s="466">
        <v>404000</v>
      </c>
      <c r="AA268" s="463">
        <v>399000</v>
      </c>
      <c r="AB268" s="463" t="s">
        <v>270</v>
      </c>
      <c r="AC268" s="463">
        <v>54000</v>
      </c>
      <c r="AD268" s="463">
        <v>240000</v>
      </c>
      <c r="AE268" s="463">
        <v>107000</v>
      </c>
      <c r="AF268" s="463">
        <v>102000</v>
      </c>
      <c r="AG268" s="464" t="s">
        <v>46</v>
      </c>
    </row>
    <row r="269" spans="1:33" ht="21" customHeight="1">
      <c r="A269" s="28" t="s">
        <v>458</v>
      </c>
      <c r="B269" s="463">
        <v>884000</v>
      </c>
      <c r="C269" s="463">
        <v>859000</v>
      </c>
      <c r="D269" s="463" t="s">
        <v>270</v>
      </c>
      <c r="E269" s="463">
        <v>113000</v>
      </c>
      <c r="F269" s="463">
        <v>514000</v>
      </c>
      <c r="G269" s="463">
        <v>251000</v>
      </c>
      <c r="H269" s="463">
        <v>225000</v>
      </c>
      <c r="I269" s="464">
        <v>25000</v>
      </c>
      <c r="L269" s="157"/>
      <c r="M269" s="28" t="s">
        <v>458</v>
      </c>
      <c r="N269" s="466">
        <v>474000</v>
      </c>
      <c r="O269" s="463">
        <v>455000</v>
      </c>
      <c r="P269" s="463" t="s">
        <v>270</v>
      </c>
      <c r="Q269" s="463">
        <v>58000</v>
      </c>
      <c r="R269" s="463">
        <v>271000</v>
      </c>
      <c r="S269" s="463">
        <v>141000</v>
      </c>
      <c r="T269" s="463">
        <v>122000</v>
      </c>
      <c r="U269" s="464">
        <v>19000</v>
      </c>
      <c r="V269" s="29"/>
      <c r="W269" s="40"/>
      <c r="X269" s="157"/>
      <c r="Y269" s="28" t="s">
        <v>458</v>
      </c>
      <c r="Z269" s="466">
        <v>410000</v>
      </c>
      <c r="AA269" s="463">
        <v>404000</v>
      </c>
      <c r="AB269" s="463" t="s">
        <v>270</v>
      </c>
      <c r="AC269" s="463">
        <v>56000</v>
      </c>
      <c r="AD269" s="463">
        <v>242000</v>
      </c>
      <c r="AE269" s="463">
        <v>109000</v>
      </c>
      <c r="AF269" s="463">
        <v>103000</v>
      </c>
      <c r="AG269" s="464" t="s">
        <v>46</v>
      </c>
    </row>
    <row r="270" spans="1:33" ht="21" customHeight="1">
      <c r="A270" s="28" t="s">
        <v>459</v>
      </c>
      <c r="B270" s="463">
        <v>891000</v>
      </c>
      <c r="C270" s="463">
        <v>866000</v>
      </c>
      <c r="D270" s="463" t="s">
        <v>270</v>
      </c>
      <c r="E270" s="463">
        <v>114000</v>
      </c>
      <c r="F270" s="463">
        <v>515000</v>
      </c>
      <c r="G270" s="463">
        <v>255000</v>
      </c>
      <c r="H270" s="463">
        <v>229000</v>
      </c>
      <c r="I270" s="464">
        <v>26000</v>
      </c>
      <c r="L270" s="157"/>
      <c r="M270" s="28" t="s">
        <v>459</v>
      </c>
      <c r="N270" s="466">
        <v>474000</v>
      </c>
      <c r="O270" s="463">
        <v>455000</v>
      </c>
      <c r="P270" s="463" t="s">
        <v>270</v>
      </c>
      <c r="Q270" s="463">
        <v>58000</v>
      </c>
      <c r="R270" s="463">
        <v>269000</v>
      </c>
      <c r="S270" s="463">
        <v>144000</v>
      </c>
      <c r="T270" s="463">
        <v>125000</v>
      </c>
      <c r="U270" s="464">
        <v>19000</v>
      </c>
      <c r="V270" s="29"/>
      <c r="W270" s="40"/>
      <c r="X270" s="157"/>
      <c r="Y270" s="28" t="s">
        <v>459</v>
      </c>
      <c r="Z270" s="466">
        <v>418000</v>
      </c>
      <c r="AA270" s="463">
        <v>411000</v>
      </c>
      <c r="AB270" s="463" t="s">
        <v>270</v>
      </c>
      <c r="AC270" s="463">
        <v>56000</v>
      </c>
      <c r="AD270" s="463">
        <v>246000</v>
      </c>
      <c r="AE270" s="463">
        <v>112000</v>
      </c>
      <c r="AF270" s="463">
        <v>105000</v>
      </c>
      <c r="AG270" s="464" t="s">
        <v>46</v>
      </c>
    </row>
    <row r="271" spans="1:33" ht="21" customHeight="1">
      <c r="A271" s="28" t="s">
        <v>460</v>
      </c>
      <c r="B271" s="463">
        <v>891000</v>
      </c>
      <c r="C271" s="463">
        <v>868000</v>
      </c>
      <c r="D271" s="463" t="s">
        <v>270</v>
      </c>
      <c r="E271" s="463">
        <v>113000</v>
      </c>
      <c r="F271" s="463">
        <v>514000</v>
      </c>
      <c r="G271" s="463">
        <v>257000</v>
      </c>
      <c r="H271" s="463">
        <v>234000</v>
      </c>
      <c r="I271" s="464">
        <v>23000</v>
      </c>
      <c r="L271" s="157"/>
      <c r="M271" s="28" t="s">
        <v>460</v>
      </c>
      <c r="N271" s="466">
        <v>472000</v>
      </c>
      <c r="O271" s="463">
        <v>456000</v>
      </c>
      <c r="P271" s="463" t="s">
        <v>270</v>
      </c>
      <c r="Q271" s="463">
        <v>57000</v>
      </c>
      <c r="R271" s="463">
        <v>269000</v>
      </c>
      <c r="S271" s="463">
        <v>143000</v>
      </c>
      <c r="T271" s="463">
        <v>127000</v>
      </c>
      <c r="U271" s="464">
        <v>16000</v>
      </c>
      <c r="V271" s="29"/>
      <c r="W271" s="40"/>
      <c r="X271" s="157"/>
      <c r="Y271" s="28" t="s">
        <v>460</v>
      </c>
      <c r="Z271" s="466">
        <v>419000</v>
      </c>
      <c r="AA271" s="463">
        <v>412000</v>
      </c>
      <c r="AB271" s="463" t="s">
        <v>270</v>
      </c>
      <c r="AC271" s="463">
        <v>56000</v>
      </c>
      <c r="AD271" s="463">
        <v>245000</v>
      </c>
      <c r="AE271" s="463">
        <v>114000</v>
      </c>
      <c r="AF271" s="463">
        <v>107000</v>
      </c>
      <c r="AG271" s="464" t="s">
        <v>46</v>
      </c>
    </row>
    <row r="272" spans="1:33" ht="21" customHeight="1">
      <c r="A272" s="28" t="s">
        <v>461</v>
      </c>
      <c r="B272" s="463">
        <v>888000</v>
      </c>
      <c r="C272" s="463">
        <v>864000</v>
      </c>
      <c r="D272" s="463" t="s">
        <v>270</v>
      </c>
      <c r="E272" s="463">
        <v>110000</v>
      </c>
      <c r="F272" s="463">
        <v>517000</v>
      </c>
      <c r="G272" s="463">
        <v>255000</v>
      </c>
      <c r="H272" s="463">
        <v>231000</v>
      </c>
      <c r="I272" s="464">
        <v>24000</v>
      </c>
      <c r="L272" s="157"/>
      <c r="M272" s="28" t="s">
        <v>461</v>
      </c>
      <c r="N272" s="466">
        <v>475000</v>
      </c>
      <c r="O272" s="463">
        <v>457000</v>
      </c>
      <c r="P272" s="463" t="s">
        <v>270</v>
      </c>
      <c r="Q272" s="463">
        <v>59000</v>
      </c>
      <c r="R272" s="463">
        <v>271000</v>
      </c>
      <c r="S272" s="463">
        <v>142000</v>
      </c>
      <c r="T272" s="463">
        <v>124000</v>
      </c>
      <c r="U272" s="464">
        <v>18000</v>
      </c>
      <c r="V272" s="29"/>
      <c r="W272" s="40"/>
      <c r="X272" s="157"/>
      <c r="Y272" s="28" t="s">
        <v>461</v>
      </c>
      <c r="Z272" s="466">
        <v>413000</v>
      </c>
      <c r="AA272" s="463">
        <v>407000</v>
      </c>
      <c r="AB272" s="463" t="s">
        <v>270</v>
      </c>
      <c r="AC272" s="463">
        <v>51000</v>
      </c>
      <c r="AD272" s="463">
        <v>246000</v>
      </c>
      <c r="AE272" s="463">
        <v>113000</v>
      </c>
      <c r="AF272" s="463">
        <v>106000</v>
      </c>
      <c r="AG272" s="464" t="s">
        <v>46</v>
      </c>
    </row>
    <row r="273" spans="1:33" ht="21" customHeight="1">
      <c r="A273" s="28" t="s">
        <v>462</v>
      </c>
      <c r="B273" s="463">
        <v>883000</v>
      </c>
      <c r="C273" s="463">
        <v>857000</v>
      </c>
      <c r="D273" s="463">
        <v>9000</v>
      </c>
      <c r="E273" s="463">
        <v>110000</v>
      </c>
      <c r="F273" s="463">
        <v>513000</v>
      </c>
      <c r="G273" s="463">
        <v>251000</v>
      </c>
      <c r="H273" s="463">
        <v>226000</v>
      </c>
      <c r="I273" s="464">
        <v>25000</v>
      </c>
      <c r="L273" s="157"/>
      <c r="M273" s="28" t="s">
        <v>462</v>
      </c>
      <c r="N273" s="466">
        <v>469000</v>
      </c>
      <c r="O273" s="463">
        <v>451000</v>
      </c>
      <c r="P273" s="463" t="s">
        <v>270</v>
      </c>
      <c r="Q273" s="463">
        <v>56000</v>
      </c>
      <c r="R273" s="463">
        <v>268000</v>
      </c>
      <c r="S273" s="463">
        <v>139000</v>
      </c>
      <c r="T273" s="463">
        <v>121000</v>
      </c>
      <c r="U273" s="464">
        <v>18000</v>
      </c>
      <c r="V273" s="29"/>
      <c r="W273" s="40"/>
      <c r="X273" s="157"/>
      <c r="Y273" s="28" t="s">
        <v>462</v>
      </c>
      <c r="Z273" s="466">
        <v>414000</v>
      </c>
      <c r="AA273" s="463">
        <v>406000</v>
      </c>
      <c r="AB273" s="463" t="s">
        <v>270</v>
      </c>
      <c r="AC273" s="463">
        <v>53000</v>
      </c>
      <c r="AD273" s="463">
        <v>245000</v>
      </c>
      <c r="AE273" s="463">
        <v>112000</v>
      </c>
      <c r="AF273" s="463">
        <v>105000</v>
      </c>
      <c r="AG273" s="464" t="s">
        <v>46</v>
      </c>
    </row>
    <row r="274" spans="1:33" ht="21" customHeight="1">
      <c r="A274" s="28" t="s">
        <v>463</v>
      </c>
      <c r="B274" s="463">
        <v>888000</v>
      </c>
      <c r="C274" s="463">
        <v>862000</v>
      </c>
      <c r="D274" s="463">
        <v>10000</v>
      </c>
      <c r="E274" s="463">
        <v>110000</v>
      </c>
      <c r="F274" s="463">
        <v>515000</v>
      </c>
      <c r="G274" s="463">
        <v>254000</v>
      </c>
      <c r="H274" s="463">
        <v>228000</v>
      </c>
      <c r="I274" s="464">
        <v>26000</v>
      </c>
      <c r="L274" s="157"/>
      <c r="M274" s="28" t="s">
        <v>463</v>
      </c>
      <c r="N274" s="466">
        <v>475000</v>
      </c>
      <c r="O274" s="463">
        <v>455000</v>
      </c>
      <c r="P274" s="463" t="s">
        <v>270</v>
      </c>
      <c r="Q274" s="463">
        <v>57000</v>
      </c>
      <c r="R274" s="463">
        <v>270000</v>
      </c>
      <c r="S274" s="463">
        <v>142000</v>
      </c>
      <c r="T274" s="463">
        <v>122000</v>
      </c>
      <c r="U274" s="464">
        <v>20000</v>
      </c>
      <c r="V274" s="29"/>
      <c r="W274" s="40"/>
      <c r="X274" s="157"/>
      <c r="Y274" s="28" t="s">
        <v>463</v>
      </c>
      <c r="Z274" s="466">
        <v>413000</v>
      </c>
      <c r="AA274" s="463">
        <v>407000</v>
      </c>
      <c r="AB274" s="463" t="s">
        <v>270</v>
      </c>
      <c r="AC274" s="463">
        <v>53000</v>
      </c>
      <c r="AD274" s="463">
        <v>245000</v>
      </c>
      <c r="AE274" s="463">
        <v>112000</v>
      </c>
      <c r="AF274" s="463">
        <v>106000</v>
      </c>
      <c r="AG274" s="464" t="s">
        <v>46</v>
      </c>
    </row>
    <row r="275" spans="1:33" ht="21" customHeight="1">
      <c r="A275" s="28" t="s">
        <v>464</v>
      </c>
      <c r="B275" s="463">
        <v>885000</v>
      </c>
      <c r="C275" s="463">
        <v>859000</v>
      </c>
      <c r="D275" s="463">
        <v>9000</v>
      </c>
      <c r="E275" s="463">
        <v>108000</v>
      </c>
      <c r="F275" s="463">
        <v>512000</v>
      </c>
      <c r="G275" s="463">
        <v>255000</v>
      </c>
      <c r="H275" s="463">
        <v>229000</v>
      </c>
      <c r="I275" s="464">
        <v>26000</v>
      </c>
      <c r="L275" s="157"/>
      <c r="M275" s="28" t="s">
        <v>464</v>
      </c>
      <c r="N275" s="466">
        <v>470000</v>
      </c>
      <c r="O275" s="463">
        <v>452000</v>
      </c>
      <c r="P275" s="463" t="s">
        <v>270</v>
      </c>
      <c r="Q275" s="463">
        <v>56000</v>
      </c>
      <c r="R275" s="463">
        <v>268000</v>
      </c>
      <c r="S275" s="463">
        <v>141000</v>
      </c>
      <c r="T275" s="463">
        <v>123000</v>
      </c>
      <c r="U275" s="464">
        <v>18000</v>
      </c>
      <c r="V275" s="29"/>
      <c r="W275" s="40"/>
      <c r="X275" s="157"/>
      <c r="Y275" s="28" t="s">
        <v>464</v>
      </c>
      <c r="Z275" s="466">
        <v>415000</v>
      </c>
      <c r="AA275" s="463">
        <v>407000</v>
      </c>
      <c r="AB275" s="463" t="s">
        <v>270</v>
      </c>
      <c r="AC275" s="463">
        <v>52000</v>
      </c>
      <c r="AD275" s="463">
        <v>244000</v>
      </c>
      <c r="AE275" s="463">
        <v>114000</v>
      </c>
      <c r="AF275" s="463">
        <v>106000</v>
      </c>
      <c r="AG275" s="464" t="s">
        <v>46</v>
      </c>
    </row>
    <row r="276" spans="1:33" ht="21" customHeight="1">
      <c r="A276" s="28" t="s">
        <v>465</v>
      </c>
      <c r="B276" s="463">
        <v>874000</v>
      </c>
      <c r="C276" s="463">
        <v>851000</v>
      </c>
      <c r="D276" s="463" t="s">
        <v>270</v>
      </c>
      <c r="E276" s="463">
        <v>103000</v>
      </c>
      <c r="F276" s="463">
        <v>515000</v>
      </c>
      <c r="G276" s="463">
        <v>250000</v>
      </c>
      <c r="H276" s="463">
        <v>227000</v>
      </c>
      <c r="I276" s="464">
        <v>23000</v>
      </c>
      <c r="L276" s="157"/>
      <c r="M276" s="28" t="s">
        <v>465</v>
      </c>
      <c r="N276" s="466">
        <v>464000</v>
      </c>
      <c r="O276" s="463">
        <v>448000</v>
      </c>
      <c r="P276" s="463" t="s">
        <v>270</v>
      </c>
      <c r="Q276" s="463">
        <v>54000</v>
      </c>
      <c r="R276" s="463">
        <v>268000</v>
      </c>
      <c r="S276" s="463">
        <v>139000</v>
      </c>
      <c r="T276" s="463">
        <v>123000</v>
      </c>
      <c r="U276" s="464">
        <v>16000</v>
      </c>
      <c r="V276" s="29"/>
      <c r="W276" s="40"/>
      <c r="X276" s="157"/>
      <c r="Y276" s="28" t="s">
        <v>465</v>
      </c>
      <c r="Z276" s="466">
        <v>410000</v>
      </c>
      <c r="AA276" s="463">
        <v>403000</v>
      </c>
      <c r="AB276" s="463" t="s">
        <v>270</v>
      </c>
      <c r="AC276" s="463">
        <v>49000</v>
      </c>
      <c r="AD276" s="463">
        <v>247000</v>
      </c>
      <c r="AE276" s="463">
        <v>111000</v>
      </c>
      <c r="AF276" s="463">
        <v>104000</v>
      </c>
      <c r="AG276" s="464" t="s">
        <v>46</v>
      </c>
    </row>
    <row r="277" spans="1:33" ht="21" customHeight="1">
      <c r="A277" s="28" t="s">
        <v>466</v>
      </c>
      <c r="B277" s="463">
        <v>871000</v>
      </c>
      <c r="C277" s="463">
        <v>846000</v>
      </c>
      <c r="D277" s="463" t="s">
        <v>270</v>
      </c>
      <c r="E277" s="463">
        <v>102000</v>
      </c>
      <c r="F277" s="463">
        <v>509000</v>
      </c>
      <c r="G277" s="463">
        <v>252000</v>
      </c>
      <c r="H277" s="463">
        <v>227000</v>
      </c>
      <c r="I277" s="464">
        <v>24000</v>
      </c>
      <c r="L277" s="157"/>
      <c r="M277" s="28" t="s">
        <v>466</v>
      </c>
      <c r="N277" s="466">
        <v>464000</v>
      </c>
      <c r="O277" s="463">
        <v>447000</v>
      </c>
      <c r="P277" s="463" t="s">
        <v>270</v>
      </c>
      <c r="Q277" s="463">
        <v>55000</v>
      </c>
      <c r="R277" s="463">
        <v>267000</v>
      </c>
      <c r="S277" s="463">
        <v>140000</v>
      </c>
      <c r="T277" s="463">
        <v>123000</v>
      </c>
      <c r="U277" s="464">
        <v>17000</v>
      </c>
      <c r="V277" s="29"/>
      <c r="W277" s="40"/>
      <c r="X277" s="157"/>
      <c r="Y277" s="28" t="s">
        <v>466</v>
      </c>
      <c r="Z277" s="466">
        <v>407000</v>
      </c>
      <c r="AA277" s="463">
        <v>399000</v>
      </c>
      <c r="AB277" s="463" t="s">
        <v>270</v>
      </c>
      <c r="AC277" s="463">
        <v>47000</v>
      </c>
      <c r="AD277" s="463">
        <v>242000</v>
      </c>
      <c r="AE277" s="463">
        <v>112000</v>
      </c>
      <c r="AF277" s="463">
        <v>105000</v>
      </c>
      <c r="AG277" s="464" t="s">
        <v>46</v>
      </c>
    </row>
    <row r="278" spans="1:33" ht="21" customHeight="1">
      <c r="A278" s="28" t="s">
        <v>467</v>
      </c>
      <c r="B278" s="463">
        <v>875000</v>
      </c>
      <c r="C278" s="463">
        <v>851000</v>
      </c>
      <c r="D278" s="463" t="s">
        <v>270</v>
      </c>
      <c r="E278" s="463">
        <v>104000</v>
      </c>
      <c r="F278" s="463">
        <v>511000</v>
      </c>
      <c r="G278" s="463">
        <v>252000</v>
      </c>
      <c r="H278" s="463">
        <v>228000</v>
      </c>
      <c r="I278" s="464">
        <v>24000</v>
      </c>
      <c r="L278" s="157"/>
      <c r="M278" s="28" t="s">
        <v>467</v>
      </c>
      <c r="N278" s="466">
        <v>471000</v>
      </c>
      <c r="O278" s="463">
        <v>452000</v>
      </c>
      <c r="P278" s="463" t="s">
        <v>270</v>
      </c>
      <c r="Q278" s="463">
        <v>55000</v>
      </c>
      <c r="R278" s="463">
        <v>270000</v>
      </c>
      <c r="S278" s="463">
        <v>142000</v>
      </c>
      <c r="T278" s="463">
        <v>124000</v>
      </c>
      <c r="U278" s="464">
        <v>19000</v>
      </c>
      <c r="V278" s="29"/>
      <c r="W278" s="40"/>
      <c r="X278" s="157"/>
      <c r="Y278" s="28" t="s">
        <v>467</v>
      </c>
      <c r="Z278" s="466">
        <v>404000</v>
      </c>
      <c r="AA278" s="463">
        <v>398000</v>
      </c>
      <c r="AB278" s="463" t="s">
        <v>270</v>
      </c>
      <c r="AC278" s="463">
        <v>49000</v>
      </c>
      <c r="AD278" s="463">
        <v>241000</v>
      </c>
      <c r="AE278" s="463">
        <v>109000</v>
      </c>
      <c r="AF278" s="463">
        <v>104000</v>
      </c>
      <c r="AG278" s="464" t="s">
        <v>46</v>
      </c>
    </row>
    <row r="279" spans="1:33" ht="21" customHeight="1">
      <c r="A279" s="28" t="s">
        <v>468</v>
      </c>
      <c r="B279" s="463">
        <v>867000</v>
      </c>
      <c r="C279" s="463">
        <v>847000</v>
      </c>
      <c r="D279" s="463" t="s">
        <v>270</v>
      </c>
      <c r="E279" s="463">
        <v>101000</v>
      </c>
      <c r="F279" s="463">
        <v>515000</v>
      </c>
      <c r="G279" s="463">
        <v>244000</v>
      </c>
      <c r="H279" s="463">
        <v>224000</v>
      </c>
      <c r="I279" s="464">
        <v>20000</v>
      </c>
      <c r="L279" s="157"/>
      <c r="M279" s="28" t="s">
        <v>468</v>
      </c>
      <c r="N279" s="466">
        <v>463000</v>
      </c>
      <c r="O279" s="463">
        <v>449000</v>
      </c>
      <c r="P279" s="463" t="s">
        <v>270</v>
      </c>
      <c r="Q279" s="463">
        <v>55000</v>
      </c>
      <c r="R279" s="463">
        <v>269000</v>
      </c>
      <c r="S279" s="463">
        <v>136000</v>
      </c>
      <c r="T279" s="463">
        <v>121000</v>
      </c>
      <c r="U279" s="464">
        <v>14000</v>
      </c>
      <c r="V279" s="29"/>
      <c r="W279" s="40"/>
      <c r="X279" s="157"/>
      <c r="Y279" s="28" t="s">
        <v>468</v>
      </c>
      <c r="Z279" s="466">
        <v>404000</v>
      </c>
      <c r="AA279" s="463">
        <v>398000</v>
      </c>
      <c r="AB279" s="463" t="s">
        <v>270</v>
      </c>
      <c r="AC279" s="463">
        <v>45000</v>
      </c>
      <c r="AD279" s="463">
        <v>246000</v>
      </c>
      <c r="AE279" s="463">
        <v>108000</v>
      </c>
      <c r="AF279" s="463">
        <v>102000</v>
      </c>
      <c r="AG279" s="464" t="s">
        <v>46</v>
      </c>
    </row>
    <row r="280" spans="1:33" ht="21" customHeight="1">
      <c r="A280" s="28" t="s">
        <v>469</v>
      </c>
      <c r="B280" s="463">
        <v>877000</v>
      </c>
      <c r="C280" s="463">
        <v>853000</v>
      </c>
      <c r="D280" s="463" t="s">
        <v>270</v>
      </c>
      <c r="E280" s="463">
        <v>107000</v>
      </c>
      <c r="F280" s="463">
        <v>515000</v>
      </c>
      <c r="G280" s="463">
        <v>249000</v>
      </c>
      <c r="H280" s="463">
        <v>224000</v>
      </c>
      <c r="I280" s="464">
        <v>25000</v>
      </c>
      <c r="L280" s="157"/>
      <c r="M280" s="28" t="s">
        <v>469</v>
      </c>
      <c r="N280" s="466">
        <v>468000</v>
      </c>
      <c r="O280" s="463">
        <v>451000</v>
      </c>
      <c r="P280" s="463" t="s">
        <v>270</v>
      </c>
      <c r="Q280" s="463">
        <v>59000</v>
      </c>
      <c r="R280" s="463">
        <v>267000</v>
      </c>
      <c r="S280" s="463">
        <v>139000</v>
      </c>
      <c r="T280" s="463">
        <v>121000</v>
      </c>
      <c r="U280" s="464">
        <v>18000</v>
      </c>
      <c r="V280" s="29"/>
      <c r="W280" s="40"/>
      <c r="X280" s="157"/>
      <c r="Y280" s="28" t="s">
        <v>469</v>
      </c>
      <c r="Z280" s="466">
        <v>409000</v>
      </c>
      <c r="AA280" s="463">
        <v>402000</v>
      </c>
      <c r="AB280" s="463" t="s">
        <v>270</v>
      </c>
      <c r="AC280" s="463">
        <v>48000</v>
      </c>
      <c r="AD280" s="463">
        <v>247000</v>
      </c>
      <c r="AE280" s="463">
        <v>110000</v>
      </c>
      <c r="AF280" s="463">
        <v>103000</v>
      </c>
      <c r="AG280" s="464" t="s">
        <v>46</v>
      </c>
    </row>
    <row r="281" spans="1:33" ht="21" customHeight="1">
      <c r="A281" s="28" t="s">
        <v>470</v>
      </c>
      <c r="B281" s="463">
        <v>867000</v>
      </c>
      <c r="C281" s="463">
        <v>840000</v>
      </c>
      <c r="D281" s="463" t="s">
        <v>270</v>
      </c>
      <c r="E281" s="463">
        <v>103000</v>
      </c>
      <c r="F281" s="463">
        <v>510000</v>
      </c>
      <c r="G281" s="463">
        <v>248000</v>
      </c>
      <c r="H281" s="463">
        <v>221000</v>
      </c>
      <c r="I281" s="464">
        <v>27000</v>
      </c>
      <c r="L281" s="157"/>
      <c r="M281" s="28" t="s">
        <v>470</v>
      </c>
      <c r="N281" s="466">
        <v>465000</v>
      </c>
      <c r="O281" s="463">
        <v>446000</v>
      </c>
      <c r="P281" s="463" t="s">
        <v>270</v>
      </c>
      <c r="Q281" s="463">
        <v>59000</v>
      </c>
      <c r="R281" s="463">
        <v>265000</v>
      </c>
      <c r="S281" s="463">
        <v>137000</v>
      </c>
      <c r="T281" s="463">
        <v>118000</v>
      </c>
      <c r="U281" s="464">
        <v>19000</v>
      </c>
      <c r="V281" s="29"/>
      <c r="W281" s="40"/>
      <c r="X281" s="157"/>
      <c r="Y281" s="28" t="s">
        <v>470</v>
      </c>
      <c r="Z281" s="466">
        <v>403000</v>
      </c>
      <c r="AA281" s="463">
        <v>395000</v>
      </c>
      <c r="AB281" s="463" t="s">
        <v>270</v>
      </c>
      <c r="AC281" s="463">
        <v>44000</v>
      </c>
      <c r="AD281" s="463">
        <v>245000</v>
      </c>
      <c r="AE281" s="463">
        <v>111000</v>
      </c>
      <c r="AF281" s="463">
        <v>103000</v>
      </c>
      <c r="AG281" s="464">
        <v>8000</v>
      </c>
    </row>
    <row r="282" spans="1:33" ht="21" customHeight="1">
      <c r="A282" s="28" t="s">
        <v>471</v>
      </c>
      <c r="B282" s="463">
        <v>867000</v>
      </c>
      <c r="C282" s="463">
        <v>838000</v>
      </c>
      <c r="D282" s="463" t="s">
        <v>270</v>
      </c>
      <c r="E282" s="463">
        <v>102000</v>
      </c>
      <c r="F282" s="463">
        <v>507000</v>
      </c>
      <c r="G282" s="463">
        <v>251000</v>
      </c>
      <c r="H282" s="463">
        <v>222000</v>
      </c>
      <c r="I282" s="464">
        <v>30000</v>
      </c>
      <c r="M282" s="28" t="s">
        <v>471</v>
      </c>
      <c r="N282" s="466">
        <v>464000</v>
      </c>
      <c r="O282" s="463">
        <v>445000</v>
      </c>
      <c r="P282" s="463" t="s">
        <v>270</v>
      </c>
      <c r="Q282" s="463">
        <v>56000</v>
      </c>
      <c r="R282" s="463">
        <v>267000</v>
      </c>
      <c r="S282" s="463">
        <v>137000</v>
      </c>
      <c r="T282" s="463">
        <v>117000</v>
      </c>
      <c r="U282" s="464">
        <v>19000</v>
      </c>
      <c r="Y282" s="28" t="s">
        <v>471</v>
      </c>
      <c r="Z282" s="466">
        <v>403000</v>
      </c>
      <c r="AA282" s="463">
        <v>393000</v>
      </c>
      <c r="AB282" s="463" t="s">
        <v>270</v>
      </c>
      <c r="AC282" s="463">
        <v>46000</v>
      </c>
      <c r="AD282" s="463">
        <v>241000</v>
      </c>
      <c r="AE282" s="463">
        <v>115000</v>
      </c>
      <c r="AF282" s="463">
        <v>104000</v>
      </c>
      <c r="AG282" s="464">
        <v>10000</v>
      </c>
    </row>
    <row r="283" spans="1:33" ht="21" customHeight="1">
      <c r="A283" s="28" t="s">
        <v>472</v>
      </c>
      <c r="B283" s="463">
        <v>857000</v>
      </c>
      <c r="C283" s="463">
        <v>831000</v>
      </c>
      <c r="D283" s="463" t="s">
        <v>270</v>
      </c>
      <c r="E283" s="463">
        <v>96000</v>
      </c>
      <c r="F283" s="463">
        <v>507000</v>
      </c>
      <c r="G283" s="463">
        <v>247000</v>
      </c>
      <c r="H283" s="463">
        <v>222000</v>
      </c>
      <c r="I283" s="464">
        <v>26000</v>
      </c>
      <c r="M283" s="28" t="s">
        <v>472</v>
      </c>
      <c r="N283" s="466">
        <v>455000</v>
      </c>
      <c r="O283" s="463">
        <v>440000</v>
      </c>
      <c r="P283" s="463" t="s">
        <v>270</v>
      </c>
      <c r="Q283" s="463">
        <v>51000</v>
      </c>
      <c r="R283" s="463">
        <v>267000</v>
      </c>
      <c r="S283" s="463">
        <v>134000</v>
      </c>
      <c r="T283" s="463">
        <v>118000</v>
      </c>
      <c r="U283" s="464">
        <v>16000</v>
      </c>
      <c r="Y283" s="28" t="s">
        <v>472</v>
      </c>
      <c r="Z283" s="466">
        <v>401000</v>
      </c>
      <c r="AA283" s="463">
        <v>391000</v>
      </c>
      <c r="AB283" s="463" t="s">
        <v>270</v>
      </c>
      <c r="AC283" s="463">
        <v>45000</v>
      </c>
      <c r="AD283" s="463">
        <v>240000</v>
      </c>
      <c r="AE283" s="463">
        <v>114000</v>
      </c>
      <c r="AF283" s="463">
        <v>104000</v>
      </c>
      <c r="AG283" s="464">
        <v>10000</v>
      </c>
    </row>
    <row r="284" spans="1:33" ht="21" customHeight="1">
      <c r="A284" s="28" t="s">
        <v>473</v>
      </c>
      <c r="B284" s="463">
        <v>857000</v>
      </c>
      <c r="C284" s="463">
        <v>831000</v>
      </c>
      <c r="D284" s="463" t="s">
        <v>270</v>
      </c>
      <c r="E284" s="463">
        <v>98000</v>
      </c>
      <c r="F284" s="463">
        <v>506000</v>
      </c>
      <c r="G284" s="463">
        <v>247000</v>
      </c>
      <c r="H284" s="463">
        <v>221000</v>
      </c>
      <c r="I284" s="464">
        <v>26000</v>
      </c>
      <c r="M284" s="28" t="s">
        <v>473</v>
      </c>
      <c r="N284" s="466">
        <v>452000</v>
      </c>
      <c r="O284" s="463">
        <v>436000</v>
      </c>
      <c r="P284" s="463" t="s">
        <v>270</v>
      </c>
      <c r="Q284" s="463">
        <v>48000</v>
      </c>
      <c r="R284" s="463">
        <v>267000</v>
      </c>
      <c r="S284" s="463">
        <v>133000</v>
      </c>
      <c r="T284" s="463">
        <v>118000</v>
      </c>
      <c r="U284" s="464">
        <v>15000</v>
      </c>
      <c r="Y284" s="28" t="s">
        <v>473</v>
      </c>
      <c r="Z284" s="466">
        <v>405000</v>
      </c>
      <c r="AA284" s="463">
        <v>394000</v>
      </c>
      <c r="AB284" s="463" t="s">
        <v>270</v>
      </c>
      <c r="AC284" s="463">
        <v>49000</v>
      </c>
      <c r="AD284" s="463">
        <v>238000</v>
      </c>
      <c r="AE284" s="463">
        <v>114000</v>
      </c>
      <c r="AF284" s="463">
        <v>103000</v>
      </c>
      <c r="AG284" s="464">
        <v>11000</v>
      </c>
    </row>
    <row r="285" spans="1:33" ht="21" customHeight="1">
      <c r="A285" s="28" t="s">
        <v>480</v>
      </c>
      <c r="B285" s="463">
        <v>867000</v>
      </c>
      <c r="C285" s="463">
        <v>839000</v>
      </c>
      <c r="D285" s="463">
        <v>9000</v>
      </c>
      <c r="E285" s="463">
        <v>97000</v>
      </c>
      <c r="F285" s="463">
        <v>511000</v>
      </c>
      <c r="G285" s="463">
        <v>250000</v>
      </c>
      <c r="H285" s="463">
        <v>222000</v>
      </c>
      <c r="I285" s="464">
        <v>28000</v>
      </c>
      <c r="M285" s="28" t="s">
        <v>480</v>
      </c>
      <c r="N285" s="466">
        <v>458000</v>
      </c>
      <c r="O285" s="463">
        <v>441000</v>
      </c>
      <c r="P285" s="463" t="s">
        <v>270</v>
      </c>
      <c r="Q285" s="463">
        <v>47000</v>
      </c>
      <c r="R285" s="463">
        <v>271000</v>
      </c>
      <c r="S285" s="463">
        <v>135000</v>
      </c>
      <c r="T285" s="463">
        <v>119000</v>
      </c>
      <c r="U285" s="464">
        <v>17000</v>
      </c>
      <c r="Y285" s="28" t="s">
        <v>480</v>
      </c>
      <c r="Z285" s="466">
        <v>409000</v>
      </c>
      <c r="AA285" s="463">
        <v>398000</v>
      </c>
      <c r="AB285" s="463" t="s">
        <v>270</v>
      </c>
      <c r="AC285" s="463">
        <v>50000</v>
      </c>
      <c r="AD285" s="463">
        <v>240000</v>
      </c>
      <c r="AE285" s="463">
        <v>115000</v>
      </c>
      <c r="AF285" s="463">
        <v>103000</v>
      </c>
      <c r="AG285" s="464">
        <v>12000</v>
      </c>
    </row>
    <row r="286" spans="1:33" ht="21" customHeight="1">
      <c r="A286" s="28" t="s">
        <v>481</v>
      </c>
      <c r="B286" s="463">
        <v>865000</v>
      </c>
      <c r="C286" s="463">
        <v>837000</v>
      </c>
      <c r="D286" s="463">
        <v>8000</v>
      </c>
      <c r="E286" s="463">
        <v>100000</v>
      </c>
      <c r="F286" s="463">
        <v>510000</v>
      </c>
      <c r="G286" s="463">
        <v>247000</v>
      </c>
      <c r="H286" s="463">
        <v>219000</v>
      </c>
      <c r="I286" s="464">
        <v>28000</v>
      </c>
      <c r="M286" s="28" t="s">
        <v>481</v>
      </c>
      <c r="N286" s="466">
        <v>454000</v>
      </c>
      <c r="O286" s="463">
        <v>439000</v>
      </c>
      <c r="P286" s="463" t="s">
        <v>270</v>
      </c>
      <c r="Q286" s="463">
        <v>50000</v>
      </c>
      <c r="R286" s="463">
        <v>267000</v>
      </c>
      <c r="S286" s="463">
        <v>133000</v>
      </c>
      <c r="T286" s="463">
        <v>117000</v>
      </c>
      <c r="U286" s="464">
        <v>16000</v>
      </c>
      <c r="Y286" s="28" t="s">
        <v>481</v>
      </c>
      <c r="Z286" s="466">
        <v>411000</v>
      </c>
      <c r="AA286" s="463">
        <v>398000</v>
      </c>
      <c r="AB286" s="463" t="s">
        <v>270</v>
      </c>
      <c r="AC286" s="463">
        <v>50000</v>
      </c>
      <c r="AD286" s="463">
        <v>242000</v>
      </c>
      <c r="AE286" s="463">
        <v>114000</v>
      </c>
      <c r="AF286" s="463">
        <v>102000</v>
      </c>
      <c r="AG286" s="464">
        <v>13000</v>
      </c>
    </row>
    <row r="287" spans="1:33" ht="21" customHeight="1">
      <c r="A287" s="28" t="s">
        <v>482</v>
      </c>
      <c r="B287" s="463">
        <v>874000</v>
      </c>
      <c r="C287" s="463">
        <v>843000</v>
      </c>
      <c r="D287" s="463" t="s">
        <v>270</v>
      </c>
      <c r="E287" s="463">
        <v>99000</v>
      </c>
      <c r="F287" s="463">
        <v>515000</v>
      </c>
      <c r="G287" s="463">
        <v>253000</v>
      </c>
      <c r="H287" s="463">
        <v>222000</v>
      </c>
      <c r="I287" s="464">
        <v>31000</v>
      </c>
      <c r="M287" s="28" t="s">
        <v>482</v>
      </c>
      <c r="N287" s="466">
        <v>462000</v>
      </c>
      <c r="O287" s="463">
        <v>442000</v>
      </c>
      <c r="P287" s="463" t="s">
        <v>270</v>
      </c>
      <c r="Q287" s="463">
        <v>49000</v>
      </c>
      <c r="R287" s="463">
        <v>268000</v>
      </c>
      <c r="S287" s="463">
        <v>140000</v>
      </c>
      <c r="T287" s="463">
        <v>121000</v>
      </c>
      <c r="U287" s="464">
        <v>20000</v>
      </c>
      <c r="Y287" s="28" t="s">
        <v>482</v>
      </c>
      <c r="Z287" s="466">
        <v>413000</v>
      </c>
      <c r="AA287" s="463">
        <v>401000</v>
      </c>
      <c r="AB287" s="463" t="s">
        <v>270</v>
      </c>
      <c r="AC287" s="463">
        <v>50000</v>
      </c>
      <c r="AD287" s="463">
        <v>247000</v>
      </c>
      <c r="AE287" s="463">
        <v>113000</v>
      </c>
      <c r="AF287" s="463">
        <v>101000</v>
      </c>
      <c r="AG287" s="464">
        <v>12000</v>
      </c>
    </row>
    <row r="288" spans="1:33" ht="21" customHeight="1">
      <c r="A288" s="28" t="s">
        <v>488</v>
      </c>
      <c r="B288" s="463">
        <v>874000</v>
      </c>
      <c r="C288" s="463">
        <v>843000</v>
      </c>
      <c r="D288" s="463" t="s">
        <v>270</v>
      </c>
      <c r="E288" s="463">
        <v>99000</v>
      </c>
      <c r="F288" s="463">
        <v>514000</v>
      </c>
      <c r="G288" s="463">
        <v>255000</v>
      </c>
      <c r="H288" s="463">
        <v>223000</v>
      </c>
      <c r="I288" s="464">
        <v>31000</v>
      </c>
      <c r="J288" s="211"/>
      <c r="M288" s="28" t="s">
        <v>488</v>
      </c>
      <c r="N288" s="466">
        <v>465000</v>
      </c>
      <c r="O288" s="463">
        <v>444000</v>
      </c>
      <c r="P288" s="463" t="s">
        <v>270</v>
      </c>
      <c r="Q288" s="463">
        <v>48000</v>
      </c>
      <c r="R288" s="463">
        <v>272000</v>
      </c>
      <c r="S288" s="463">
        <v>143000</v>
      </c>
      <c r="T288" s="463">
        <v>122000</v>
      </c>
      <c r="U288" s="464">
        <v>21000</v>
      </c>
      <c r="Y288" s="28" t="s">
        <v>488</v>
      </c>
      <c r="Z288" s="466">
        <v>410000</v>
      </c>
      <c r="AA288" s="463">
        <v>399000</v>
      </c>
      <c r="AB288" s="463" t="s">
        <v>270</v>
      </c>
      <c r="AC288" s="463">
        <v>52000</v>
      </c>
      <c r="AD288" s="463">
        <v>243000</v>
      </c>
      <c r="AE288" s="463">
        <v>112000</v>
      </c>
      <c r="AF288" s="463">
        <v>102000</v>
      </c>
      <c r="AG288" s="464">
        <v>10000</v>
      </c>
    </row>
    <row r="289" spans="1:37" ht="21" customHeight="1">
      <c r="A289" s="28" t="s">
        <v>490</v>
      </c>
      <c r="B289" s="463">
        <v>874000</v>
      </c>
      <c r="C289" s="463">
        <v>843000</v>
      </c>
      <c r="D289" s="463" t="s">
        <v>270</v>
      </c>
      <c r="E289" s="463">
        <v>96000</v>
      </c>
      <c r="F289" s="463">
        <v>513000</v>
      </c>
      <c r="G289" s="463">
        <v>258000</v>
      </c>
      <c r="H289" s="463">
        <v>226000</v>
      </c>
      <c r="I289" s="464">
        <v>32000</v>
      </c>
      <c r="J289" s="211"/>
      <c r="M289" s="28" t="s">
        <v>490</v>
      </c>
      <c r="N289" s="466">
        <v>461000</v>
      </c>
      <c r="O289" s="463">
        <v>439000</v>
      </c>
      <c r="P289" s="463" t="s">
        <v>270</v>
      </c>
      <c r="Q289" s="463">
        <v>46000</v>
      </c>
      <c r="R289" s="463">
        <v>269000</v>
      </c>
      <c r="S289" s="463">
        <v>143000</v>
      </c>
      <c r="T289" s="463">
        <v>122000</v>
      </c>
      <c r="U289" s="464">
        <v>21000</v>
      </c>
      <c r="Y289" s="28" t="s">
        <v>490</v>
      </c>
      <c r="Z289" s="466">
        <v>414000</v>
      </c>
      <c r="AA289" s="463">
        <v>403000</v>
      </c>
      <c r="AB289" s="463" t="s">
        <v>270</v>
      </c>
      <c r="AC289" s="463">
        <v>51000</v>
      </c>
      <c r="AD289" s="463">
        <v>244000</v>
      </c>
      <c r="AE289" s="463">
        <v>115000</v>
      </c>
      <c r="AF289" s="463">
        <v>105000</v>
      </c>
      <c r="AG289" s="464">
        <v>10000</v>
      </c>
      <c r="AH289" s="378"/>
      <c r="AI289" s="274"/>
      <c r="AJ289" s="217"/>
      <c r="AK289" s="217"/>
    </row>
    <row r="290" spans="1:37" ht="21" customHeight="1">
      <c r="A290" s="28" t="s">
        <v>491</v>
      </c>
      <c r="B290" s="463">
        <v>873000</v>
      </c>
      <c r="C290" s="463">
        <v>845000</v>
      </c>
      <c r="D290" s="463">
        <v>8000</v>
      </c>
      <c r="E290" s="463">
        <v>95000</v>
      </c>
      <c r="F290" s="463">
        <v>511000</v>
      </c>
      <c r="G290" s="463">
        <v>259000</v>
      </c>
      <c r="H290" s="463">
        <v>230000</v>
      </c>
      <c r="I290" s="464">
        <v>29000</v>
      </c>
      <c r="J290" s="211"/>
      <c r="M290" s="28" t="s">
        <v>491</v>
      </c>
      <c r="N290" s="466">
        <v>456000</v>
      </c>
      <c r="O290" s="463">
        <v>438000</v>
      </c>
      <c r="P290" s="463" t="s">
        <v>270</v>
      </c>
      <c r="Q290" s="463">
        <v>43000</v>
      </c>
      <c r="R290" s="463">
        <v>267000</v>
      </c>
      <c r="S290" s="463">
        <v>142000</v>
      </c>
      <c r="T290" s="463">
        <v>124000</v>
      </c>
      <c r="U290" s="464">
        <v>18000</v>
      </c>
      <c r="Y290" s="28" t="s">
        <v>491</v>
      </c>
      <c r="Z290" s="466">
        <v>417000</v>
      </c>
      <c r="AA290" s="463">
        <v>407000</v>
      </c>
      <c r="AB290" s="463" t="s">
        <v>270</v>
      </c>
      <c r="AC290" s="463">
        <v>52000</v>
      </c>
      <c r="AD290" s="463">
        <v>244000</v>
      </c>
      <c r="AE290" s="463">
        <v>117000</v>
      </c>
      <c r="AF290" s="463">
        <v>106000</v>
      </c>
      <c r="AG290" s="464">
        <v>11000</v>
      </c>
      <c r="AH290" s="378"/>
      <c r="AI290" s="274"/>
      <c r="AJ290" s="40"/>
      <c r="AK290" s="40"/>
    </row>
    <row r="291" spans="1:37" ht="21" customHeight="1">
      <c r="A291" s="28" t="s">
        <v>492</v>
      </c>
      <c r="B291" s="463">
        <v>879000</v>
      </c>
      <c r="C291" s="463">
        <v>848000</v>
      </c>
      <c r="D291" s="463">
        <v>8000</v>
      </c>
      <c r="E291" s="463">
        <v>98000</v>
      </c>
      <c r="F291" s="463">
        <v>510000</v>
      </c>
      <c r="G291" s="463">
        <v>263000</v>
      </c>
      <c r="H291" s="463">
        <v>232000</v>
      </c>
      <c r="I291" s="464">
        <v>31000</v>
      </c>
      <c r="J291" s="211"/>
      <c r="M291" s="28" t="s">
        <v>492</v>
      </c>
      <c r="N291" s="466">
        <v>457000</v>
      </c>
      <c r="O291" s="463">
        <v>439000</v>
      </c>
      <c r="P291" s="463" t="s">
        <v>270</v>
      </c>
      <c r="Q291" s="463">
        <v>46000</v>
      </c>
      <c r="R291" s="463">
        <v>265000</v>
      </c>
      <c r="S291" s="463">
        <v>144000</v>
      </c>
      <c r="T291" s="463">
        <v>126000</v>
      </c>
      <c r="U291" s="464">
        <v>18000</v>
      </c>
      <c r="Y291" s="28" t="s">
        <v>492</v>
      </c>
      <c r="Z291" s="466">
        <v>422000</v>
      </c>
      <c r="AA291" s="463">
        <v>409000</v>
      </c>
      <c r="AB291" s="463" t="s">
        <v>270</v>
      </c>
      <c r="AC291" s="463">
        <v>52000</v>
      </c>
      <c r="AD291" s="463">
        <v>246000</v>
      </c>
      <c r="AE291" s="463">
        <v>119000</v>
      </c>
      <c r="AF291" s="463">
        <v>106000</v>
      </c>
      <c r="AG291" s="464">
        <v>13000</v>
      </c>
      <c r="AH291" s="378"/>
      <c r="AI291" s="274"/>
      <c r="AJ291" s="217"/>
      <c r="AK291" s="217"/>
    </row>
    <row r="292" spans="1:37" ht="21" customHeight="1">
      <c r="A292" s="28" t="s">
        <v>493</v>
      </c>
      <c r="B292" s="463">
        <v>873000</v>
      </c>
      <c r="C292" s="463">
        <v>842000</v>
      </c>
      <c r="D292" s="463">
        <v>8000</v>
      </c>
      <c r="E292" s="463">
        <v>95000</v>
      </c>
      <c r="F292" s="463">
        <v>510000</v>
      </c>
      <c r="G292" s="463">
        <v>261000</v>
      </c>
      <c r="H292" s="463">
        <v>230000</v>
      </c>
      <c r="I292" s="464">
        <v>31000</v>
      </c>
      <c r="J292" s="211"/>
      <c r="M292" s="28" t="s">
        <v>493</v>
      </c>
      <c r="N292" s="466">
        <v>456000</v>
      </c>
      <c r="O292" s="463">
        <v>439000</v>
      </c>
      <c r="P292" s="463" t="s">
        <v>270</v>
      </c>
      <c r="Q292" s="463">
        <v>47000</v>
      </c>
      <c r="R292" s="463">
        <v>266000</v>
      </c>
      <c r="S292" s="463">
        <v>139000</v>
      </c>
      <c r="T292" s="463">
        <v>122000</v>
      </c>
      <c r="U292" s="464">
        <v>17000</v>
      </c>
      <c r="Y292" s="28" t="s">
        <v>493</v>
      </c>
      <c r="Z292" s="466">
        <v>418000</v>
      </c>
      <c r="AA292" s="463">
        <v>404000</v>
      </c>
      <c r="AB292" s="463" t="s">
        <v>270</v>
      </c>
      <c r="AC292" s="463">
        <v>48000</v>
      </c>
      <c r="AD292" s="463">
        <v>244000</v>
      </c>
      <c r="AE292" s="463">
        <v>122000</v>
      </c>
      <c r="AF292" s="463">
        <v>108000</v>
      </c>
      <c r="AG292" s="464">
        <v>14000</v>
      </c>
      <c r="AH292" s="378"/>
      <c r="AI292" s="274"/>
      <c r="AJ292" s="217"/>
      <c r="AK292" s="217"/>
    </row>
    <row r="293" spans="1:37" ht="21" customHeight="1">
      <c r="A293" s="28" t="s">
        <v>494</v>
      </c>
      <c r="B293" s="463">
        <v>883000</v>
      </c>
      <c r="C293" s="463">
        <v>851000</v>
      </c>
      <c r="D293" s="463">
        <v>8000</v>
      </c>
      <c r="E293" s="463">
        <v>100000</v>
      </c>
      <c r="F293" s="463">
        <v>509000</v>
      </c>
      <c r="G293" s="463">
        <v>266000</v>
      </c>
      <c r="H293" s="463">
        <v>234000</v>
      </c>
      <c r="I293" s="464">
        <v>33000</v>
      </c>
      <c r="J293" s="211"/>
      <c r="M293" s="28" t="s">
        <v>494</v>
      </c>
      <c r="N293" s="466">
        <v>458000</v>
      </c>
      <c r="O293" s="463">
        <v>443000</v>
      </c>
      <c r="P293" s="463" t="s">
        <v>270</v>
      </c>
      <c r="Q293" s="463">
        <v>51000</v>
      </c>
      <c r="R293" s="463">
        <v>266000</v>
      </c>
      <c r="S293" s="463">
        <v>137000</v>
      </c>
      <c r="T293" s="463">
        <v>122000</v>
      </c>
      <c r="U293" s="464">
        <v>16000</v>
      </c>
      <c r="Y293" s="28" t="s">
        <v>494</v>
      </c>
      <c r="Z293" s="466">
        <v>425000</v>
      </c>
      <c r="AA293" s="463">
        <v>408000</v>
      </c>
      <c r="AB293" s="463" t="s">
        <v>270</v>
      </c>
      <c r="AC293" s="463">
        <v>49000</v>
      </c>
      <c r="AD293" s="463">
        <v>242000</v>
      </c>
      <c r="AE293" s="463">
        <v>129000</v>
      </c>
      <c r="AF293" s="463">
        <v>112000</v>
      </c>
      <c r="AG293" s="464">
        <v>17000</v>
      </c>
      <c r="AH293" s="378"/>
      <c r="AI293" s="274"/>
      <c r="AJ293" s="217"/>
      <c r="AK293" s="217"/>
    </row>
    <row r="294" spans="1:37" ht="21" customHeight="1">
      <c r="A294" s="28" t="s">
        <v>495</v>
      </c>
      <c r="B294" s="463">
        <v>881000</v>
      </c>
      <c r="C294" s="463">
        <v>850000</v>
      </c>
      <c r="D294" s="463" t="s">
        <v>270</v>
      </c>
      <c r="E294" s="463">
        <v>101000</v>
      </c>
      <c r="F294" s="463">
        <v>509000</v>
      </c>
      <c r="G294" s="463">
        <v>264000</v>
      </c>
      <c r="H294" s="463">
        <v>233000</v>
      </c>
      <c r="I294" s="464">
        <v>31000</v>
      </c>
      <c r="J294" s="211"/>
      <c r="M294" s="28" t="s">
        <v>495</v>
      </c>
      <c r="N294" s="466">
        <v>457000</v>
      </c>
      <c r="O294" s="463">
        <v>442000</v>
      </c>
      <c r="P294" s="463" t="s">
        <v>270</v>
      </c>
      <c r="Q294" s="463">
        <v>51000</v>
      </c>
      <c r="R294" s="463">
        <v>266000</v>
      </c>
      <c r="S294" s="463">
        <v>135000</v>
      </c>
      <c r="T294" s="463">
        <v>121000</v>
      </c>
      <c r="U294" s="464">
        <v>15000</v>
      </c>
      <c r="Y294" s="28" t="s">
        <v>495</v>
      </c>
      <c r="Z294" s="466">
        <v>424000</v>
      </c>
      <c r="AA294" s="463">
        <v>407000</v>
      </c>
      <c r="AB294" s="463" t="s">
        <v>270</v>
      </c>
      <c r="AC294" s="463">
        <v>50000</v>
      </c>
      <c r="AD294" s="463">
        <v>242000</v>
      </c>
      <c r="AE294" s="463">
        <v>128000</v>
      </c>
      <c r="AF294" s="463">
        <v>112000</v>
      </c>
      <c r="AG294" s="464">
        <v>16000</v>
      </c>
      <c r="AH294" s="378"/>
      <c r="AI294" s="274"/>
      <c r="AJ294" s="217"/>
      <c r="AK294" s="217"/>
    </row>
    <row r="295" spans="1:37" ht="21" customHeight="1">
      <c r="A295" s="28" t="s">
        <v>496</v>
      </c>
      <c r="B295" s="463">
        <v>872000</v>
      </c>
      <c r="C295" s="463">
        <v>843000</v>
      </c>
      <c r="D295" s="463" t="s">
        <v>270</v>
      </c>
      <c r="E295" s="463">
        <v>98000</v>
      </c>
      <c r="F295" s="463">
        <v>506000</v>
      </c>
      <c r="G295" s="463">
        <v>261000</v>
      </c>
      <c r="H295" s="463">
        <v>233000</v>
      </c>
      <c r="I295" s="464">
        <v>28000</v>
      </c>
      <c r="J295" s="211"/>
      <c r="M295" s="28" t="s">
        <v>496</v>
      </c>
      <c r="N295" s="466">
        <v>459000</v>
      </c>
      <c r="O295" s="463">
        <v>444000</v>
      </c>
      <c r="P295" s="463" t="s">
        <v>270</v>
      </c>
      <c r="Q295" s="463">
        <v>52000</v>
      </c>
      <c r="R295" s="463">
        <v>266000</v>
      </c>
      <c r="S295" s="463">
        <v>138000</v>
      </c>
      <c r="T295" s="463">
        <v>123000</v>
      </c>
      <c r="U295" s="464">
        <v>15000</v>
      </c>
      <c r="Y295" s="28" t="s">
        <v>496</v>
      </c>
      <c r="Z295" s="466">
        <v>412000</v>
      </c>
      <c r="AA295" s="463">
        <v>399000</v>
      </c>
      <c r="AB295" s="463" t="s">
        <v>270</v>
      </c>
      <c r="AC295" s="463">
        <v>46000</v>
      </c>
      <c r="AD295" s="463">
        <v>240000</v>
      </c>
      <c r="AE295" s="463">
        <v>124000</v>
      </c>
      <c r="AF295" s="463">
        <v>110000</v>
      </c>
      <c r="AG295" s="464">
        <v>14000</v>
      </c>
      <c r="AH295" s="378"/>
      <c r="AI295" s="274"/>
      <c r="AJ295" s="217"/>
      <c r="AK295" s="217"/>
    </row>
    <row r="296" spans="1:37" ht="21" customHeight="1">
      <c r="A296" s="28" t="s">
        <v>497</v>
      </c>
      <c r="B296" s="463">
        <v>868000</v>
      </c>
      <c r="C296" s="463">
        <v>839000</v>
      </c>
      <c r="D296" s="463" t="s">
        <v>270</v>
      </c>
      <c r="E296" s="463">
        <v>98000</v>
      </c>
      <c r="F296" s="463">
        <v>504000</v>
      </c>
      <c r="G296" s="463">
        <v>259000</v>
      </c>
      <c r="H296" s="463">
        <v>231000</v>
      </c>
      <c r="I296" s="464">
        <v>28000</v>
      </c>
      <c r="J296" s="211"/>
      <c r="M296" s="28" t="s">
        <v>497</v>
      </c>
      <c r="N296" s="466">
        <v>458000</v>
      </c>
      <c r="O296" s="463">
        <v>441000</v>
      </c>
      <c r="P296" s="463" t="s">
        <v>270</v>
      </c>
      <c r="Q296" s="463">
        <v>53000</v>
      </c>
      <c r="R296" s="463">
        <v>263000</v>
      </c>
      <c r="S296" s="463">
        <v>139000</v>
      </c>
      <c r="T296" s="463">
        <v>122000</v>
      </c>
      <c r="U296" s="464">
        <v>17000</v>
      </c>
      <c r="Y296" s="28" t="s">
        <v>497</v>
      </c>
      <c r="Z296" s="466">
        <v>409000</v>
      </c>
      <c r="AA296" s="463">
        <v>398000</v>
      </c>
      <c r="AB296" s="463" t="s">
        <v>270</v>
      </c>
      <c r="AC296" s="463">
        <v>45000</v>
      </c>
      <c r="AD296" s="463">
        <v>241000</v>
      </c>
      <c r="AE296" s="463">
        <v>121000</v>
      </c>
      <c r="AF296" s="463">
        <v>109000</v>
      </c>
      <c r="AG296" s="464">
        <v>11000</v>
      </c>
      <c r="AH296" s="378"/>
      <c r="AI296" s="274"/>
      <c r="AJ296" s="217"/>
      <c r="AK296" s="217"/>
    </row>
    <row r="297" spans="1:37" ht="21" customHeight="1">
      <c r="A297" s="28" t="s">
        <v>498</v>
      </c>
      <c r="B297" s="463">
        <v>872000</v>
      </c>
      <c r="C297" s="463">
        <v>844000</v>
      </c>
      <c r="D297" s="463" t="s">
        <v>270</v>
      </c>
      <c r="E297" s="463">
        <v>99000</v>
      </c>
      <c r="F297" s="463">
        <v>509000</v>
      </c>
      <c r="G297" s="463">
        <v>258000</v>
      </c>
      <c r="H297" s="463">
        <v>230000</v>
      </c>
      <c r="I297" s="464">
        <v>28000</v>
      </c>
      <c r="J297" s="211"/>
      <c r="M297" s="28" t="s">
        <v>498</v>
      </c>
      <c r="N297" s="466">
        <v>461000</v>
      </c>
      <c r="O297" s="463">
        <v>445000</v>
      </c>
      <c r="P297" s="463" t="s">
        <v>270</v>
      </c>
      <c r="Q297" s="463">
        <v>53000</v>
      </c>
      <c r="R297" s="463">
        <v>265000</v>
      </c>
      <c r="S297" s="463">
        <v>139000</v>
      </c>
      <c r="T297" s="463">
        <v>122000</v>
      </c>
      <c r="U297" s="464">
        <v>17000</v>
      </c>
      <c r="Y297" s="28" t="s">
        <v>498</v>
      </c>
      <c r="Z297" s="466">
        <v>411000</v>
      </c>
      <c r="AA297" s="463">
        <v>400000</v>
      </c>
      <c r="AB297" s="463" t="s">
        <v>270</v>
      </c>
      <c r="AC297" s="463">
        <v>46000</v>
      </c>
      <c r="AD297" s="463">
        <v>243000</v>
      </c>
      <c r="AE297" s="463">
        <v>119000</v>
      </c>
      <c r="AF297" s="463">
        <v>108000</v>
      </c>
      <c r="AG297" s="464">
        <v>11000</v>
      </c>
      <c r="AH297" s="378"/>
      <c r="AI297" s="274"/>
      <c r="AJ297" s="217"/>
      <c r="AK297" s="217"/>
    </row>
    <row r="298" spans="1:37" ht="21" customHeight="1">
      <c r="A298" s="28" t="s">
        <v>499</v>
      </c>
      <c r="B298" s="463">
        <v>887000</v>
      </c>
      <c r="C298" s="463">
        <v>856000</v>
      </c>
      <c r="D298" s="463" t="s">
        <v>270</v>
      </c>
      <c r="E298" s="463">
        <v>101000</v>
      </c>
      <c r="F298" s="463">
        <v>514000</v>
      </c>
      <c r="G298" s="463">
        <v>264000</v>
      </c>
      <c r="H298" s="463">
        <v>233000</v>
      </c>
      <c r="I298" s="464">
        <v>31000</v>
      </c>
      <c r="M298" s="28" t="s">
        <v>499</v>
      </c>
      <c r="N298" s="466">
        <v>467000</v>
      </c>
      <c r="O298" s="463">
        <v>448000</v>
      </c>
      <c r="P298" s="463" t="s">
        <v>270</v>
      </c>
      <c r="Q298" s="463">
        <v>52000</v>
      </c>
      <c r="R298" s="463">
        <v>267000</v>
      </c>
      <c r="S298" s="463">
        <v>144000</v>
      </c>
      <c r="T298" s="463">
        <v>125000</v>
      </c>
      <c r="U298" s="464">
        <v>19000</v>
      </c>
      <c r="Y298" s="28" t="s">
        <v>499</v>
      </c>
      <c r="Z298" s="466">
        <v>420000</v>
      </c>
      <c r="AA298" s="463">
        <v>407000</v>
      </c>
      <c r="AB298" s="463" t="s">
        <v>270</v>
      </c>
      <c r="AC298" s="463">
        <v>49000</v>
      </c>
      <c r="AD298" s="463">
        <v>247000</v>
      </c>
      <c r="AE298" s="463">
        <v>121000</v>
      </c>
      <c r="AF298" s="463">
        <v>108000</v>
      </c>
      <c r="AG298" s="464">
        <v>13000</v>
      </c>
      <c r="AH298" s="378"/>
      <c r="AI298" s="274"/>
      <c r="AJ298" s="40"/>
      <c r="AK298" s="40"/>
    </row>
    <row r="299" spans="1:37" ht="21" customHeight="1">
      <c r="A299" s="28" t="s">
        <v>500</v>
      </c>
      <c r="B299" s="274" t="s">
        <v>560</v>
      </c>
      <c r="C299" s="217"/>
      <c r="D299" s="217"/>
      <c r="E299" s="217"/>
      <c r="F299" s="217"/>
      <c r="G299" s="217"/>
      <c r="H299" s="217"/>
      <c r="I299" s="219"/>
      <c r="M299" s="28" t="s">
        <v>500</v>
      </c>
      <c r="N299" s="216" t="s">
        <v>560</v>
      </c>
      <c r="O299" s="216"/>
      <c r="P299" s="216"/>
      <c r="Q299" s="216"/>
      <c r="R299" s="216"/>
      <c r="S299" s="216"/>
      <c r="T299" s="216"/>
      <c r="U299" s="218"/>
      <c r="Y299" s="28" t="s">
        <v>500</v>
      </c>
      <c r="Z299" s="216" t="s">
        <v>560</v>
      </c>
      <c r="AA299" s="216"/>
      <c r="AB299" s="216"/>
      <c r="AC299" s="216"/>
      <c r="AD299" s="216"/>
      <c r="AE299" s="216"/>
      <c r="AF299" s="216"/>
      <c r="AG299" s="218"/>
      <c r="AH299" s="378"/>
      <c r="AI299" s="274"/>
      <c r="AJ299" s="217"/>
      <c r="AK299" s="217"/>
    </row>
    <row r="300" spans="1:37" ht="21" customHeight="1">
      <c r="A300" s="28" t="s">
        <v>501</v>
      </c>
      <c r="B300" s="274" t="s">
        <v>489</v>
      </c>
      <c r="C300" s="217"/>
      <c r="D300" s="217"/>
      <c r="E300" s="217"/>
      <c r="F300" s="217"/>
      <c r="G300" s="217"/>
      <c r="H300" s="217"/>
      <c r="I300" s="219"/>
      <c r="M300" s="28" t="s">
        <v>501</v>
      </c>
      <c r="N300" s="216" t="s">
        <v>489</v>
      </c>
      <c r="O300" s="216"/>
      <c r="P300" s="216"/>
      <c r="Q300" s="216"/>
      <c r="R300" s="216"/>
      <c r="S300" s="216"/>
      <c r="T300" s="216"/>
      <c r="U300" s="218"/>
      <c r="Y300" s="28" t="s">
        <v>501</v>
      </c>
      <c r="Z300" s="216" t="s">
        <v>489</v>
      </c>
      <c r="AA300" s="216"/>
      <c r="AB300" s="216"/>
      <c r="AC300" s="216"/>
      <c r="AD300" s="216"/>
      <c r="AE300" s="216"/>
      <c r="AF300" s="216"/>
      <c r="AG300" s="218"/>
      <c r="AH300" s="378"/>
      <c r="AI300" s="274"/>
      <c r="AJ300" s="40"/>
      <c r="AK300" s="40"/>
    </row>
    <row r="301" spans="1:37" ht="21" customHeight="1">
      <c r="A301" s="28" t="s">
        <v>502</v>
      </c>
      <c r="B301" s="274" t="s">
        <v>561</v>
      </c>
      <c r="C301" s="217"/>
      <c r="D301" s="217"/>
      <c r="E301" s="217"/>
      <c r="F301" s="217"/>
      <c r="G301" s="217"/>
      <c r="H301" s="217"/>
      <c r="I301" s="219"/>
      <c r="M301" s="28" t="s">
        <v>502</v>
      </c>
      <c r="N301" s="216" t="s">
        <v>561</v>
      </c>
      <c r="O301" s="216"/>
      <c r="P301" s="216"/>
      <c r="Q301" s="216"/>
      <c r="R301" s="216"/>
      <c r="S301" s="216"/>
      <c r="T301" s="216"/>
      <c r="U301" s="218"/>
      <c r="Y301" s="28" t="s">
        <v>502</v>
      </c>
      <c r="Z301" s="216" t="s">
        <v>561</v>
      </c>
      <c r="AA301" s="216"/>
      <c r="AB301" s="216"/>
      <c r="AC301" s="216"/>
      <c r="AD301" s="216"/>
      <c r="AE301" s="216"/>
      <c r="AF301" s="216"/>
      <c r="AG301" s="218"/>
      <c r="AH301" s="378"/>
      <c r="AI301" s="274"/>
      <c r="AJ301" s="217"/>
      <c r="AK301" s="217"/>
    </row>
    <row r="302" spans="1:37" ht="21" customHeight="1">
      <c r="A302" s="28" t="s">
        <v>503</v>
      </c>
      <c r="B302" s="274" t="s">
        <v>562</v>
      </c>
      <c r="C302" s="217"/>
      <c r="D302" s="217"/>
      <c r="E302" s="217"/>
      <c r="F302" s="217"/>
      <c r="G302" s="217"/>
      <c r="H302" s="217"/>
      <c r="I302" s="219"/>
      <c r="M302" s="28" t="s">
        <v>503</v>
      </c>
      <c r="N302" s="216" t="s">
        <v>562</v>
      </c>
      <c r="O302" s="216"/>
      <c r="P302" s="216"/>
      <c r="Q302" s="216"/>
      <c r="R302" s="216"/>
      <c r="S302" s="216"/>
      <c r="T302" s="216"/>
      <c r="U302" s="218"/>
      <c r="Y302" s="28" t="s">
        <v>503</v>
      </c>
      <c r="Z302" s="216" t="s">
        <v>562</v>
      </c>
      <c r="AA302" s="216"/>
      <c r="AB302" s="216"/>
      <c r="AC302" s="216"/>
      <c r="AD302" s="216"/>
      <c r="AE302" s="216"/>
      <c r="AF302" s="216"/>
      <c r="AG302" s="218"/>
      <c r="AH302" s="378"/>
      <c r="AI302" s="274"/>
      <c r="AJ302" s="40"/>
      <c r="AK302" s="40"/>
    </row>
    <row r="303" spans="1:37" ht="21" customHeight="1">
      <c r="A303" s="28" t="s">
        <v>504</v>
      </c>
      <c r="B303" s="274" t="s">
        <v>563</v>
      </c>
      <c r="C303" s="217"/>
      <c r="D303" s="217"/>
      <c r="E303" s="217"/>
      <c r="F303" s="217"/>
      <c r="G303" s="217"/>
      <c r="H303" s="217"/>
      <c r="I303" s="219"/>
      <c r="M303" s="28" t="s">
        <v>504</v>
      </c>
      <c r="N303" s="216" t="s">
        <v>563</v>
      </c>
      <c r="O303" s="216"/>
      <c r="P303" s="216"/>
      <c r="Q303" s="216"/>
      <c r="R303" s="216"/>
      <c r="S303" s="216"/>
      <c r="T303" s="216"/>
      <c r="U303" s="218"/>
      <c r="Y303" s="28" t="s">
        <v>504</v>
      </c>
      <c r="Z303" s="216" t="s">
        <v>563</v>
      </c>
      <c r="AA303" s="216"/>
      <c r="AB303" s="216"/>
      <c r="AC303" s="216"/>
      <c r="AD303" s="216"/>
      <c r="AE303" s="216"/>
      <c r="AF303" s="216"/>
      <c r="AG303" s="218"/>
      <c r="AH303" s="378"/>
      <c r="AI303" s="274"/>
      <c r="AJ303" s="217"/>
      <c r="AK303" s="217"/>
    </row>
    <row r="304" spans="1:37" ht="21" customHeight="1">
      <c r="A304" s="28" t="s">
        <v>505</v>
      </c>
      <c r="B304" s="274" t="s">
        <v>564</v>
      </c>
      <c r="C304" s="217"/>
      <c r="D304" s="217"/>
      <c r="E304" s="217"/>
      <c r="F304" s="217"/>
      <c r="G304" s="217"/>
      <c r="H304" s="217"/>
      <c r="I304" s="219"/>
      <c r="M304" s="28" t="s">
        <v>505</v>
      </c>
      <c r="N304" s="216" t="s">
        <v>564</v>
      </c>
      <c r="O304" s="216"/>
      <c r="P304" s="216"/>
      <c r="Q304" s="216"/>
      <c r="R304" s="216"/>
      <c r="S304" s="216"/>
      <c r="T304" s="216"/>
      <c r="U304" s="218"/>
      <c r="Y304" s="28" t="s">
        <v>505</v>
      </c>
      <c r="Z304" s="216" t="s">
        <v>564</v>
      </c>
      <c r="AA304" s="216"/>
      <c r="AB304" s="216"/>
      <c r="AC304" s="216"/>
      <c r="AD304" s="216"/>
      <c r="AE304" s="216"/>
      <c r="AF304" s="216"/>
      <c r="AG304" s="218"/>
      <c r="AH304" s="378"/>
      <c r="AI304" s="274"/>
      <c r="AJ304" s="40"/>
      <c r="AK304" s="40"/>
    </row>
    <row r="305" spans="1:37" ht="21" customHeight="1">
      <c r="A305" s="28" t="s">
        <v>506</v>
      </c>
      <c r="B305" s="274" t="s">
        <v>565</v>
      </c>
      <c r="C305" s="217"/>
      <c r="D305" s="217"/>
      <c r="E305" s="217"/>
      <c r="F305" s="217"/>
      <c r="G305" s="217"/>
      <c r="H305" s="217"/>
      <c r="I305" s="219"/>
      <c r="M305" s="28" t="s">
        <v>506</v>
      </c>
      <c r="N305" s="216" t="s">
        <v>565</v>
      </c>
      <c r="O305" s="216"/>
      <c r="P305" s="216"/>
      <c r="Q305" s="216"/>
      <c r="R305" s="216"/>
      <c r="S305" s="216"/>
      <c r="T305" s="216"/>
      <c r="U305" s="218"/>
      <c r="Y305" s="28" t="s">
        <v>506</v>
      </c>
      <c r="Z305" s="216" t="s">
        <v>565</v>
      </c>
      <c r="AA305" s="216"/>
      <c r="AB305" s="216"/>
      <c r="AC305" s="216"/>
      <c r="AD305" s="216"/>
      <c r="AE305" s="216"/>
      <c r="AF305" s="216"/>
      <c r="AG305" s="218"/>
      <c r="AH305" s="378"/>
      <c r="AI305" s="274"/>
      <c r="AJ305" s="217"/>
      <c r="AK305" s="217"/>
    </row>
    <row r="306" spans="1:37" ht="21" customHeight="1">
      <c r="A306" s="28" t="s">
        <v>507</v>
      </c>
      <c r="B306" s="274" t="s">
        <v>566</v>
      </c>
      <c r="C306" s="217"/>
      <c r="D306" s="217"/>
      <c r="E306" s="217"/>
      <c r="F306" s="217"/>
      <c r="G306" s="217"/>
      <c r="H306" s="217"/>
      <c r="I306" s="219"/>
      <c r="M306" s="28" t="s">
        <v>507</v>
      </c>
      <c r="N306" s="216" t="s">
        <v>566</v>
      </c>
      <c r="O306" s="216"/>
      <c r="P306" s="216"/>
      <c r="Q306" s="216"/>
      <c r="R306" s="216"/>
      <c r="S306" s="216"/>
      <c r="T306" s="216"/>
      <c r="U306" s="218"/>
      <c r="Y306" s="28" t="s">
        <v>507</v>
      </c>
      <c r="Z306" s="216" t="s">
        <v>566</v>
      </c>
      <c r="AA306" s="216"/>
      <c r="AB306" s="216"/>
      <c r="AC306" s="216"/>
      <c r="AD306" s="216"/>
      <c r="AE306" s="216"/>
      <c r="AF306" s="216"/>
      <c r="AG306" s="218"/>
      <c r="AH306" s="378"/>
      <c r="AI306" s="274"/>
      <c r="AJ306" s="40"/>
      <c r="AK306" s="40"/>
    </row>
    <row r="307" spans="1:37" ht="21" customHeight="1">
      <c r="A307" s="28" t="s">
        <v>508</v>
      </c>
      <c r="B307" s="274" t="s">
        <v>567</v>
      </c>
      <c r="C307" s="217"/>
      <c r="D307" s="217"/>
      <c r="E307" s="217"/>
      <c r="F307" s="217"/>
      <c r="G307" s="217"/>
      <c r="H307" s="217"/>
      <c r="I307" s="219"/>
      <c r="M307" s="28" t="s">
        <v>508</v>
      </c>
      <c r="N307" s="216" t="s">
        <v>567</v>
      </c>
      <c r="O307" s="216"/>
      <c r="P307" s="216"/>
      <c r="Q307" s="216"/>
      <c r="R307" s="216"/>
      <c r="S307" s="216"/>
      <c r="T307" s="216"/>
      <c r="U307" s="218"/>
      <c r="Y307" s="28" t="s">
        <v>508</v>
      </c>
      <c r="Z307" s="216" t="s">
        <v>567</v>
      </c>
      <c r="AA307" s="216"/>
      <c r="AB307" s="216"/>
      <c r="AC307" s="216"/>
      <c r="AD307" s="216"/>
      <c r="AE307" s="216"/>
      <c r="AF307" s="216"/>
      <c r="AG307" s="218"/>
      <c r="AH307" s="378"/>
      <c r="AI307" s="274"/>
      <c r="AJ307" s="217"/>
      <c r="AK307" s="217"/>
    </row>
    <row r="308" spans="1:37" ht="21" customHeight="1">
      <c r="A308" s="28" t="s">
        <v>509</v>
      </c>
      <c r="B308" s="274" t="s">
        <v>568</v>
      </c>
      <c r="C308" s="217"/>
      <c r="D308" s="217"/>
      <c r="E308" s="217"/>
      <c r="F308" s="217"/>
      <c r="G308" s="217"/>
      <c r="H308" s="217"/>
      <c r="I308" s="219"/>
      <c r="M308" s="28" t="s">
        <v>509</v>
      </c>
      <c r="N308" s="216" t="s">
        <v>568</v>
      </c>
      <c r="O308" s="216"/>
      <c r="P308" s="216"/>
      <c r="Q308" s="216"/>
      <c r="R308" s="216"/>
      <c r="S308" s="216"/>
      <c r="T308" s="216"/>
      <c r="U308" s="218"/>
      <c r="Y308" s="28" t="s">
        <v>509</v>
      </c>
      <c r="Z308" s="216" t="s">
        <v>568</v>
      </c>
      <c r="AA308" s="216"/>
      <c r="AB308" s="216"/>
      <c r="AC308" s="216"/>
      <c r="AD308" s="216"/>
      <c r="AE308" s="216"/>
      <c r="AF308" s="216"/>
      <c r="AG308" s="218"/>
      <c r="AH308" s="378"/>
      <c r="AI308" s="274"/>
      <c r="AJ308" s="40"/>
      <c r="AK308" s="40"/>
    </row>
    <row r="309" spans="1:37" ht="21" hidden="1" customHeight="1">
      <c r="A309" s="28" t="s">
        <v>510</v>
      </c>
      <c r="B309" s="274" t="s">
        <v>569</v>
      </c>
      <c r="C309" s="217"/>
      <c r="D309" s="217"/>
      <c r="E309" s="217"/>
      <c r="F309" s="217"/>
      <c r="G309" s="217"/>
      <c r="H309" s="217"/>
      <c r="I309" s="219"/>
      <c r="M309" s="28" t="s">
        <v>510</v>
      </c>
      <c r="N309" s="274" t="s">
        <v>569</v>
      </c>
      <c r="O309" s="216"/>
      <c r="P309" s="216"/>
      <c r="Q309" s="216"/>
      <c r="R309" s="216"/>
      <c r="S309" s="216"/>
      <c r="T309" s="216"/>
      <c r="U309" s="218"/>
      <c r="Y309" s="28" t="s">
        <v>510</v>
      </c>
      <c r="Z309" s="274" t="s">
        <v>569</v>
      </c>
      <c r="AA309" s="216"/>
      <c r="AB309" s="216"/>
      <c r="AC309" s="216"/>
      <c r="AD309" s="216"/>
      <c r="AE309" s="216"/>
      <c r="AF309" s="216"/>
      <c r="AG309" s="218"/>
      <c r="AH309" s="378"/>
      <c r="AI309" s="274"/>
      <c r="AJ309" s="217"/>
      <c r="AK309" s="217"/>
    </row>
    <row r="310" spans="1:37" ht="21" hidden="1" customHeight="1">
      <c r="A310" s="28" t="s">
        <v>511</v>
      </c>
      <c r="B310" s="274" t="s">
        <v>570</v>
      </c>
      <c r="C310" s="40"/>
      <c r="D310" s="40"/>
      <c r="E310" s="40"/>
      <c r="F310" s="40"/>
      <c r="G310" s="40"/>
      <c r="H310" s="40"/>
      <c r="I310" s="157"/>
      <c r="M310" s="28" t="s">
        <v>511</v>
      </c>
      <c r="N310" s="274" t="s">
        <v>570</v>
      </c>
      <c r="O310" s="216"/>
      <c r="P310" s="216"/>
      <c r="Q310" s="216"/>
      <c r="R310" s="216"/>
      <c r="S310" s="216"/>
      <c r="T310" s="216"/>
      <c r="U310" s="218"/>
      <c r="Y310" s="28" t="s">
        <v>511</v>
      </c>
      <c r="Z310" s="274" t="s">
        <v>570</v>
      </c>
      <c r="AA310" s="216"/>
      <c r="AB310" s="216"/>
      <c r="AC310" s="216"/>
      <c r="AD310" s="216"/>
      <c r="AE310" s="216"/>
      <c r="AF310" s="216"/>
      <c r="AG310" s="218"/>
      <c r="AH310" s="378"/>
      <c r="AI310" s="274"/>
      <c r="AJ310" s="40"/>
      <c r="AK310" s="40"/>
    </row>
    <row r="311" spans="1:37" ht="21" hidden="1" customHeight="1">
      <c r="A311" s="28" t="s">
        <v>512</v>
      </c>
      <c r="B311" s="274" t="s">
        <v>571</v>
      </c>
      <c r="C311" s="217"/>
      <c r="D311" s="217"/>
      <c r="E311" s="217"/>
      <c r="F311" s="217"/>
      <c r="G311" s="217"/>
      <c r="H311" s="217"/>
      <c r="I311" s="219"/>
      <c r="M311" s="28" t="s">
        <v>512</v>
      </c>
      <c r="N311" s="274" t="s">
        <v>571</v>
      </c>
      <c r="O311" s="216"/>
      <c r="P311" s="216"/>
      <c r="Q311" s="216"/>
      <c r="R311" s="216"/>
      <c r="S311" s="216"/>
      <c r="T311" s="216"/>
      <c r="U311" s="218"/>
      <c r="Y311" s="28" t="s">
        <v>512</v>
      </c>
      <c r="Z311" s="274" t="s">
        <v>571</v>
      </c>
      <c r="AA311" s="216"/>
      <c r="AB311" s="216"/>
      <c r="AC311" s="216"/>
      <c r="AD311" s="216"/>
      <c r="AE311" s="216"/>
      <c r="AF311" s="216"/>
      <c r="AG311" s="218"/>
      <c r="AH311" s="378"/>
      <c r="AI311" s="274"/>
      <c r="AJ311" s="217"/>
      <c r="AK311" s="217"/>
    </row>
    <row r="312" spans="1:37" ht="21" hidden="1" customHeight="1">
      <c r="A312" s="28" t="s">
        <v>513</v>
      </c>
      <c r="B312" s="274" t="s">
        <v>572</v>
      </c>
      <c r="C312" s="40"/>
      <c r="D312" s="40"/>
      <c r="E312" s="40"/>
      <c r="F312" s="40"/>
      <c r="G312" s="40"/>
      <c r="H312" s="40"/>
      <c r="I312" s="157"/>
      <c r="M312" s="28" t="s">
        <v>513</v>
      </c>
      <c r="N312" s="274" t="s">
        <v>572</v>
      </c>
      <c r="O312" s="216"/>
      <c r="P312" s="216"/>
      <c r="Q312" s="216"/>
      <c r="R312" s="216"/>
      <c r="S312" s="216"/>
      <c r="T312" s="216"/>
      <c r="U312" s="218"/>
      <c r="Y312" s="28" t="s">
        <v>513</v>
      </c>
      <c r="Z312" s="274" t="s">
        <v>572</v>
      </c>
      <c r="AA312" s="216"/>
      <c r="AB312" s="216"/>
      <c r="AC312" s="216"/>
      <c r="AD312" s="216"/>
      <c r="AE312" s="216"/>
      <c r="AF312" s="216"/>
      <c r="AG312" s="218"/>
      <c r="AH312" s="378"/>
      <c r="AI312" s="274"/>
      <c r="AJ312" s="40"/>
      <c r="AK312" s="40"/>
    </row>
    <row r="313" spans="1:37" ht="21" hidden="1" customHeight="1">
      <c r="A313" s="28" t="s">
        <v>526</v>
      </c>
      <c r="B313" s="274" t="s">
        <v>573</v>
      </c>
      <c r="C313" s="217"/>
      <c r="D313" s="217"/>
      <c r="E313" s="217"/>
      <c r="F313" s="217"/>
      <c r="G313" s="217"/>
      <c r="H313" s="217"/>
      <c r="I313" s="219"/>
      <c r="M313" s="28" t="s">
        <v>526</v>
      </c>
      <c r="N313" s="274" t="s">
        <v>573</v>
      </c>
      <c r="O313" s="216"/>
      <c r="P313" s="216"/>
      <c r="Q313" s="216"/>
      <c r="R313" s="216"/>
      <c r="S313" s="216"/>
      <c r="T313" s="216"/>
      <c r="U313" s="218"/>
      <c r="Y313" s="28" t="s">
        <v>526</v>
      </c>
      <c r="Z313" s="274" t="s">
        <v>573</v>
      </c>
      <c r="AA313" s="216"/>
      <c r="AB313" s="216"/>
      <c r="AC313" s="216"/>
      <c r="AD313" s="216"/>
      <c r="AE313" s="216"/>
      <c r="AF313" s="216"/>
      <c r="AG313" s="218"/>
      <c r="AH313" s="378"/>
      <c r="AI313" s="274"/>
      <c r="AJ313" s="217"/>
      <c r="AK313" s="217"/>
    </row>
    <row r="314" spans="1:37" ht="21" hidden="1" customHeight="1">
      <c r="A314" s="28" t="s">
        <v>527</v>
      </c>
      <c r="B314" s="274" t="s">
        <v>574</v>
      </c>
      <c r="C314" s="40"/>
      <c r="D314" s="40"/>
      <c r="E314" s="40"/>
      <c r="F314" s="40"/>
      <c r="G314" s="40"/>
      <c r="H314" s="40"/>
      <c r="I314" s="157"/>
      <c r="M314" s="28" t="s">
        <v>527</v>
      </c>
      <c r="N314" s="274" t="s">
        <v>574</v>
      </c>
      <c r="O314" s="216"/>
      <c r="P314" s="216"/>
      <c r="Q314" s="216"/>
      <c r="R314" s="216"/>
      <c r="S314" s="216"/>
      <c r="T314" s="216"/>
      <c r="U314" s="218"/>
      <c r="Y314" s="28" t="s">
        <v>527</v>
      </c>
      <c r="Z314" s="274" t="s">
        <v>574</v>
      </c>
      <c r="AA314" s="216"/>
      <c r="AB314" s="216"/>
      <c r="AC314" s="216"/>
      <c r="AD314" s="216"/>
      <c r="AE314" s="216"/>
      <c r="AF314" s="216"/>
      <c r="AG314" s="218"/>
      <c r="AH314" s="378"/>
      <c r="AI314" s="274"/>
      <c r="AJ314" s="40"/>
      <c r="AK314" s="40"/>
    </row>
    <row r="315" spans="1:37" ht="21" hidden="1" customHeight="1">
      <c r="A315" s="28" t="s">
        <v>528</v>
      </c>
      <c r="B315" s="274" t="s">
        <v>575</v>
      </c>
      <c r="C315" s="217"/>
      <c r="D315" s="217"/>
      <c r="E315" s="217"/>
      <c r="F315" s="217"/>
      <c r="G315" s="217"/>
      <c r="H315" s="217"/>
      <c r="I315" s="219"/>
      <c r="M315" s="28" t="s">
        <v>528</v>
      </c>
      <c r="N315" s="274" t="s">
        <v>575</v>
      </c>
      <c r="O315" s="216"/>
      <c r="P315" s="216"/>
      <c r="Q315" s="216"/>
      <c r="R315" s="216"/>
      <c r="S315" s="216"/>
      <c r="T315" s="216"/>
      <c r="U315" s="218"/>
      <c r="Y315" s="28" t="s">
        <v>528</v>
      </c>
      <c r="Z315" s="274" t="s">
        <v>575</v>
      </c>
      <c r="AA315" s="216"/>
      <c r="AB315" s="216"/>
      <c r="AC315" s="216"/>
      <c r="AD315" s="216"/>
      <c r="AE315" s="216"/>
      <c r="AF315" s="216"/>
      <c r="AG315" s="218"/>
      <c r="AH315" s="378"/>
      <c r="AI315" s="274"/>
      <c r="AJ315" s="217"/>
      <c r="AK315" s="217"/>
    </row>
    <row r="316" spans="1:37" ht="21" hidden="1" customHeight="1">
      <c r="A316" s="28" t="s">
        <v>529</v>
      </c>
      <c r="B316" s="274" t="s">
        <v>576</v>
      </c>
      <c r="C316" s="40"/>
      <c r="D316" s="40"/>
      <c r="E316" s="40"/>
      <c r="F316" s="40"/>
      <c r="G316" s="40"/>
      <c r="H316" s="40"/>
      <c r="I316" s="157"/>
      <c r="M316" s="28" t="s">
        <v>529</v>
      </c>
      <c r="N316" s="274" t="s">
        <v>576</v>
      </c>
      <c r="O316" s="216"/>
      <c r="P316" s="216"/>
      <c r="Q316" s="216"/>
      <c r="R316" s="216"/>
      <c r="S316" s="216"/>
      <c r="T316" s="216"/>
      <c r="U316" s="218"/>
      <c r="Y316" s="28" t="s">
        <v>529</v>
      </c>
      <c r="Z316" s="274" t="s">
        <v>576</v>
      </c>
      <c r="AA316" s="216"/>
      <c r="AB316" s="216"/>
      <c r="AC316" s="216"/>
      <c r="AD316" s="216"/>
      <c r="AE316" s="216"/>
      <c r="AF316" s="216"/>
      <c r="AG316" s="218"/>
      <c r="AH316" s="378"/>
      <c r="AI316" s="274"/>
      <c r="AJ316" s="40"/>
      <c r="AK316" s="40"/>
    </row>
    <row r="317" spans="1:37" ht="21" hidden="1" customHeight="1">
      <c r="A317" s="28" t="s">
        <v>530</v>
      </c>
      <c r="B317" s="274" t="s">
        <v>577</v>
      </c>
      <c r="C317" s="217"/>
      <c r="D317" s="217"/>
      <c r="E317" s="217"/>
      <c r="F317" s="217"/>
      <c r="G317" s="217"/>
      <c r="H317" s="217"/>
      <c r="I317" s="219"/>
      <c r="M317" s="28" t="s">
        <v>530</v>
      </c>
      <c r="N317" s="274" t="s">
        <v>577</v>
      </c>
      <c r="O317" s="216"/>
      <c r="P317" s="216"/>
      <c r="Q317" s="216"/>
      <c r="R317" s="216"/>
      <c r="S317" s="216"/>
      <c r="T317" s="216"/>
      <c r="U317" s="218"/>
      <c r="Y317" s="28" t="s">
        <v>530</v>
      </c>
      <c r="Z317" s="274" t="s">
        <v>577</v>
      </c>
      <c r="AA317" s="216"/>
      <c r="AB317" s="216"/>
      <c r="AC317" s="216"/>
      <c r="AD317" s="216"/>
      <c r="AE317" s="216"/>
      <c r="AF317" s="216"/>
      <c r="AG317" s="218"/>
      <c r="AH317" s="378"/>
      <c r="AI317" s="274"/>
      <c r="AJ317" s="217"/>
      <c r="AK317" s="217"/>
    </row>
    <row r="318" spans="1:37" ht="21" hidden="1" customHeight="1">
      <c r="A318" s="28" t="s">
        <v>531</v>
      </c>
      <c r="B318" s="274" t="s">
        <v>578</v>
      </c>
      <c r="C318" s="40"/>
      <c r="D318" s="40"/>
      <c r="E318" s="40"/>
      <c r="F318" s="40"/>
      <c r="G318" s="40"/>
      <c r="H318" s="40"/>
      <c r="I318" s="157"/>
      <c r="M318" s="28" t="s">
        <v>531</v>
      </c>
      <c r="N318" s="274" t="s">
        <v>578</v>
      </c>
      <c r="O318" s="216"/>
      <c r="P318" s="216"/>
      <c r="Q318" s="216"/>
      <c r="R318" s="216"/>
      <c r="S318" s="216"/>
      <c r="T318" s="216"/>
      <c r="U318" s="218"/>
      <c r="Y318" s="28" t="s">
        <v>531</v>
      </c>
      <c r="Z318" s="274" t="s">
        <v>578</v>
      </c>
      <c r="AA318" s="216"/>
      <c r="AB318" s="216"/>
      <c r="AC318" s="216"/>
      <c r="AD318" s="216"/>
      <c r="AE318" s="216"/>
      <c r="AF318" s="216"/>
      <c r="AG318" s="218"/>
      <c r="AH318" s="378"/>
      <c r="AI318" s="274"/>
      <c r="AJ318" s="40"/>
      <c r="AK318" s="40"/>
    </row>
    <row r="319" spans="1:37" ht="21" hidden="1" customHeight="1">
      <c r="A319" s="28" t="s">
        <v>532</v>
      </c>
      <c r="B319" s="274" t="s">
        <v>579</v>
      </c>
      <c r="C319" s="217"/>
      <c r="D319" s="217"/>
      <c r="E319" s="217"/>
      <c r="F319" s="217"/>
      <c r="G319" s="217"/>
      <c r="H319" s="217"/>
      <c r="I319" s="219"/>
      <c r="M319" s="28" t="s">
        <v>532</v>
      </c>
      <c r="N319" s="274" t="s">
        <v>579</v>
      </c>
      <c r="O319" s="216"/>
      <c r="P319" s="216"/>
      <c r="Q319" s="216"/>
      <c r="R319" s="216"/>
      <c r="S319" s="216"/>
      <c r="T319" s="216"/>
      <c r="U319" s="218"/>
      <c r="Y319" s="28" t="s">
        <v>532</v>
      </c>
      <c r="Z319" s="274" t="s">
        <v>579</v>
      </c>
      <c r="AA319" s="216"/>
      <c r="AB319" s="216"/>
      <c r="AC319" s="216"/>
      <c r="AD319" s="216"/>
      <c r="AE319" s="216"/>
      <c r="AF319" s="216"/>
      <c r="AG319" s="218"/>
      <c r="AH319" s="378"/>
      <c r="AI319" s="274"/>
      <c r="AJ319" s="217"/>
      <c r="AK319" s="217"/>
    </row>
    <row r="320" spans="1:37" ht="21" hidden="1" customHeight="1">
      <c r="A320" s="28" t="s">
        <v>533</v>
      </c>
      <c r="B320" s="274" t="s">
        <v>580</v>
      </c>
      <c r="C320" s="40"/>
      <c r="D320" s="40"/>
      <c r="E320" s="40"/>
      <c r="F320" s="40"/>
      <c r="G320" s="40"/>
      <c r="H320" s="40"/>
      <c r="I320" s="157"/>
      <c r="M320" s="28" t="s">
        <v>533</v>
      </c>
      <c r="N320" s="274" t="s">
        <v>580</v>
      </c>
      <c r="O320" s="216"/>
      <c r="P320" s="216"/>
      <c r="Q320" s="216"/>
      <c r="R320" s="216"/>
      <c r="S320" s="216"/>
      <c r="T320" s="216"/>
      <c r="U320" s="218"/>
      <c r="Y320" s="28" t="s">
        <v>533</v>
      </c>
      <c r="Z320" s="274" t="s">
        <v>580</v>
      </c>
      <c r="AA320" s="216"/>
      <c r="AB320" s="216"/>
      <c r="AC320" s="216"/>
      <c r="AD320" s="216"/>
      <c r="AE320" s="216"/>
      <c r="AF320" s="216"/>
      <c r="AG320" s="218"/>
      <c r="AH320" s="378"/>
      <c r="AI320" s="274"/>
      <c r="AJ320" s="40"/>
      <c r="AK320" s="40"/>
    </row>
    <row r="321" spans="1:37" ht="21" hidden="1" customHeight="1">
      <c r="A321" s="28" t="s">
        <v>534</v>
      </c>
      <c r="B321" s="274" t="s">
        <v>581</v>
      </c>
      <c r="C321" s="217"/>
      <c r="D321" s="217"/>
      <c r="E321" s="217"/>
      <c r="F321" s="217"/>
      <c r="G321" s="217"/>
      <c r="H321" s="217"/>
      <c r="I321" s="219"/>
      <c r="M321" s="28" t="s">
        <v>534</v>
      </c>
      <c r="N321" s="274" t="s">
        <v>581</v>
      </c>
      <c r="O321" s="216"/>
      <c r="P321" s="216"/>
      <c r="Q321" s="216"/>
      <c r="R321" s="216"/>
      <c r="S321" s="216"/>
      <c r="T321" s="216"/>
      <c r="U321" s="218"/>
      <c r="Y321" s="28" t="s">
        <v>534</v>
      </c>
      <c r="Z321" s="274" t="s">
        <v>581</v>
      </c>
      <c r="AA321" s="216"/>
      <c r="AB321" s="216"/>
      <c r="AC321" s="216"/>
      <c r="AD321" s="216"/>
      <c r="AE321" s="216"/>
      <c r="AF321" s="216"/>
      <c r="AG321" s="218"/>
      <c r="AH321" s="378"/>
      <c r="AI321" s="274"/>
      <c r="AJ321" s="217"/>
      <c r="AK321" s="217"/>
    </row>
    <row r="322" spans="1:37" ht="21" hidden="1" customHeight="1">
      <c r="A322" s="28" t="s">
        <v>535</v>
      </c>
      <c r="B322" s="274" t="s">
        <v>582</v>
      </c>
      <c r="C322" s="40"/>
      <c r="D322" s="40"/>
      <c r="E322" s="40"/>
      <c r="F322" s="40"/>
      <c r="G322" s="40"/>
      <c r="H322" s="40"/>
      <c r="I322" s="157"/>
      <c r="M322" s="28" t="s">
        <v>535</v>
      </c>
      <c r="N322" s="274" t="s">
        <v>582</v>
      </c>
      <c r="O322" s="216"/>
      <c r="P322" s="216"/>
      <c r="Q322" s="216"/>
      <c r="R322" s="216"/>
      <c r="S322" s="216"/>
      <c r="T322" s="216"/>
      <c r="U322" s="218"/>
      <c r="Y322" s="28" t="s">
        <v>535</v>
      </c>
      <c r="Z322" s="274" t="s">
        <v>582</v>
      </c>
      <c r="AA322" s="216"/>
      <c r="AB322" s="216"/>
      <c r="AC322" s="216"/>
      <c r="AD322" s="216"/>
      <c r="AE322" s="216"/>
      <c r="AF322" s="216"/>
      <c r="AG322" s="218"/>
      <c r="AH322" s="378"/>
      <c r="AI322" s="274"/>
      <c r="AJ322" s="40"/>
      <c r="AK322" s="40"/>
    </row>
    <row r="323" spans="1:37" ht="21" hidden="1" customHeight="1">
      <c r="A323" s="28" t="s">
        <v>524</v>
      </c>
      <c r="B323" s="274" t="s">
        <v>583</v>
      </c>
      <c r="C323" s="217"/>
      <c r="D323" s="217"/>
      <c r="E323" s="217"/>
      <c r="F323" s="217"/>
      <c r="G323" s="217"/>
      <c r="H323" s="217"/>
      <c r="I323" s="219"/>
      <c r="M323" s="28" t="s">
        <v>524</v>
      </c>
      <c r="N323" s="274" t="s">
        <v>583</v>
      </c>
      <c r="O323" s="216"/>
      <c r="P323" s="216"/>
      <c r="Q323" s="216"/>
      <c r="R323" s="216"/>
      <c r="S323" s="216"/>
      <c r="T323" s="216"/>
      <c r="U323" s="218"/>
      <c r="Y323" s="28" t="s">
        <v>524</v>
      </c>
      <c r="Z323" s="274" t="s">
        <v>583</v>
      </c>
      <c r="AA323" s="216"/>
      <c r="AB323" s="216"/>
      <c r="AC323" s="216"/>
      <c r="AD323" s="216"/>
      <c r="AE323" s="216"/>
      <c r="AF323" s="216"/>
      <c r="AG323" s="218"/>
      <c r="AH323" s="378"/>
      <c r="AI323" s="274"/>
      <c r="AJ323" s="217"/>
      <c r="AK323" s="217"/>
    </row>
    <row r="324" spans="1:37" ht="21" hidden="1" customHeight="1">
      <c r="A324" s="28" t="s">
        <v>536</v>
      </c>
      <c r="B324" s="274" t="s">
        <v>584</v>
      </c>
      <c r="C324" s="40"/>
      <c r="D324" s="40"/>
      <c r="E324" s="40"/>
      <c r="F324" s="40"/>
      <c r="G324" s="40"/>
      <c r="H324" s="40"/>
      <c r="I324" s="157"/>
      <c r="M324" s="28" t="s">
        <v>536</v>
      </c>
      <c r="N324" s="274" t="s">
        <v>584</v>
      </c>
      <c r="O324" s="216"/>
      <c r="P324" s="216"/>
      <c r="Q324" s="216"/>
      <c r="R324" s="216"/>
      <c r="S324" s="216"/>
      <c r="T324" s="216"/>
      <c r="U324" s="218"/>
      <c r="Y324" s="28" t="s">
        <v>536</v>
      </c>
      <c r="Z324" s="274" t="s">
        <v>584</v>
      </c>
      <c r="AA324" s="216"/>
      <c r="AB324" s="216"/>
      <c r="AC324" s="216"/>
      <c r="AD324" s="216"/>
      <c r="AE324" s="216"/>
      <c r="AF324" s="216"/>
      <c r="AG324" s="218"/>
      <c r="AH324" s="378"/>
      <c r="AI324" s="274"/>
      <c r="AJ324" s="40"/>
      <c r="AK324" s="40"/>
    </row>
    <row r="325" spans="1:37" ht="21" hidden="1" customHeight="1">
      <c r="A325" s="28" t="s">
        <v>514</v>
      </c>
      <c r="B325" s="274" t="s">
        <v>585</v>
      </c>
      <c r="C325" s="217"/>
      <c r="D325" s="217"/>
      <c r="E325" s="217"/>
      <c r="F325" s="217"/>
      <c r="G325" s="217"/>
      <c r="H325" s="217"/>
      <c r="I325" s="219"/>
      <c r="M325" s="28" t="s">
        <v>514</v>
      </c>
      <c r="N325" s="274" t="s">
        <v>585</v>
      </c>
      <c r="O325" s="216"/>
      <c r="P325" s="216"/>
      <c r="Q325" s="216"/>
      <c r="R325" s="216"/>
      <c r="S325" s="216"/>
      <c r="T325" s="216"/>
      <c r="U325" s="218"/>
      <c r="Y325" s="28" t="s">
        <v>514</v>
      </c>
      <c r="Z325" s="274" t="s">
        <v>585</v>
      </c>
      <c r="AA325" s="216"/>
      <c r="AB325" s="216"/>
      <c r="AC325" s="216"/>
      <c r="AD325" s="216"/>
      <c r="AE325" s="216"/>
      <c r="AF325" s="216"/>
      <c r="AG325" s="218"/>
      <c r="AH325" s="378"/>
      <c r="AI325" s="274"/>
      <c r="AJ325" s="217"/>
      <c r="AK325" s="217"/>
    </row>
    <row r="326" spans="1:37" ht="21" hidden="1" customHeight="1">
      <c r="A326" s="28" t="s">
        <v>515</v>
      </c>
      <c r="B326" s="274" t="s">
        <v>586</v>
      </c>
      <c r="C326" s="40"/>
      <c r="D326" s="40"/>
      <c r="E326" s="40"/>
      <c r="F326" s="40"/>
      <c r="G326" s="40"/>
      <c r="H326" s="40"/>
      <c r="I326" s="157"/>
      <c r="M326" s="28" t="s">
        <v>515</v>
      </c>
      <c r="N326" s="274" t="s">
        <v>586</v>
      </c>
      <c r="O326" s="216"/>
      <c r="P326" s="216"/>
      <c r="Q326" s="216"/>
      <c r="R326" s="216"/>
      <c r="S326" s="216"/>
      <c r="T326" s="216"/>
      <c r="U326" s="218"/>
      <c r="Y326" s="28" t="s">
        <v>515</v>
      </c>
      <c r="Z326" s="274" t="s">
        <v>586</v>
      </c>
      <c r="AA326" s="216"/>
      <c r="AB326" s="216"/>
      <c r="AC326" s="216"/>
      <c r="AD326" s="216"/>
      <c r="AE326" s="216"/>
      <c r="AF326" s="216"/>
      <c r="AG326" s="218"/>
      <c r="AH326" s="378"/>
      <c r="AI326" s="274"/>
      <c r="AJ326" s="40"/>
      <c r="AK326" s="40"/>
    </row>
    <row r="327" spans="1:37" ht="21" hidden="1" customHeight="1">
      <c r="A327" s="28" t="s">
        <v>516</v>
      </c>
      <c r="B327" s="274" t="s">
        <v>587</v>
      </c>
      <c r="C327" s="217"/>
      <c r="D327" s="217"/>
      <c r="E327" s="217"/>
      <c r="F327" s="217"/>
      <c r="G327" s="217"/>
      <c r="H327" s="217"/>
      <c r="I327" s="219"/>
      <c r="M327" s="28" t="s">
        <v>516</v>
      </c>
      <c r="N327" s="274" t="s">
        <v>587</v>
      </c>
      <c r="O327" s="216"/>
      <c r="P327" s="216"/>
      <c r="Q327" s="216"/>
      <c r="R327" s="216"/>
      <c r="S327" s="216"/>
      <c r="T327" s="216"/>
      <c r="U327" s="218"/>
      <c r="Y327" s="28" t="s">
        <v>516</v>
      </c>
      <c r="Z327" s="274" t="s">
        <v>587</v>
      </c>
      <c r="AA327" s="216"/>
      <c r="AB327" s="216"/>
      <c r="AC327" s="216"/>
      <c r="AD327" s="216"/>
      <c r="AE327" s="216"/>
      <c r="AF327" s="216"/>
      <c r="AG327" s="218"/>
      <c r="AH327" s="378"/>
      <c r="AI327" s="274"/>
      <c r="AJ327" s="217"/>
      <c r="AK327" s="217"/>
    </row>
    <row r="328" spans="1:37" ht="21" hidden="1" customHeight="1">
      <c r="A328" s="28" t="s">
        <v>517</v>
      </c>
      <c r="B328" s="274" t="s">
        <v>588</v>
      </c>
      <c r="C328" s="40"/>
      <c r="D328" s="40"/>
      <c r="E328" s="40"/>
      <c r="F328" s="40"/>
      <c r="G328" s="40"/>
      <c r="H328" s="40"/>
      <c r="I328" s="157"/>
      <c r="M328" s="28" t="s">
        <v>517</v>
      </c>
      <c r="N328" s="274" t="s">
        <v>588</v>
      </c>
      <c r="O328" s="216"/>
      <c r="P328" s="216"/>
      <c r="Q328" s="216"/>
      <c r="R328" s="216"/>
      <c r="S328" s="216"/>
      <c r="T328" s="216"/>
      <c r="U328" s="218"/>
      <c r="Y328" s="28" t="s">
        <v>517</v>
      </c>
      <c r="Z328" s="274" t="s">
        <v>588</v>
      </c>
      <c r="AA328" s="216"/>
      <c r="AB328" s="216"/>
      <c r="AC328" s="216"/>
      <c r="AD328" s="216"/>
      <c r="AE328" s="216"/>
      <c r="AF328" s="216"/>
      <c r="AG328" s="218"/>
      <c r="AH328" s="378"/>
      <c r="AI328" s="274"/>
      <c r="AJ328" s="40"/>
      <c r="AK328" s="40"/>
    </row>
    <row r="329" spans="1:37" ht="21" hidden="1" customHeight="1">
      <c r="A329" s="28" t="s">
        <v>518</v>
      </c>
      <c r="B329" s="274" t="s">
        <v>589</v>
      </c>
      <c r="C329" s="217"/>
      <c r="D329" s="217"/>
      <c r="E329" s="217"/>
      <c r="F329" s="217"/>
      <c r="G329" s="217"/>
      <c r="H329" s="217"/>
      <c r="I329" s="219"/>
      <c r="M329" s="28" t="s">
        <v>518</v>
      </c>
      <c r="N329" s="274" t="s">
        <v>589</v>
      </c>
      <c r="O329" s="216"/>
      <c r="P329" s="216"/>
      <c r="Q329" s="216"/>
      <c r="R329" s="216"/>
      <c r="S329" s="216"/>
      <c r="T329" s="216"/>
      <c r="U329" s="218"/>
      <c r="Y329" s="28" t="s">
        <v>518</v>
      </c>
      <c r="Z329" s="274" t="s">
        <v>589</v>
      </c>
      <c r="AA329" s="216"/>
      <c r="AB329" s="216"/>
      <c r="AC329" s="216"/>
      <c r="AD329" s="216"/>
      <c r="AE329" s="216"/>
      <c r="AF329" s="216"/>
      <c r="AG329" s="218"/>
      <c r="AH329" s="378"/>
      <c r="AI329" s="274"/>
      <c r="AJ329" s="217"/>
      <c r="AK329" s="217"/>
    </row>
    <row r="330" spans="1:37" ht="21" hidden="1" customHeight="1">
      <c r="A330" s="28" t="s">
        <v>519</v>
      </c>
      <c r="B330" s="274" t="s">
        <v>590</v>
      </c>
      <c r="C330" s="40"/>
      <c r="D330" s="40"/>
      <c r="E330" s="40"/>
      <c r="F330" s="40"/>
      <c r="G330" s="40"/>
      <c r="H330" s="40"/>
      <c r="I330" s="157"/>
      <c r="M330" s="28" t="s">
        <v>519</v>
      </c>
      <c r="N330" s="274" t="s">
        <v>590</v>
      </c>
      <c r="O330" s="216"/>
      <c r="P330" s="216"/>
      <c r="Q330" s="216"/>
      <c r="R330" s="216"/>
      <c r="S330" s="216"/>
      <c r="T330" s="216"/>
      <c r="U330" s="218"/>
      <c r="Y330" s="28" t="s">
        <v>519</v>
      </c>
      <c r="Z330" s="274" t="s">
        <v>590</v>
      </c>
      <c r="AA330" s="216"/>
      <c r="AB330" s="216"/>
      <c r="AC330" s="216"/>
      <c r="AD330" s="216"/>
      <c r="AE330" s="216"/>
      <c r="AF330" s="216"/>
      <c r="AG330" s="218"/>
      <c r="AH330" s="378"/>
      <c r="AI330" s="274"/>
      <c r="AJ330" s="40"/>
      <c r="AK330" s="40"/>
    </row>
    <row r="331" spans="1:37" ht="21" hidden="1" customHeight="1">
      <c r="A331" s="28" t="s">
        <v>520</v>
      </c>
      <c r="B331" s="274" t="s">
        <v>591</v>
      </c>
      <c r="C331" s="217"/>
      <c r="D331" s="217"/>
      <c r="E331" s="217"/>
      <c r="F331" s="217"/>
      <c r="G331" s="217"/>
      <c r="H331" s="217"/>
      <c r="I331" s="219"/>
      <c r="M331" s="28" t="s">
        <v>520</v>
      </c>
      <c r="N331" s="274" t="s">
        <v>591</v>
      </c>
      <c r="O331" s="216"/>
      <c r="P331" s="216"/>
      <c r="Q331" s="216"/>
      <c r="R331" s="216"/>
      <c r="S331" s="216"/>
      <c r="T331" s="216"/>
      <c r="U331" s="218"/>
      <c r="Y331" s="28" t="s">
        <v>520</v>
      </c>
      <c r="Z331" s="274" t="s">
        <v>591</v>
      </c>
      <c r="AA331" s="216"/>
      <c r="AB331" s="216"/>
      <c r="AC331" s="216"/>
      <c r="AD331" s="216"/>
      <c r="AE331" s="216"/>
      <c r="AF331" s="216"/>
      <c r="AG331" s="218"/>
      <c r="AH331" s="378"/>
      <c r="AI331" s="274"/>
      <c r="AJ331" s="217"/>
      <c r="AK331" s="217"/>
    </row>
    <row r="332" spans="1:37" ht="21" hidden="1" customHeight="1">
      <c r="A332" s="28" t="s">
        <v>521</v>
      </c>
      <c r="B332" s="274" t="s">
        <v>592</v>
      </c>
      <c r="C332" s="40"/>
      <c r="D332" s="40"/>
      <c r="E332" s="40"/>
      <c r="F332" s="40"/>
      <c r="G332" s="40"/>
      <c r="H332" s="40"/>
      <c r="I332" s="157"/>
      <c r="M332" s="28" t="s">
        <v>521</v>
      </c>
      <c r="N332" s="274" t="s">
        <v>592</v>
      </c>
      <c r="O332" s="216"/>
      <c r="P332" s="216"/>
      <c r="Q332" s="216"/>
      <c r="R332" s="216"/>
      <c r="S332" s="216"/>
      <c r="T332" s="216"/>
      <c r="U332" s="218"/>
      <c r="Y332" s="28" t="s">
        <v>521</v>
      </c>
      <c r="Z332" s="274" t="s">
        <v>592</v>
      </c>
      <c r="AA332" s="216"/>
      <c r="AB332" s="216"/>
      <c r="AC332" s="216"/>
      <c r="AD332" s="216"/>
      <c r="AE332" s="216"/>
      <c r="AF332" s="216"/>
      <c r="AG332" s="218"/>
      <c r="AH332" s="378"/>
      <c r="AI332" s="274"/>
      <c r="AJ332" s="40"/>
      <c r="AK332" s="40"/>
    </row>
    <row r="333" spans="1:37" ht="21" hidden="1" customHeight="1">
      <c r="A333" s="28" t="s">
        <v>522</v>
      </c>
      <c r="B333" s="274" t="s">
        <v>593</v>
      </c>
      <c r="C333" s="217"/>
      <c r="D333" s="217"/>
      <c r="E333" s="217"/>
      <c r="F333" s="217"/>
      <c r="G333" s="217"/>
      <c r="H333" s="217"/>
      <c r="I333" s="219"/>
      <c r="M333" s="28" t="s">
        <v>522</v>
      </c>
      <c r="N333" s="274" t="s">
        <v>593</v>
      </c>
      <c r="O333" s="216"/>
      <c r="P333" s="216"/>
      <c r="Q333" s="216"/>
      <c r="R333" s="216"/>
      <c r="S333" s="216"/>
      <c r="T333" s="216"/>
      <c r="U333" s="218"/>
      <c r="Y333" s="28" t="s">
        <v>522</v>
      </c>
      <c r="Z333" s="274" t="s">
        <v>593</v>
      </c>
      <c r="AA333" s="216"/>
      <c r="AB333" s="216"/>
      <c r="AC333" s="216"/>
      <c r="AD333" s="216"/>
      <c r="AE333" s="216"/>
      <c r="AF333" s="216"/>
      <c r="AG333" s="218"/>
      <c r="AH333" s="378"/>
      <c r="AI333" s="274"/>
      <c r="AJ333" s="217"/>
      <c r="AK333" s="217"/>
    </row>
    <row r="334" spans="1:37" ht="21" hidden="1" customHeight="1">
      <c r="A334" s="28" t="s">
        <v>523</v>
      </c>
      <c r="B334" s="274" t="s">
        <v>594</v>
      </c>
      <c r="C334" s="40"/>
      <c r="D334" s="40"/>
      <c r="E334" s="40"/>
      <c r="F334" s="40"/>
      <c r="G334" s="40"/>
      <c r="H334" s="40"/>
      <c r="I334" s="157"/>
      <c r="M334" s="28" t="s">
        <v>523</v>
      </c>
      <c r="N334" s="274" t="s">
        <v>594</v>
      </c>
      <c r="O334" s="216"/>
      <c r="P334" s="216"/>
      <c r="Q334" s="216"/>
      <c r="R334" s="216"/>
      <c r="S334" s="216"/>
      <c r="T334" s="216"/>
      <c r="U334" s="218"/>
      <c r="Y334" s="28" t="s">
        <v>523</v>
      </c>
      <c r="Z334" s="274" t="s">
        <v>594</v>
      </c>
      <c r="AA334" s="216"/>
      <c r="AB334" s="216"/>
      <c r="AC334" s="216"/>
      <c r="AD334" s="216"/>
      <c r="AE334" s="216"/>
      <c r="AF334" s="216"/>
      <c r="AG334" s="218"/>
      <c r="AH334" s="378"/>
      <c r="AI334" s="274"/>
      <c r="AJ334" s="40"/>
      <c r="AK334" s="40"/>
    </row>
    <row r="335" spans="1:37" ht="21" hidden="1" customHeight="1">
      <c r="A335" s="28" t="s">
        <v>525</v>
      </c>
      <c r="B335" s="274" t="s">
        <v>595</v>
      </c>
      <c r="C335" s="217"/>
      <c r="D335" s="217"/>
      <c r="E335" s="217"/>
      <c r="F335" s="217"/>
      <c r="G335" s="217"/>
      <c r="H335" s="217"/>
      <c r="I335" s="219"/>
      <c r="M335" s="28" t="s">
        <v>525</v>
      </c>
      <c r="N335" s="274" t="s">
        <v>595</v>
      </c>
      <c r="O335" s="216"/>
      <c r="P335" s="216"/>
      <c r="Q335" s="216"/>
      <c r="R335" s="216"/>
      <c r="S335" s="216"/>
      <c r="T335" s="216"/>
      <c r="U335" s="218"/>
      <c r="Y335" s="28" t="s">
        <v>525</v>
      </c>
      <c r="Z335" s="274" t="s">
        <v>595</v>
      </c>
      <c r="AA335" s="216"/>
      <c r="AB335" s="216"/>
      <c r="AC335" s="216"/>
      <c r="AD335" s="216"/>
      <c r="AE335" s="216"/>
      <c r="AF335" s="216"/>
      <c r="AG335" s="218"/>
      <c r="AH335" s="378"/>
      <c r="AI335" s="274"/>
      <c r="AJ335" s="217"/>
      <c r="AK335" s="217"/>
    </row>
    <row r="336" spans="1:37" ht="21" hidden="1" customHeight="1">
      <c r="A336" s="28" t="s">
        <v>537</v>
      </c>
      <c r="B336" s="274" t="s">
        <v>596</v>
      </c>
      <c r="C336" s="40"/>
      <c r="D336" s="40"/>
      <c r="E336" s="40"/>
      <c r="F336" s="40"/>
      <c r="G336" s="40"/>
      <c r="H336" s="40"/>
      <c r="I336" s="157"/>
      <c r="M336" s="28" t="s">
        <v>537</v>
      </c>
      <c r="N336" s="274" t="s">
        <v>596</v>
      </c>
      <c r="O336" s="216"/>
      <c r="P336" s="216"/>
      <c r="Q336" s="216"/>
      <c r="R336" s="216"/>
      <c r="S336" s="216"/>
      <c r="T336" s="216"/>
      <c r="U336" s="218"/>
      <c r="Y336" s="28" t="s">
        <v>537</v>
      </c>
      <c r="Z336" s="274" t="s">
        <v>596</v>
      </c>
      <c r="AA336" s="216"/>
      <c r="AB336" s="216"/>
      <c r="AC336" s="216"/>
      <c r="AD336" s="216"/>
      <c r="AE336" s="216"/>
      <c r="AF336" s="216"/>
      <c r="AG336" s="218"/>
      <c r="AH336" s="378"/>
      <c r="AI336" s="274"/>
      <c r="AJ336" s="40"/>
      <c r="AK336" s="40"/>
    </row>
    <row r="337" spans="1:37" ht="21" hidden="1" customHeight="1">
      <c r="A337" s="28" t="s">
        <v>538</v>
      </c>
      <c r="B337" s="274" t="s">
        <v>597</v>
      </c>
      <c r="C337" s="217"/>
      <c r="D337" s="217"/>
      <c r="E337" s="217"/>
      <c r="F337" s="217"/>
      <c r="G337" s="217"/>
      <c r="H337" s="217"/>
      <c r="I337" s="219"/>
      <c r="M337" s="28" t="s">
        <v>538</v>
      </c>
      <c r="N337" s="274" t="s">
        <v>597</v>
      </c>
      <c r="O337" s="216"/>
      <c r="P337" s="216"/>
      <c r="Q337" s="216"/>
      <c r="R337" s="216"/>
      <c r="S337" s="216"/>
      <c r="T337" s="216"/>
      <c r="U337" s="218"/>
      <c r="Y337" s="28" t="s">
        <v>538</v>
      </c>
      <c r="Z337" s="274" t="s">
        <v>597</v>
      </c>
      <c r="AA337" s="216"/>
      <c r="AB337" s="216"/>
      <c r="AC337" s="216"/>
      <c r="AD337" s="216"/>
      <c r="AE337" s="216"/>
      <c r="AF337" s="216"/>
      <c r="AG337" s="218"/>
      <c r="AH337" s="378"/>
      <c r="AI337" s="274"/>
      <c r="AJ337" s="217"/>
      <c r="AK337" s="217"/>
    </row>
    <row r="338" spans="1:37" ht="21" hidden="1" customHeight="1">
      <c r="A338" s="28" t="s">
        <v>539</v>
      </c>
      <c r="B338" s="274" t="s">
        <v>598</v>
      </c>
      <c r="C338" s="40"/>
      <c r="D338" s="40"/>
      <c r="E338" s="40"/>
      <c r="F338" s="40"/>
      <c r="G338" s="40"/>
      <c r="H338" s="40"/>
      <c r="I338" s="157"/>
      <c r="M338" s="28" t="s">
        <v>539</v>
      </c>
      <c r="N338" s="274" t="s">
        <v>598</v>
      </c>
      <c r="O338" s="216"/>
      <c r="P338" s="216"/>
      <c r="Q338" s="216"/>
      <c r="R338" s="216"/>
      <c r="S338" s="216"/>
      <c r="T338" s="216"/>
      <c r="U338" s="218"/>
      <c r="Y338" s="28" t="s">
        <v>539</v>
      </c>
      <c r="Z338" s="274" t="s">
        <v>598</v>
      </c>
      <c r="AA338" s="216"/>
      <c r="AB338" s="216"/>
      <c r="AC338" s="216"/>
      <c r="AD338" s="216"/>
      <c r="AE338" s="216"/>
      <c r="AF338" s="216"/>
      <c r="AG338" s="218"/>
      <c r="AH338" s="378"/>
      <c r="AI338" s="274"/>
      <c r="AJ338" s="40"/>
      <c r="AK338" s="40"/>
    </row>
    <row r="339" spans="1:37" ht="21" hidden="1" customHeight="1">
      <c r="A339" s="28" t="s">
        <v>540</v>
      </c>
      <c r="B339" s="274" t="s">
        <v>599</v>
      </c>
      <c r="C339" s="217"/>
      <c r="D339" s="217"/>
      <c r="E339" s="217"/>
      <c r="F339" s="217"/>
      <c r="G339" s="217"/>
      <c r="H339" s="217"/>
      <c r="I339" s="219"/>
      <c r="M339" s="28" t="s">
        <v>540</v>
      </c>
      <c r="N339" s="274" t="s">
        <v>599</v>
      </c>
      <c r="O339" s="216"/>
      <c r="P339" s="216"/>
      <c r="Q339" s="216"/>
      <c r="R339" s="216"/>
      <c r="S339" s="216"/>
      <c r="T339" s="216"/>
      <c r="U339" s="218"/>
      <c r="Y339" s="28" t="s">
        <v>540</v>
      </c>
      <c r="Z339" s="274" t="s">
        <v>599</v>
      </c>
      <c r="AA339" s="216"/>
      <c r="AB339" s="216"/>
      <c r="AC339" s="216"/>
      <c r="AD339" s="216"/>
      <c r="AE339" s="216"/>
      <c r="AF339" s="216"/>
      <c r="AG339" s="218"/>
      <c r="AH339" s="378"/>
      <c r="AI339" s="274"/>
      <c r="AJ339" s="217"/>
      <c r="AK339" s="217"/>
    </row>
    <row r="340" spans="1:37" ht="21" hidden="1" customHeight="1">
      <c r="A340" s="28" t="s">
        <v>541</v>
      </c>
      <c r="B340" s="274" t="s">
        <v>600</v>
      </c>
      <c r="C340" s="40"/>
      <c r="D340" s="40"/>
      <c r="E340" s="40"/>
      <c r="F340" s="40"/>
      <c r="G340" s="40"/>
      <c r="H340" s="40"/>
      <c r="I340" s="157"/>
      <c r="M340" s="28" t="s">
        <v>541</v>
      </c>
      <c r="N340" s="274" t="s">
        <v>600</v>
      </c>
      <c r="O340" s="216"/>
      <c r="P340" s="216"/>
      <c r="Q340" s="216"/>
      <c r="R340" s="216"/>
      <c r="S340" s="216"/>
      <c r="T340" s="216"/>
      <c r="U340" s="218"/>
      <c r="Y340" s="28" t="s">
        <v>541</v>
      </c>
      <c r="Z340" s="274" t="s">
        <v>600</v>
      </c>
      <c r="AA340" s="216"/>
      <c r="AB340" s="216"/>
      <c r="AC340" s="216"/>
      <c r="AD340" s="216"/>
      <c r="AE340" s="216"/>
      <c r="AF340" s="216"/>
      <c r="AG340" s="218"/>
      <c r="AH340" s="378"/>
      <c r="AI340" s="274"/>
      <c r="AJ340" s="40"/>
      <c r="AK340" s="40"/>
    </row>
    <row r="341" spans="1:37" ht="21" hidden="1" customHeight="1">
      <c r="A341" s="28" t="s">
        <v>542</v>
      </c>
      <c r="B341" s="274" t="s">
        <v>601</v>
      </c>
      <c r="C341" s="217"/>
      <c r="D341" s="217"/>
      <c r="E341" s="217"/>
      <c r="F341" s="217"/>
      <c r="G341" s="217"/>
      <c r="H341" s="217"/>
      <c r="I341" s="219"/>
      <c r="M341" s="28" t="s">
        <v>542</v>
      </c>
      <c r="N341" s="274" t="s">
        <v>601</v>
      </c>
      <c r="O341" s="216"/>
      <c r="P341" s="216"/>
      <c r="Q341" s="216"/>
      <c r="R341" s="216"/>
      <c r="S341" s="216"/>
      <c r="T341" s="216"/>
      <c r="U341" s="218"/>
      <c r="Y341" s="28" t="s">
        <v>542</v>
      </c>
      <c r="Z341" s="274" t="s">
        <v>601</v>
      </c>
      <c r="AA341" s="216"/>
      <c r="AB341" s="216"/>
      <c r="AC341" s="216"/>
      <c r="AD341" s="216"/>
      <c r="AE341" s="216"/>
      <c r="AF341" s="216"/>
      <c r="AG341" s="218"/>
      <c r="AH341" s="378"/>
      <c r="AI341" s="274"/>
      <c r="AJ341" s="217"/>
      <c r="AK341" s="217"/>
    </row>
    <row r="342" spans="1:37" ht="21" hidden="1" customHeight="1">
      <c r="A342" s="28" t="s">
        <v>543</v>
      </c>
      <c r="B342" s="274" t="s">
        <v>602</v>
      </c>
      <c r="C342" s="40"/>
      <c r="D342" s="40"/>
      <c r="E342" s="40"/>
      <c r="F342" s="40"/>
      <c r="G342" s="40"/>
      <c r="H342" s="40"/>
      <c r="I342" s="157"/>
      <c r="M342" s="28" t="s">
        <v>543</v>
      </c>
      <c r="N342" s="274" t="s">
        <v>602</v>
      </c>
      <c r="O342" s="216"/>
      <c r="P342" s="216"/>
      <c r="Q342" s="216"/>
      <c r="R342" s="216"/>
      <c r="S342" s="216"/>
      <c r="T342" s="216"/>
      <c r="U342" s="218"/>
      <c r="Y342" s="28" t="s">
        <v>543</v>
      </c>
      <c r="Z342" s="274" t="s">
        <v>602</v>
      </c>
      <c r="AA342" s="216"/>
      <c r="AB342" s="216"/>
      <c r="AC342" s="216"/>
      <c r="AD342" s="216"/>
      <c r="AE342" s="216"/>
      <c r="AF342" s="216"/>
      <c r="AG342" s="218"/>
      <c r="AH342" s="378"/>
      <c r="AI342" s="274"/>
      <c r="AJ342" s="40"/>
      <c r="AK342" s="40"/>
    </row>
    <row r="343" spans="1:37" ht="21" hidden="1" customHeight="1">
      <c r="A343" s="28" t="s">
        <v>544</v>
      </c>
      <c r="B343" s="274" t="s">
        <v>603</v>
      </c>
      <c r="C343" s="217"/>
      <c r="D343" s="217"/>
      <c r="E343" s="217"/>
      <c r="F343" s="217"/>
      <c r="G343" s="217"/>
      <c r="H343" s="217"/>
      <c r="I343" s="219"/>
      <c r="M343" s="28" t="s">
        <v>544</v>
      </c>
      <c r="N343" s="274" t="s">
        <v>603</v>
      </c>
      <c r="O343" s="216"/>
      <c r="P343" s="216"/>
      <c r="Q343" s="216"/>
      <c r="R343" s="216"/>
      <c r="S343" s="216"/>
      <c r="T343" s="216"/>
      <c r="U343" s="218"/>
      <c r="Y343" s="28" t="s">
        <v>544</v>
      </c>
      <c r="Z343" s="274" t="s">
        <v>603</v>
      </c>
      <c r="AA343" s="216"/>
      <c r="AB343" s="216"/>
      <c r="AC343" s="216"/>
      <c r="AD343" s="216"/>
      <c r="AE343" s="216"/>
      <c r="AF343" s="216"/>
      <c r="AG343" s="218"/>
      <c r="AH343" s="378"/>
      <c r="AI343" s="274"/>
      <c r="AJ343" s="217"/>
      <c r="AK343" s="217"/>
    </row>
    <row r="344" spans="1:37" ht="21" hidden="1" customHeight="1">
      <c r="A344" s="28" t="s">
        <v>545</v>
      </c>
      <c r="B344" s="274" t="s">
        <v>604</v>
      </c>
      <c r="C344" s="40"/>
      <c r="D344" s="40"/>
      <c r="E344" s="40"/>
      <c r="F344" s="40"/>
      <c r="G344" s="40"/>
      <c r="H344" s="40"/>
      <c r="I344" s="157"/>
      <c r="M344" s="28" t="s">
        <v>545</v>
      </c>
      <c r="N344" s="274" t="s">
        <v>604</v>
      </c>
      <c r="O344" s="216"/>
      <c r="P344" s="216"/>
      <c r="Q344" s="216"/>
      <c r="R344" s="216"/>
      <c r="S344" s="216"/>
      <c r="T344" s="216"/>
      <c r="U344" s="218"/>
      <c r="Y344" s="28" t="s">
        <v>545</v>
      </c>
      <c r="Z344" s="274" t="s">
        <v>604</v>
      </c>
      <c r="AA344" s="216"/>
      <c r="AB344" s="216"/>
      <c r="AC344" s="216"/>
      <c r="AD344" s="216"/>
      <c r="AE344" s="216"/>
      <c r="AF344" s="216"/>
      <c r="AG344" s="218"/>
      <c r="AH344" s="378"/>
      <c r="AI344" s="274"/>
      <c r="AJ344" s="40"/>
      <c r="AK344" s="40"/>
    </row>
    <row r="345" spans="1:37" ht="21" hidden="1" customHeight="1">
      <c r="A345" s="28" t="s">
        <v>546</v>
      </c>
      <c r="B345" s="274" t="s">
        <v>605</v>
      </c>
      <c r="C345" s="217"/>
      <c r="D345" s="217"/>
      <c r="E345" s="217"/>
      <c r="F345" s="217"/>
      <c r="G345" s="217"/>
      <c r="H345" s="217"/>
      <c r="I345" s="219"/>
      <c r="M345" s="28" t="s">
        <v>546</v>
      </c>
      <c r="N345" s="274" t="s">
        <v>605</v>
      </c>
      <c r="O345" s="216"/>
      <c r="P345" s="216"/>
      <c r="Q345" s="216"/>
      <c r="R345" s="216"/>
      <c r="S345" s="216"/>
      <c r="T345" s="216"/>
      <c r="U345" s="218"/>
      <c r="Y345" s="28" t="s">
        <v>546</v>
      </c>
      <c r="Z345" s="274" t="s">
        <v>605</v>
      </c>
      <c r="AA345" s="216"/>
      <c r="AB345" s="216"/>
      <c r="AC345" s="216"/>
      <c r="AD345" s="216"/>
      <c r="AE345" s="216"/>
      <c r="AF345" s="216"/>
      <c r="AG345" s="218"/>
      <c r="AH345" s="378"/>
      <c r="AI345" s="274"/>
      <c r="AJ345" s="217"/>
      <c r="AK345" s="217"/>
    </row>
    <row r="346" spans="1:37" ht="21" hidden="1" customHeight="1">
      <c r="A346" s="28" t="s">
        <v>547</v>
      </c>
      <c r="B346" s="274" t="s">
        <v>606</v>
      </c>
      <c r="C346" s="40"/>
      <c r="D346" s="40"/>
      <c r="E346" s="40"/>
      <c r="F346" s="40"/>
      <c r="G346" s="40"/>
      <c r="H346" s="40"/>
      <c r="I346" s="157"/>
      <c r="M346" s="28" t="s">
        <v>547</v>
      </c>
      <c r="N346" s="274" t="s">
        <v>606</v>
      </c>
      <c r="O346" s="216"/>
      <c r="P346" s="216"/>
      <c r="Q346" s="216"/>
      <c r="R346" s="216"/>
      <c r="S346" s="216"/>
      <c r="T346" s="216"/>
      <c r="U346" s="218"/>
      <c r="Y346" s="28" t="s">
        <v>547</v>
      </c>
      <c r="Z346" s="274" t="s">
        <v>606</v>
      </c>
      <c r="AA346" s="216"/>
      <c r="AB346" s="216"/>
      <c r="AC346" s="216"/>
      <c r="AD346" s="216"/>
      <c r="AE346" s="216"/>
      <c r="AF346" s="216"/>
      <c r="AG346" s="218"/>
      <c r="AH346" s="378"/>
      <c r="AI346" s="274"/>
      <c r="AJ346" s="40"/>
      <c r="AK346" s="40"/>
    </row>
    <row r="347" spans="1:37" ht="21" hidden="1" customHeight="1">
      <c r="A347" s="28" t="s">
        <v>548</v>
      </c>
      <c r="B347" s="274" t="s">
        <v>607</v>
      </c>
      <c r="C347" s="217"/>
      <c r="D347" s="217"/>
      <c r="E347" s="217"/>
      <c r="F347" s="217"/>
      <c r="G347" s="217"/>
      <c r="H347" s="217"/>
      <c r="I347" s="219"/>
      <c r="M347" s="28" t="s">
        <v>548</v>
      </c>
      <c r="N347" s="274" t="s">
        <v>607</v>
      </c>
      <c r="O347" s="216"/>
      <c r="P347" s="216"/>
      <c r="Q347" s="216"/>
      <c r="R347" s="216"/>
      <c r="S347" s="216"/>
      <c r="T347" s="216"/>
      <c r="U347" s="218"/>
      <c r="Y347" s="28" t="s">
        <v>548</v>
      </c>
      <c r="Z347" s="274" t="s">
        <v>607</v>
      </c>
      <c r="AA347" s="216"/>
      <c r="AB347" s="216"/>
      <c r="AC347" s="216"/>
      <c r="AD347" s="216"/>
      <c r="AE347" s="216"/>
      <c r="AF347" s="216"/>
      <c r="AG347" s="218"/>
      <c r="AH347" s="378"/>
      <c r="AI347" s="274"/>
      <c r="AJ347" s="217"/>
      <c r="AK347" s="217"/>
    </row>
    <row r="348" spans="1:37" ht="21" hidden="1" customHeight="1">
      <c r="A348" s="28" t="s">
        <v>549</v>
      </c>
      <c r="B348" s="274" t="s">
        <v>608</v>
      </c>
      <c r="C348" s="40"/>
      <c r="D348" s="40"/>
      <c r="E348" s="40"/>
      <c r="F348" s="40"/>
      <c r="G348" s="40"/>
      <c r="H348" s="40"/>
      <c r="I348" s="157"/>
      <c r="M348" s="28" t="s">
        <v>549</v>
      </c>
      <c r="N348" s="274" t="s">
        <v>608</v>
      </c>
      <c r="O348" s="216"/>
      <c r="P348" s="216"/>
      <c r="Q348" s="216"/>
      <c r="R348" s="216"/>
      <c r="S348" s="216"/>
      <c r="T348" s="216"/>
      <c r="U348" s="218"/>
      <c r="Y348" s="28" t="s">
        <v>549</v>
      </c>
      <c r="Z348" s="274" t="s">
        <v>608</v>
      </c>
      <c r="AA348" s="216"/>
      <c r="AB348" s="216"/>
      <c r="AC348" s="216"/>
      <c r="AD348" s="216"/>
      <c r="AE348" s="216"/>
      <c r="AF348" s="216"/>
      <c r="AG348" s="218"/>
      <c r="AH348" s="378"/>
      <c r="AI348" s="274"/>
      <c r="AJ348" s="40"/>
      <c r="AK348" s="40"/>
    </row>
    <row r="349" spans="1:37" ht="21" hidden="1" customHeight="1">
      <c r="A349" s="28" t="s">
        <v>550</v>
      </c>
      <c r="B349" s="274" t="s">
        <v>609</v>
      </c>
      <c r="C349" s="217"/>
      <c r="D349" s="217"/>
      <c r="E349" s="217"/>
      <c r="F349" s="217"/>
      <c r="G349" s="217"/>
      <c r="H349" s="217"/>
      <c r="I349" s="219"/>
      <c r="M349" s="28" t="s">
        <v>550</v>
      </c>
      <c r="N349" s="274" t="s">
        <v>609</v>
      </c>
      <c r="O349" s="216"/>
      <c r="P349" s="216"/>
      <c r="Q349" s="216"/>
      <c r="R349" s="216"/>
      <c r="S349" s="216"/>
      <c r="T349" s="216"/>
      <c r="U349" s="218"/>
      <c r="Y349" s="28" t="s">
        <v>550</v>
      </c>
      <c r="Z349" s="274" t="s">
        <v>609</v>
      </c>
      <c r="AA349" s="216"/>
      <c r="AB349" s="216"/>
      <c r="AC349" s="216"/>
      <c r="AD349" s="216"/>
      <c r="AE349" s="216"/>
      <c r="AF349" s="216"/>
      <c r="AG349" s="218"/>
      <c r="AH349" s="378"/>
      <c r="AI349" s="274"/>
      <c r="AJ349" s="217"/>
      <c r="AK349" s="217"/>
    </row>
    <row r="350" spans="1:37" ht="21" hidden="1" customHeight="1">
      <c r="A350" s="28" t="s">
        <v>551</v>
      </c>
      <c r="B350" s="274" t="s">
        <v>610</v>
      </c>
      <c r="C350" s="40"/>
      <c r="D350" s="40"/>
      <c r="E350" s="40"/>
      <c r="F350" s="40"/>
      <c r="G350" s="40"/>
      <c r="H350" s="40"/>
      <c r="I350" s="157"/>
      <c r="M350" s="28" t="s">
        <v>551</v>
      </c>
      <c r="N350" s="274" t="s">
        <v>610</v>
      </c>
      <c r="O350" s="216"/>
      <c r="P350" s="216"/>
      <c r="Q350" s="216"/>
      <c r="R350" s="216"/>
      <c r="S350" s="216"/>
      <c r="T350" s="216"/>
      <c r="U350" s="218"/>
      <c r="Y350" s="28" t="s">
        <v>551</v>
      </c>
      <c r="Z350" s="274" t="s">
        <v>610</v>
      </c>
      <c r="AA350" s="216"/>
      <c r="AB350" s="216"/>
      <c r="AC350" s="216"/>
      <c r="AD350" s="216"/>
      <c r="AE350" s="216"/>
      <c r="AF350" s="216"/>
      <c r="AG350" s="218"/>
      <c r="AH350" s="378"/>
      <c r="AI350" s="274"/>
      <c r="AJ350" s="40"/>
      <c r="AK350" s="40"/>
    </row>
    <row r="351" spans="1:37" ht="21" hidden="1" customHeight="1">
      <c r="A351" s="28" t="s">
        <v>552</v>
      </c>
      <c r="B351" s="274" t="s">
        <v>611</v>
      </c>
      <c r="C351" s="217"/>
      <c r="D351" s="217"/>
      <c r="E351" s="217"/>
      <c r="F351" s="217"/>
      <c r="G351" s="217"/>
      <c r="H351" s="217"/>
      <c r="I351" s="219"/>
      <c r="M351" s="28" t="s">
        <v>552</v>
      </c>
      <c r="N351" s="274" t="s">
        <v>611</v>
      </c>
      <c r="O351" s="216"/>
      <c r="P351" s="216"/>
      <c r="Q351" s="216"/>
      <c r="R351" s="216"/>
      <c r="S351" s="216"/>
      <c r="T351" s="216"/>
      <c r="U351" s="218"/>
      <c r="Y351" s="28" t="s">
        <v>552</v>
      </c>
      <c r="Z351" s="274" t="s">
        <v>611</v>
      </c>
      <c r="AA351" s="216"/>
      <c r="AB351" s="216"/>
      <c r="AC351" s="216"/>
      <c r="AD351" s="216"/>
      <c r="AE351" s="216"/>
      <c r="AF351" s="216"/>
      <c r="AG351" s="218"/>
      <c r="AH351" s="378"/>
      <c r="AI351" s="274"/>
      <c r="AJ351" s="217"/>
      <c r="AK351" s="217"/>
    </row>
    <row r="352" spans="1:37" ht="21" hidden="1" customHeight="1">
      <c r="A352" s="28" t="s">
        <v>553</v>
      </c>
      <c r="B352" s="274" t="s">
        <v>612</v>
      </c>
      <c r="C352" s="40"/>
      <c r="D352" s="40"/>
      <c r="E352" s="40"/>
      <c r="F352" s="40"/>
      <c r="G352" s="40"/>
      <c r="H352" s="40"/>
      <c r="I352" s="157"/>
      <c r="M352" s="28" t="s">
        <v>553</v>
      </c>
      <c r="N352" s="274" t="s">
        <v>612</v>
      </c>
      <c r="O352" s="216"/>
      <c r="P352" s="216"/>
      <c r="Q352" s="216"/>
      <c r="R352" s="216"/>
      <c r="S352" s="216"/>
      <c r="T352" s="216"/>
      <c r="U352" s="218"/>
      <c r="Y352" s="28" t="s">
        <v>553</v>
      </c>
      <c r="Z352" s="274" t="s">
        <v>612</v>
      </c>
      <c r="AA352" s="216"/>
      <c r="AB352" s="216"/>
      <c r="AC352" s="216"/>
      <c r="AD352" s="216"/>
      <c r="AE352" s="216"/>
      <c r="AF352" s="216"/>
      <c r="AG352" s="218"/>
      <c r="AH352" s="378"/>
      <c r="AI352" s="274"/>
      <c r="AJ352" s="40"/>
      <c r="AK352" s="40"/>
    </row>
    <row r="353" spans="1:37" ht="21" hidden="1" customHeight="1">
      <c r="A353" s="28" t="s">
        <v>554</v>
      </c>
      <c r="B353" s="274" t="s">
        <v>613</v>
      </c>
      <c r="C353" s="217"/>
      <c r="D353" s="217"/>
      <c r="E353" s="217"/>
      <c r="F353" s="217"/>
      <c r="G353" s="217"/>
      <c r="H353" s="217"/>
      <c r="I353" s="219"/>
      <c r="M353" s="28" t="s">
        <v>554</v>
      </c>
      <c r="N353" s="274" t="s">
        <v>613</v>
      </c>
      <c r="O353" s="216"/>
      <c r="P353" s="216"/>
      <c r="Q353" s="216"/>
      <c r="R353" s="216"/>
      <c r="S353" s="216"/>
      <c r="T353" s="216"/>
      <c r="U353" s="218"/>
      <c r="Y353" s="28" t="s">
        <v>554</v>
      </c>
      <c r="Z353" s="274" t="s">
        <v>613</v>
      </c>
      <c r="AA353" s="216"/>
      <c r="AB353" s="216"/>
      <c r="AC353" s="216"/>
      <c r="AD353" s="216"/>
      <c r="AE353" s="216"/>
      <c r="AF353" s="216"/>
      <c r="AG353" s="218"/>
      <c r="AH353" s="378"/>
      <c r="AI353" s="274"/>
      <c r="AJ353" s="217"/>
      <c r="AK353" s="217"/>
    </row>
    <row r="354" spans="1:37" ht="21" hidden="1" customHeight="1">
      <c r="A354" s="28" t="s">
        <v>555</v>
      </c>
      <c r="B354" s="274" t="s">
        <v>614</v>
      </c>
      <c r="C354" s="40"/>
      <c r="D354" s="40"/>
      <c r="E354" s="40"/>
      <c r="F354" s="40"/>
      <c r="G354" s="40"/>
      <c r="H354" s="40"/>
      <c r="I354" s="157"/>
      <c r="M354" s="28" t="s">
        <v>555</v>
      </c>
      <c r="N354" s="274" t="s">
        <v>614</v>
      </c>
      <c r="O354" s="216"/>
      <c r="P354" s="216"/>
      <c r="Q354" s="216"/>
      <c r="R354" s="216"/>
      <c r="S354" s="216"/>
      <c r="T354" s="216"/>
      <c r="U354" s="218"/>
      <c r="Y354" s="28" t="s">
        <v>555</v>
      </c>
      <c r="Z354" s="274" t="s">
        <v>614</v>
      </c>
      <c r="AA354" s="216"/>
      <c r="AB354" s="216"/>
      <c r="AC354" s="216"/>
      <c r="AD354" s="216"/>
      <c r="AE354" s="216"/>
      <c r="AF354" s="216"/>
      <c r="AG354" s="218"/>
      <c r="AH354" s="378"/>
      <c r="AI354" s="274"/>
      <c r="AJ354" s="40"/>
      <c r="AK354" s="40"/>
    </row>
    <row r="355" spans="1:37" ht="21" hidden="1" customHeight="1">
      <c r="A355" s="28" t="s">
        <v>556</v>
      </c>
      <c r="B355" s="274" t="s">
        <v>615</v>
      </c>
      <c r="C355" s="217"/>
      <c r="D355" s="217"/>
      <c r="E355" s="217"/>
      <c r="F355" s="217"/>
      <c r="G355" s="217"/>
      <c r="H355" s="217"/>
      <c r="I355" s="219"/>
      <c r="M355" s="28" t="s">
        <v>556</v>
      </c>
      <c r="N355" s="274" t="s">
        <v>615</v>
      </c>
      <c r="O355" s="216"/>
      <c r="P355" s="216"/>
      <c r="Q355" s="216"/>
      <c r="R355" s="216"/>
      <c r="S355" s="216"/>
      <c r="T355" s="216"/>
      <c r="U355" s="218"/>
      <c r="Y355" s="28" t="s">
        <v>556</v>
      </c>
      <c r="Z355" s="274" t="s">
        <v>615</v>
      </c>
      <c r="AA355" s="216"/>
      <c r="AB355" s="216"/>
      <c r="AC355" s="216"/>
      <c r="AD355" s="216"/>
      <c r="AE355" s="216"/>
      <c r="AF355" s="216"/>
      <c r="AG355" s="218"/>
      <c r="AH355" s="378"/>
      <c r="AI355" s="274"/>
      <c r="AJ355" s="217"/>
      <c r="AK355" s="217"/>
    </row>
    <row r="356" spans="1:37" ht="21" hidden="1" customHeight="1">
      <c r="A356" s="28" t="s">
        <v>557</v>
      </c>
      <c r="B356" s="274" t="s">
        <v>616</v>
      </c>
      <c r="C356" s="40"/>
      <c r="D356" s="40"/>
      <c r="E356" s="40"/>
      <c r="F356" s="40"/>
      <c r="G356" s="40"/>
      <c r="H356" s="40"/>
      <c r="I356" s="157"/>
      <c r="M356" s="28" t="s">
        <v>557</v>
      </c>
      <c r="N356" s="274" t="s">
        <v>616</v>
      </c>
      <c r="O356" s="216"/>
      <c r="P356" s="216"/>
      <c r="Q356" s="216"/>
      <c r="R356" s="216"/>
      <c r="S356" s="216"/>
      <c r="T356" s="216"/>
      <c r="U356" s="218"/>
      <c r="Y356" s="28" t="s">
        <v>557</v>
      </c>
      <c r="Z356" s="274" t="s">
        <v>616</v>
      </c>
      <c r="AA356" s="216"/>
      <c r="AB356" s="216"/>
      <c r="AC356" s="216"/>
      <c r="AD356" s="216"/>
      <c r="AE356" s="216"/>
      <c r="AF356" s="216"/>
      <c r="AG356" s="218"/>
      <c r="AH356" s="378"/>
      <c r="AI356" s="274"/>
      <c r="AJ356" s="40"/>
      <c r="AK356" s="40"/>
    </row>
    <row r="357" spans="1:37" ht="21" hidden="1" customHeight="1">
      <c r="A357" s="28" t="s">
        <v>558</v>
      </c>
      <c r="B357" s="274" t="s">
        <v>617</v>
      </c>
      <c r="C357" s="217"/>
      <c r="D357" s="217"/>
      <c r="E357" s="217"/>
      <c r="F357" s="217"/>
      <c r="G357" s="217"/>
      <c r="H357" s="217"/>
      <c r="I357" s="219"/>
      <c r="M357" s="28" t="s">
        <v>558</v>
      </c>
      <c r="N357" s="274" t="s">
        <v>617</v>
      </c>
      <c r="O357" s="216"/>
      <c r="P357" s="216"/>
      <c r="Q357" s="216"/>
      <c r="R357" s="216"/>
      <c r="S357" s="216"/>
      <c r="T357" s="216"/>
      <c r="U357" s="218"/>
      <c r="Y357" s="28" t="s">
        <v>558</v>
      </c>
      <c r="Z357" s="274" t="s">
        <v>617</v>
      </c>
      <c r="AA357" s="216"/>
      <c r="AB357" s="216"/>
      <c r="AC357" s="216"/>
      <c r="AD357" s="216"/>
      <c r="AE357" s="216"/>
      <c r="AF357" s="216"/>
      <c r="AG357" s="218"/>
      <c r="AH357" s="378"/>
      <c r="AI357" s="274"/>
      <c r="AJ357" s="217"/>
      <c r="AK357" s="217"/>
    </row>
    <row r="358" spans="1:37" ht="21" hidden="1" customHeight="1">
      <c r="A358" s="28" t="s">
        <v>559</v>
      </c>
      <c r="B358" s="274" t="s">
        <v>618</v>
      </c>
      <c r="C358" s="40"/>
      <c r="D358" s="40"/>
      <c r="E358" s="40"/>
      <c r="F358" s="40"/>
      <c r="G358" s="40"/>
      <c r="H358" s="40"/>
      <c r="I358" s="157"/>
      <c r="M358" s="28" t="s">
        <v>559</v>
      </c>
      <c r="N358" s="274" t="s">
        <v>618</v>
      </c>
      <c r="O358" s="216"/>
      <c r="P358" s="216"/>
      <c r="Q358" s="216"/>
      <c r="R358" s="216"/>
      <c r="S358" s="216"/>
      <c r="T358" s="216"/>
      <c r="U358" s="218"/>
      <c r="Y358" s="28" t="s">
        <v>559</v>
      </c>
      <c r="Z358" s="274" t="s">
        <v>618</v>
      </c>
      <c r="AA358" s="216"/>
      <c r="AB358" s="216"/>
      <c r="AC358" s="216"/>
      <c r="AD358" s="216"/>
      <c r="AE358" s="216"/>
      <c r="AF358" s="216"/>
      <c r="AG358" s="218"/>
      <c r="AH358" s="378"/>
      <c r="AI358" s="274"/>
      <c r="AJ358" s="40"/>
      <c r="AK358" s="40"/>
    </row>
    <row r="359" spans="1:37" ht="21" hidden="1" customHeight="1"/>
    <row r="360" spans="1:37" ht="21" hidden="1" customHeight="1"/>
    <row r="361" spans="1:37" ht="21" hidden="1" customHeight="1"/>
    <row r="362" spans="1:37" ht="21" hidden="1" customHeight="1"/>
    <row r="363" spans="1:37" ht="21" customHeight="1"/>
    <row r="364" spans="1:37" ht="21" customHeight="1">
      <c r="A364" s="352" t="s">
        <v>439</v>
      </c>
      <c r="B364" s="19" t="s">
        <v>428</v>
      </c>
    </row>
    <row r="365" spans="1:37" ht="21" customHeight="1">
      <c r="B365" s="19" t="s">
        <v>429</v>
      </c>
      <c r="C365" s="39"/>
      <c r="D365" s="39"/>
      <c r="E365" s="39"/>
      <c r="F365" s="39"/>
      <c r="G365" s="39"/>
    </row>
    <row r="366" spans="1:37" ht="21" customHeight="1">
      <c r="A366" s="350">
        <v>1</v>
      </c>
      <c r="B366" s="31" t="s">
        <v>625</v>
      </c>
    </row>
    <row r="367" spans="1:37" ht="21" customHeight="1">
      <c r="A367" s="350">
        <v>2</v>
      </c>
      <c r="B367" s="31" t="s">
        <v>189</v>
      </c>
    </row>
    <row r="368" spans="1:37" ht="21" customHeight="1">
      <c r="A368" s="350">
        <v>4</v>
      </c>
      <c r="B368" s="13" t="s">
        <v>287</v>
      </c>
    </row>
    <row r="369" spans="1:2" ht="21" customHeight="1">
      <c r="A369" s="350">
        <v>5</v>
      </c>
      <c r="B369" s="13" t="s">
        <v>290</v>
      </c>
    </row>
    <row r="370" spans="1:2" ht="21" customHeight="1">
      <c r="A370" s="350">
        <v>6</v>
      </c>
      <c r="B370" s="13" t="s">
        <v>291</v>
      </c>
    </row>
    <row r="371" spans="1:2" ht="21" customHeight="1">
      <c r="A371" s="350">
        <v>7</v>
      </c>
      <c r="B371" s="13" t="s">
        <v>292</v>
      </c>
    </row>
    <row r="372" spans="1:2" ht="21" customHeight="1"/>
    <row r="373" spans="1:2" ht="21" customHeight="1"/>
    <row r="374" spans="1:2" ht="21" customHeight="1"/>
    <row r="375" spans="1:2" ht="21" customHeight="1"/>
    <row r="376" spans="1:2" ht="21" customHeight="1"/>
    <row r="377" spans="1:2" ht="21" customHeight="1"/>
    <row r="378" spans="1:2" ht="21" customHeight="1"/>
    <row r="379" spans="1:2" ht="21" customHeight="1"/>
    <row r="380" spans="1:2" ht="21" customHeight="1"/>
    <row r="381" spans="1:2" ht="21" customHeight="1"/>
    <row r="382" spans="1:2" ht="21" customHeight="1"/>
    <row r="383" spans="1:2" ht="21" customHeight="1"/>
    <row r="384" spans="1:2" ht="21" customHeight="1"/>
    <row r="407" ht="12" customHeight="1"/>
    <row r="418" ht="12" customHeight="1"/>
    <row r="431" ht="13.5" customHeight="1"/>
    <row r="484" ht="43.5" customHeight="1"/>
  </sheetData>
  <phoneticPr fontId="5"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AH477"/>
  <sheetViews>
    <sheetView showGridLines="0" topLeftCell="A290" zoomScale="60" zoomScaleNormal="60" workbookViewId="0"/>
  </sheetViews>
  <sheetFormatPr defaultColWidth="8.85546875" defaultRowHeight="18.75"/>
  <cols>
    <col min="1" max="1" width="23.140625" style="19" customWidth="1"/>
    <col min="2" max="2" width="20.85546875" style="19" customWidth="1"/>
    <col min="3" max="7" width="17.28515625" style="19" customWidth="1"/>
    <col min="8" max="8" width="18.5703125" style="19" customWidth="1"/>
    <col min="9" max="9" width="17.28515625" style="19" customWidth="1"/>
    <col min="10" max="10" width="21.28515625" style="19" customWidth="1"/>
    <col min="11" max="11" width="15.28515625" style="19" customWidth="1"/>
    <col min="12" max="12" width="8.85546875" style="19"/>
    <col min="13" max="13" width="23.140625" style="19" customWidth="1"/>
    <col min="14" max="14" width="20.7109375" style="19" customWidth="1"/>
    <col min="15" max="21" width="15.28515625" style="19" customWidth="1"/>
    <col min="22" max="24" width="8.85546875" style="19"/>
    <col min="25" max="25" width="23.140625" style="19" customWidth="1"/>
    <col min="26" max="26" width="21.140625" style="19" customWidth="1"/>
    <col min="27" max="33" width="11.7109375" style="19" customWidth="1"/>
    <col min="34" max="16384" width="8.85546875" style="19"/>
  </cols>
  <sheetData>
    <row r="1" spans="1:33" ht="15.6" customHeight="1">
      <c r="H1" s="92"/>
      <c r="I1" s="92"/>
      <c r="J1" s="92"/>
      <c r="K1" s="92"/>
    </row>
    <row r="2" spans="1:33" ht="15" customHeight="1">
      <c r="A2" s="20" t="s">
        <v>20</v>
      </c>
      <c r="M2" s="20" t="s">
        <v>20</v>
      </c>
      <c r="Y2" s="20" t="s">
        <v>20</v>
      </c>
    </row>
    <row r="3" spans="1:33" ht="15" customHeight="1" thickBot="1">
      <c r="A3" s="20" t="s">
        <v>621</v>
      </c>
      <c r="I3" s="2" t="s">
        <v>13</v>
      </c>
      <c r="M3" s="20" t="s">
        <v>622</v>
      </c>
      <c r="U3" s="2" t="s">
        <v>13</v>
      </c>
      <c r="Y3" s="20" t="s">
        <v>623</v>
      </c>
      <c r="AG3" s="2" t="s">
        <v>13</v>
      </c>
    </row>
    <row r="4" spans="1:33" ht="21" customHeight="1" thickTop="1">
      <c r="A4" s="346">
        <v>1</v>
      </c>
      <c r="B4" s="207"/>
      <c r="C4" s="35"/>
      <c r="D4" s="94"/>
      <c r="E4" s="94"/>
      <c r="F4" s="94"/>
      <c r="G4" s="94"/>
      <c r="H4" s="94"/>
      <c r="I4" s="95"/>
      <c r="J4" s="56"/>
      <c r="K4" s="56"/>
      <c r="M4" s="346">
        <v>1</v>
      </c>
      <c r="N4" s="207"/>
      <c r="O4" s="204"/>
      <c r="P4" s="94"/>
      <c r="Q4" s="94"/>
      <c r="R4" s="94"/>
      <c r="S4" s="94"/>
      <c r="T4" s="94"/>
      <c r="U4" s="95"/>
      <c r="V4" s="56"/>
      <c r="W4" s="56"/>
      <c r="Y4" s="346">
        <v>1</v>
      </c>
      <c r="Z4" s="207"/>
      <c r="AA4" s="204"/>
      <c r="AB4" s="94"/>
      <c r="AC4" s="94"/>
      <c r="AD4" s="94"/>
      <c r="AE4" s="94"/>
      <c r="AF4" s="94"/>
      <c r="AG4" s="95"/>
    </row>
    <row r="5" spans="1:33" ht="21" customHeight="1">
      <c r="A5" s="355">
        <v>2</v>
      </c>
      <c r="B5" s="267" t="s">
        <v>42</v>
      </c>
      <c r="C5" s="55" t="s">
        <v>267</v>
      </c>
      <c r="D5" s="77" t="s">
        <v>14</v>
      </c>
      <c r="E5" s="77" t="s">
        <v>15</v>
      </c>
      <c r="F5" s="77" t="s">
        <v>16</v>
      </c>
      <c r="G5" s="77" t="s">
        <v>17</v>
      </c>
      <c r="H5" s="77" t="s">
        <v>268</v>
      </c>
      <c r="I5" s="97" t="s">
        <v>269</v>
      </c>
      <c r="J5" s="56"/>
      <c r="K5" s="56"/>
      <c r="M5" s="355">
        <v>2</v>
      </c>
      <c r="N5" s="267" t="s">
        <v>42</v>
      </c>
      <c r="O5" s="55" t="s">
        <v>267</v>
      </c>
      <c r="P5" s="77" t="s">
        <v>14</v>
      </c>
      <c r="Q5" s="77" t="s">
        <v>15</v>
      </c>
      <c r="R5" s="77" t="s">
        <v>16</v>
      </c>
      <c r="S5" s="77" t="s">
        <v>17</v>
      </c>
      <c r="T5" s="77" t="s">
        <v>268</v>
      </c>
      <c r="U5" s="97" t="s">
        <v>269</v>
      </c>
      <c r="V5" s="56"/>
      <c r="W5" s="56"/>
      <c r="Y5" s="355">
        <v>2</v>
      </c>
      <c r="Z5" s="267" t="s">
        <v>42</v>
      </c>
      <c r="AA5" s="55" t="s">
        <v>267</v>
      </c>
      <c r="AB5" s="77" t="s">
        <v>14</v>
      </c>
      <c r="AC5" s="77" t="s">
        <v>15</v>
      </c>
      <c r="AD5" s="77" t="s">
        <v>16</v>
      </c>
      <c r="AE5" s="77" t="s">
        <v>17</v>
      </c>
      <c r="AF5" s="77" t="s">
        <v>268</v>
      </c>
      <c r="AG5" s="97" t="s">
        <v>269</v>
      </c>
    </row>
    <row r="6" spans="1:33" ht="21" customHeight="1" thickBot="1">
      <c r="A6" s="353">
        <v>3</v>
      </c>
      <c r="B6" s="354"/>
      <c r="C6" s="37"/>
      <c r="D6" s="98"/>
      <c r="E6" s="98"/>
      <c r="F6" s="98"/>
      <c r="G6" s="98"/>
      <c r="H6" s="98"/>
      <c r="I6" s="99"/>
      <c r="J6" s="56"/>
      <c r="K6" s="56"/>
      <c r="M6" s="353">
        <v>3</v>
      </c>
      <c r="N6" s="354"/>
      <c r="O6" s="205"/>
      <c r="P6" s="98"/>
      <c r="Q6" s="98"/>
      <c r="R6" s="98"/>
      <c r="S6" s="98"/>
      <c r="T6" s="98"/>
      <c r="U6" s="99"/>
      <c r="V6" s="56"/>
      <c r="W6" s="56"/>
      <c r="Y6" s="353">
        <v>3</v>
      </c>
      <c r="Z6" s="354"/>
      <c r="AA6" s="205"/>
      <c r="AB6" s="98"/>
      <c r="AC6" s="98"/>
      <c r="AD6" s="98"/>
      <c r="AE6" s="98"/>
      <c r="AF6" s="98"/>
      <c r="AG6" s="99"/>
    </row>
    <row r="7" spans="1:33" ht="21" customHeight="1" thickTop="1">
      <c r="A7" s="54" t="s">
        <v>21</v>
      </c>
      <c r="B7" s="297"/>
      <c r="C7" s="298"/>
      <c r="D7" s="298"/>
      <c r="E7" s="298"/>
      <c r="F7" s="298"/>
      <c r="G7" s="298"/>
      <c r="H7" s="298"/>
      <c r="I7" s="299"/>
      <c r="J7" s="44"/>
      <c r="K7" s="44"/>
      <c r="M7" s="54" t="s">
        <v>22</v>
      </c>
      <c r="N7" s="297"/>
      <c r="O7" s="298"/>
      <c r="P7" s="298"/>
      <c r="Q7" s="298"/>
      <c r="R7" s="298"/>
      <c r="S7" s="298"/>
      <c r="T7" s="298"/>
      <c r="U7" s="299"/>
      <c r="V7" s="44"/>
      <c r="W7" s="44"/>
      <c r="Y7" s="54" t="s">
        <v>19</v>
      </c>
      <c r="Z7" s="297"/>
      <c r="AA7" s="298"/>
      <c r="AB7" s="298"/>
      <c r="AC7" s="298"/>
      <c r="AD7" s="298"/>
      <c r="AE7" s="298"/>
      <c r="AF7" s="298"/>
      <c r="AG7" s="299"/>
    </row>
    <row r="8" spans="1:33" ht="21" hidden="1" customHeight="1">
      <c r="A8" s="28" t="s">
        <v>47</v>
      </c>
      <c r="B8" s="300">
        <v>0.59699999999999998</v>
      </c>
      <c r="C8" s="301">
        <v>0.70499999999999996</v>
      </c>
      <c r="D8" s="301">
        <v>0.36399999999999999</v>
      </c>
      <c r="E8" s="301">
        <v>0.71199999999999997</v>
      </c>
      <c r="F8" s="301">
        <v>0.79</v>
      </c>
      <c r="G8" s="301">
        <v>0.32700000000000001</v>
      </c>
      <c r="H8" s="301">
        <v>0.56599999999999995</v>
      </c>
      <c r="I8" s="302">
        <v>6.0999999999999999E-2</v>
      </c>
      <c r="J8" s="100"/>
      <c r="K8" s="100"/>
      <c r="M8" s="28" t="s">
        <v>47</v>
      </c>
      <c r="N8" s="300">
        <v>0.71599999999999997</v>
      </c>
      <c r="O8" s="301">
        <v>0.81799999999999995</v>
      </c>
      <c r="P8" s="301">
        <v>0.4</v>
      </c>
      <c r="Q8" s="301">
        <v>0.755</v>
      </c>
      <c r="R8" s="301">
        <v>0.92400000000000004</v>
      </c>
      <c r="S8" s="301">
        <v>0.44400000000000001</v>
      </c>
      <c r="T8" s="301">
        <v>0.70499999999999996</v>
      </c>
      <c r="U8" s="302">
        <v>0.105</v>
      </c>
      <c r="V8" s="100"/>
      <c r="W8" s="100"/>
      <c r="Y8" s="28" t="s">
        <v>47</v>
      </c>
      <c r="Z8" s="300">
        <v>0.48699999999999999</v>
      </c>
      <c r="AA8" s="301">
        <v>0.59499999999999997</v>
      </c>
      <c r="AB8" s="301" t="s">
        <v>270</v>
      </c>
      <c r="AC8" s="301">
        <v>0.66900000000000004</v>
      </c>
      <c r="AD8" s="301">
        <v>0.66100000000000003</v>
      </c>
      <c r="AE8" s="301">
        <v>0.23300000000000001</v>
      </c>
      <c r="AF8" s="301">
        <v>0.44</v>
      </c>
      <c r="AG8" s="302" t="s">
        <v>270</v>
      </c>
    </row>
    <row r="9" spans="1:33" ht="21" hidden="1" customHeight="1">
      <c r="A9" s="28" t="s">
        <v>48</v>
      </c>
      <c r="B9" s="300">
        <v>0.58199999999999996</v>
      </c>
      <c r="C9" s="301">
        <v>0.68799999999999994</v>
      </c>
      <c r="D9" s="301">
        <v>0.32900000000000001</v>
      </c>
      <c r="E9" s="301">
        <v>0.68400000000000005</v>
      </c>
      <c r="F9" s="301">
        <v>0.77900000000000003</v>
      </c>
      <c r="G9" s="301">
        <v>0.316</v>
      </c>
      <c r="H9" s="301">
        <v>0.55000000000000004</v>
      </c>
      <c r="I9" s="302">
        <v>5.2999999999999999E-2</v>
      </c>
      <c r="J9" s="100"/>
      <c r="K9" s="100"/>
      <c r="M9" s="28" t="s">
        <v>48</v>
      </c>
      <c r="N9" s="300">
        <v>0.71499999999999997</v>
      </c>
      <c r="O9" s="301">
        <v>0.81799999999999995</v>
      </c>
      <c r="P9" s="301">
        <v>0.42</v>
      </c>
      <c r="Q9" s="301">
        <v>0.76500000000000001</v>
      </c>
      <c r="R9" s="301">
        <v>0.92100000000000004</v>
      </c>
      <c r="S9" s="301">
        <v>0.436</v>
      </c>
      <c r="T9" s="301">
        <v>0.69299999999999995</v>
      </c>
      <c r="U9" s="302" t="s">
        <v>270</v>
      </c>
      <c r="V9" s="100"/>
      <c r="W9" s="100"/>
      <c r="Y9" s="28" t="s">
        <v>48</v>
      </c>
      <c r="Z9" s="300">
        <v>0.46</v>
      </c>
      <c r="AA9" s="301">
        <v>0.56200000000000006</v>
      </c>
      <c r="AB9" s="301" t="s">
        <v>270</v>
      </c>
      <c r="AC9" s="301">
        <v>0.60099999999999998</v>
      </c>
      <c r="AD9" s="301">
        <v>0.64</v>
      </c>
      <c r="AE9" s="301">
        <v>0.22</v>
      </c>
      <c r="AF9" s="301">
        <v>0.41899999999999998</v>
      </c>
      <c r="AG9" s="302" t="s">
        <v>270</v>
      </c>
    </row>
    <row r="10" spans="1:33" ht="21" hidden="1" customHeight="1">
      <c r="A10" s="28" t="s">
        <v>49</v>
      </c>
      <c r="B10" s="300">
        <v>0.57399999999999995</v>
      </c>
      <c r="C10" s="301">
        <v>0.67800000000000005</v>
      </c>
      <c r="D10" s="301">
        <v>0.29799999999999999</v>
      </c>
      <c r="E10" s="301">
        <v>0.64700000000000002</v>
      </c>
      <c r="F10" s="301">
        <v>0.78300000000000003</v>
      </c>
      <c r="G10" s="301">
        <v>0.30599999999999999</v>
      </c>
      <c r="H10" s="301">
        <v>0.52800000000000002</v>
      </c>
      <c r="I10" s="302">
        <v>5.3999999999999999E-2</v>
      </c>
      <c r="J10" s="100"/>
      <c r="K10" s="100"/>
      <c r="M10" s="28" t="s">
        <v>49</v>
      </c>
      <c r="N10" s="300">
        <v>0.69699999999999995</v>
      </c>
      <c r="O10" s="301">
        <v>0.79500000000000004</v>
      </c>
      <c r="P10" s="301" t="s">
        <v>270</v>
      </c>
      <c r="Q10" s="301">
        <v>0.73399999999999999</v>
      </c>
      <c r="R10" s="301">
        <v>0.90800000000000003</v>
      </c>
      <c r="S10" s="301">
        <v>0.42599999999999999</v>
      </c>
      <c r="T10" s="301">
        <v>0.66800000000000004</v>
      </c>
      <c r="U10" s="302">
        <v>0.10199999999999999</v>
      </c>
      <c r="V10" s="100"/>
      <c r="W10" s="100"/>
      <c r="Y10" s="28" t="s">
        <v>49</v>
      </c>
      <c r="Z10" s="300">
        <v>0.46100000000000002</v>
      </c>
      <c r="AA10" s="301">
        <v>0.56399999999999995</v>
      </c>
      <c r="AB10" s="301" t="s">
        <v>270</v>
      </c>
      <c r="AC10" s="301">
        <v>0.55800000000000005</v>
      </c>
      <c r="AD10" s="301">
        <v>0.66200000000000003</v>
      </c>
      <c r="AE10" s="301">
        <v>0.20899999999999999</v>
      </c>
      <c r="AF10" s="301">
        <v>0.39900000000000002</v>
      </c>
      <c r="AG10" s="302" t="s">
        <v>270</v>
      </c>
    </row>
    <row r="11" spans="1:33" ht="21" hidden="1" customHeight="1">
      <c r="A11" s="28" t="s">
        <v>265</v>
      </c>
      <c r="B11" s="300" t="s">
        <v>46</v>
      </c>
      <c r="C11" s="301" t="s">
        <v>46</v>
      </c>
      <c r="D11" s="301" t="s">
        <v>46</v>
      </c>
      <c r="E11" s="301" t="s">
        <v>46</v>
      </c>
      <c r="F11" s="301" t="s">
        <v>46</v>
      </c>
      <c r="G11" s="301" t="s">
        <v>46</v>
      </c>
      <c r="H11" s="301" t="s">
        <v>46</v>
      </c>
      <c r="I11" s="302" t="s">
        <v>46</v>
      </c>
      <c r="J11" s="100"/>
      <c r="K11" s="100"/>
      <c r="M11" s="28" t="s">
        <v>265</v>
      </c>
      <c r="N11" s="300" t="s">
        <v>46</v>
      </c>
      <c r="O11" s="301" t="s">
        <v>46</v>
      </c>
      <c r="P11" s="301" t="s">
        <v>46</v>
      </c>
      <c r="Q11" s="301" t="s">
        <v>46</v>
      </c>
      <c r="R11" s="301" t="s">
        <v>46</v>
      </c>
      <c r="S11" s="301" t="s">
        <v>46</v>
      </c>
      <c r="T11" s="301" t="s">
        <v>46</v>
      </c>
      <c r="U11" s="302" t="s">
        <v>46</v>
      </c>
      <c r="V11" s="100"/>
      <c r="W11" s="100"/>
      <c r="Y11" s="28" t="s">
        <v>265</v>
      </c>
      <c r="Z11" s="300" t="s">
        <v>46</v>
      </c>
      <c r="AA11" s="301" t="s">
        <v>46</v>
      </c>
      <c r="AB11" s="301" t="s">
        <v>46</v>
      </c>
      <c r="AC11" s="301" t="s">
        <v>46</v>
      </c>
      <c r="AD11" s="301" t="s">
        <v>46</v>
      </c>
      <c r="AE11" s="301" t="s">
        <v>46</v>
      </c>
      <c r="AF11" s="301" t="s">
        <v>46</v>
      </c>
      <c r="AG11" s="302" t="s">
        <v>46</v>
      </c>
    </row>
    <row r="12" spans="1:33" ht="21" hidden="1" customHeight="1">
      <c r="A12" s="28" t="s">
        <v>198</v>
      </c>
      <c r="B12" s="300">
        <v>0.57499999999999996</v>
      </c>
      <c r="C12" s="301">
        <v>0.67700000000000005</v>
      </c>
      <c r="D12" s="301">
        <v>0.30599999999999999</v>
      </c>
      <c r="E12" s="301">
        <v>0.68500000000000005</v>
      </c>
      <c r="F12" s="301">
        <v>0.77900000000000003</v>
      </c>
      <c r="G12" s="301">
        <v>0.29899999999999999</v>
      </c>
      <c r="H12" s="301">
        <v>0.505</v>
      </c>
      <c r="I12" s="302">
        <v>6.4000000000000001E-2</v>
      </c>
      <c r="J12" s="100"/>
      <c r="K12" s="100"/>
      <c r="M12" s="28" t="s">
        <v>198</v>
      </c>
      <c r="N12" s="300">
        <v>0.69599999999999995</v>
      </c>
      <c r="O12" s="301">
        <v>0.79300000000000004</v>
      </c>
      <c r="P12" s="301">
        <v>0.36099999999999999</v>
      </c>
      <c r="Q12" s="301">
        <v>0.76700000000000002</v>
      </c>
      <c r="R12" s="301">
        <v>0.89600000000000002</v>
      </c>
      <c r="S12" s="301">
        <v>0.42299999999999999</v>
      </c>
      <c r="T12" s="301">
        <v>0.65100000000000002</v>
      </c>
      <c r="U12" s="302">
        <v>0.11600000000000001</v>
      </c>
      <c r="V12" s="100"/>
      <c r="W12" s="100"/>
      <c r="Y12" s="28" t="s">
        <v>198</v>
      </c>
      <c r="Z12" s="300">
        <v>0.46300000000000002</v>
      </c>
      <c r="AA12" s="301">
        <v>0.56499999999999995</v>
      </c>
      <c r="AB12" s="301" t="s">
        <v>270</v>
      </c>
      <c r="AC12" s="301">
        <v>0.60099999999999998</v>
      </c>
      <c r="AD12" s="301">
        <v>0.66500000000000004</v>
      </c>
      <c r="AE12" s="301">
        <v>0.19800000000000001</v>
      </c>
      <c r="AF12" s="301">
        <v>0.36899999999999999</v>
      </c>
      <c r="AG12" s="302" t="s">
        <v>270</v>
      </c>
    </row>
    <row r="13" spans="1:33" ht="21" hidden="1" customHeight="1">
      <c r="A13" s="28" t="s">
        <v>50</v>
      </c>
      <c r="B13" s="300">
        <v>0.57799999999999996</v>
      </c>
      <c r="C13" s="301">
        <v>0.68100000000000005</v>
      </c>
      <c r="D13" s="301">
        <v>0.28799999999999998</v>
      </c>
      <c r="E13" s="301">
        <v>0.68</v>
      </c>
      <c r="F13" s="301">
        <v>0.78400000000000003</v>
      </c>
      <c r="G13" s="301">
        <v>0.30399999999999999</v>
      </c>
      <c r="H13" s="301">
        <v>0.51400000000000001</v>
      </c>
      <c r="I13" s="302">
        <v>6.5000000000000002E-2</v>
      </c>
      <c r="J13" s="100"/>
      <c r="K13" s="100"/>
      <c r="M13" s="28" t="s">
        <v>50</v>
      </c>
      <c r="N13" s="300">
        <v>0.69599999999999995</v>
      </c>
      <c r="O13" s="301">
        <v>0.79300000000000004</v>
      </c>
      <c r="P13" s="301">
        <v>0.377</v>
      </c>
      <c r="Q13" s="301">
        <v>0.76</v>
      </c>
      <c r="R13" s="301">
        <v>0.89500000000000002</v>
      </c>
      <c r="S13" s="301">
        <v>0.42499999999999999</v>
      </c>
      <c r="T13" s="301">
        <v>0.65900000000000003</v>
      </c>
      <c r="U13" s="302">
        <v>0.11</v>
      </c>
      <c r="V13" s="100"/>
      <c r="W13" s="100"/>
      <c r="Y13" s="28" t="s">
        <v>50</v>
      </c>
      <c r="Z13" s="300">
        <v>0.46899999999999997</v>
      </c>
      <c r="AA13" s="301">
        <v>0.57099999999999995</v>
      </c>
      <c r="AB13" s="301" t="s">
        <v>270</v>
      </c>
      <c r="AC13" s="301">
        <v>0.59899999999999998</v>
      </c>
      <c r="AD13" s="301">
        <v>0.67600000000000005</v>
      </c>
      <c r="AE13" s="301">
        <v>0.20599999999999999</v>
      </c>
      <c r="AF13" s="301">
        <v>0.38</v>
      </c>
      <c r="AG13" s="302" t="s">
        <v>270</v>
      </c>
    </row>
    <row r="14" spans="1:33" ht="21" hidden="1" customHeight="1">
      <c r="A14" s="28" t="s">
        <v>51</v>
      </c>
      <c r="B14" s="300">
        <v>0.58499999999999996</v>
      </c>
      <c r="C14" s="301">
        <v>0.68799999999999994</v>
      </c>
      <c r="D14" s="301">
        <v>0.30499999999999999</v>
      </c>
      <c r="E14" s="301">
        <v>0.67600000000000005</v>
      </c>
      <c r="F14" s="301">
        <v>0.78800000000000003</v>
      </c>
      <c r="G14" s="301">
        <v>0.31900000000000001</v>
      </c>
      <c r="H14" s="301">
        <v>0.53700000000000003</v>
      </c>
      <c r="I14" s="302">
        <v>7.0999999999999994E-2</v>
      </c>
      <c r="J14" s="100"/>
      <c r="K14" s="100"/>
      <c r="M14" s="28" t="s">
        <v>51</v>
      </c>
      <c r="N14" s="300">
        <v>0.70299999999999996</v>
      </c>
      <c r="O14" s="301">
        <v>0.79900000000000004</v>
      </c>
      <c r="P14" s="301">
        <v>0.377</v>
      </c>
      <c r="Q14" s="301">
        <v>0.76600000000000001</v>
      </c>
      <c r="R14" s="301">
        <v>0.89600000000000002</v>
      </c>
      <c r="S14" s="301">
        <v>0.441</v>
      </c>
      <c r="T14" s="301">
        <v>0.67700000000000005</v>
      </c>
      <c r="U14" s="302">
        <v>0.123</v>
      </c>
      <c r="V14" s="100"/>
      <c r="W14" s="100"/>
      <c r="Y14" s="28" t="s">
        <v>51</v>
      </c>
      <c r="Z14" s="300">
        <v>0.47599999999999998</v>
      </c>
      <c r="AA14" s="301">
        <v>0.57999999999999996</v>
      </c>
      <c r="AB14" s="301" t="s">
        <v>270</v>
      </c>
      <c r="AC14" s="301">
        <v>0.58499999999999996</v>
      </c>
      <c r="AD14" s="301">
        <v>0.68200000000000005</v>
      </c>
      <c r="AE14" s="301">
        <v>0.22</v>
      </c>
      <c r="AF14" s="301">
        <v>0.40600000000000003</v>
      </c>
      <c r="AG14" s="302" t="s">
        <v>270</v>
      </c>
    </row>
    <row r="15" spans="1:33" ht="21" hidden="1" customHeight="1">
      <c r="A15" s="28" t="s">
        <v>52</v>
      </c>
      <c r="B15" s="300">
        <v>0.58499999999999996</v>
      </c>
      <c r="C15" s="301">
        <v>0.68799999999999994</v>
      </c>
      <c r="D15" s="301">
        <v>0.31900000000000001</v>
      </c>
      <c r="E15" s="301">
        <v>0.66600000000000004</v>
      </c>
      <c r="F15" s="301">
        <v>0.79</v>
      </c>
      <c r="G15" s="301">
        <v>0.31900000000000001</v>
      </c>
      <c r="H15" s="301">
        <v>0.53600000000000003</v>
      </c>
      <c r="I15" s="302">
        <v>7.1999999999999995E-2</v>
      </c>
      <c r="J15" s="100"/>
      <c r="K15" s="100"/>
      <c r="M15" s="28" t="s">
        <v>52</v>
      </c>
      <c r="N15" s="300">
        <v>0.7</v>
      </c>
      <c r="O15" s="301">
        <v>0.79600000000000004</v>
      </c>
      <c r="P15" s="301">
        <v>0.35599999999999998</v>
      </c>
      <c r="Q15" s="301">
        <v>0.755</v>
      </c>
      <c r="R15" s="301">
        <v>0.89900000000000002</v>
      </c>
      <c r="S15" s="301">
        <v>0.437</v>
      </c>
      <c r="T15" s="301">
        <v>0.66800000000000004</v>
      </c>
      <c r="U15" s="302">
        <v>0.125</v>
      </c>
      <c r="V15" s="100"/>
      <c r="W15" s="100"/>
      <c r="Y15" s="28" t="s">
        <v>52</v>
      </c>
      <c r="Z15" s="300">
        <v>0.47899999999999998</v>
      </c>
      <c r="AA15" s="301">
        <v>0.58299999999999996</v>
      </c>
      <c r="AB15" s="301" t="s">
        <v>270</v>
      </c>
      <c r="AC15" s="301">
        <v>0.57599999999999996</v>
      </c>
      <c r="AD15" s="301">
        <v>0.68400000000000005</v>
      </c>
      <c r="AE15" s="301">
        <v>0.224</v>
      </c>
      <c r="AF15" s="301">
        <v>0.41299999999999998</v>
      </c>
      <c r="AG15" s="302" t="s">
        <v>270</v>
      </c>
    </row>
    <row r="16" spans="1:33" ht="21" hidden="1" customHeight="1">
      <c r="A16" s="28" t="s">
        <v>53</v>
      </c>
      <c r="B16" s="300">
        <v>0.58299999999999996</v>
      </c>
      <c r="C16" s="301">
        <v>0.68600000000000005</v>
      </c>
      <c r="D16" s="301">
        <v>0.34399999999999997</v>
      </c>
      <c r="E16" s="301">
        <v>0.65400000000000003</v>
      </c>
      <c r="F16" s="301">
        <v>0.78900000000000003</v>
      </c>
      <c r="G16" s="301">
        <v>0.318</v>
      </c>
      <c r="H16" s="301">
        <v>0.53400000000000003</v>
      </c>
      <c r="I16" s="302">
        <v>7.1999999999999995E-2</v>
      </c>
      <c r="J16" s="100"/>
      <c r="K16" s="100"/>
      <c r="M16" s="28" t="s">
        <v>53</v>
      </c>
      <c r="N16" s="300">
        <v>0.70099999999999996</v>
      </c>
      <c r="O16" s="301">
        <v>0.79600000000000004</v>
      </c>
      <c r="P16" s="301">
        <v>0.38800000000000001</v>
      </c>
      <c r="Q16" s="301">
        <v>0.749</v>
      </c>
      <c r="R16" s="301">
        <v>0.89900000000000002</v>
      </c>
      <c r="S16" s="301">
        <v>0.438</v>
      </c>
      <c r="T16" s="301">
        <v>0.66800000000000004</v>
      </c>
      <c r="U16" s="302">
        <v>0.129</v>
      </c>
      <c r="V16" s="100"/>
      <c r="W16" s="100"/>
      <c r="Y16" s="28" t="s">
        <v>53</v>
      </c>
      <c r="Z16" s="300">
        <v>0.47499999999999998</v>
      </c>
      <c r="AA16" s="301">
        <v>0.57899999999999996</v>
      </c>
      <c r="AB16" s="301" t="s">
        <v>270</v>
      </c>
      <c r="AC16" s="301">
        <v>0.55800000000000005</v>
      </c>
      <c r="AD16" s="301">
        <v>0.68200000000000005</v>
      </c>
      <c r="AE16" s="301">
        <v>0.22</v>
      </c>
      <c r="AF16" s="301">
        <v>0.40899999999999997</v>
      </c>
      <c r="AG16" s="302" t="s">
        <v>270</v>
      </c>
    </row>
    <row r="17" spans="1:33" ht="21" hidden="1" customHeight="1">
      <c r="A17" s="28" t="s">
        <v>54</v>
      </c>
      <c r="B17" s="300">
        <v>0.58599999999999997</v>
      </c>
      <c r="C17" s="301">
        <v>0.69199999999999995</v>
      </c>
      <c r="D17" s="301">
        <v>0.35</v>
      </c>
      <c r="E17" s="301">
        <v>0.69199999999999995</v>
      </c>
      <c r="F17" s="301">
        <v>0.78800000000000003</v>
      </c>
      <c r="G17" s="301">
        <v>0.312</v>
      </c>
      <c r="H17" s="301">
        <v>0.53100000000000003</v>
      </c>
      <c r="I17" s="302">
        <v>6.3E-2</v>
      </c>
      <c r="J17" s="100"/>
      <c r="K17" s="100"/>
      <c r="M17" s="28" t="s">
        <v>54</v>
      </c>
      <c r="N17" s="300">
        <v>0.69899999999999995</v>
      </c>
      <c r="O17" s="301">
        <v>0.79800000000000004</v>
      </c>
      <c r="P17" s="301">
        <v>0.376</v>
      </c>
      <c r="Q17" s="301">
        <v>0.76500000000000001</v>
      </c>
      <c r="R17" s="301">
        <v>0.90200000000000002</v>
      </c>
      <c r="S17" s="301">
        <v>0.42299999999999999</v>
      </c>
      <c r="T17" s="301">
        <v>0.65800000000000003</v>
      </c>
      <c r="U17" s="302">
        <v>0.106</v>
      </c>
      <c r="V17" s="100"/>
      <c r="W17" s="100"/>
      <c r="Y17" s="28" t="s">
        <v>54</v>
      </c>
      <c r="Z17" s="300">
        <v>0.48299999999999998</v>
      </c>
      <c r="AA17" s="301">
        <v>0.58799999999999997</v>
      </c>
      <c r="AB17" s="301">
        <v>0.32500000000000001</v>
      </c>
      <c r="AC17" s="301">
        <v>0.61799999999999999</v>
      </c>
      <c r="AD17" s="301">
        <v>0.67700000000000005</v>
      </c>
      <c r="AE17" s="301">
        <v>0.222</v>
      </c>
      <c r="AF17" s="301">
        <v>0.41099999999999998</v>
      </c>
      <c r="AG17" s="302" t="s">
        <v>270</v>
      </c>
    </row>
    <row r="18" spans="1:33" ht="21" hidden="1" customHeight="1">
      <c r="A18" s="28" t="s">
        <v>55</v>
      </c>
      <c r="B18" s="300">
        <v>0.59</v>
      </c>
      <c r="C18" s="301">
        <v>0.69599999999999995</v>
      </c>
      <c r="D18" s="301">
        <v>0.36699999999999999</v>
      </c>
      <c r="E18" s="301">
        <v>0.70699999999999996</v>
      </c>
      <c r="F18" s="301">
        <v>0.78600000000000003</v>
      </c>
      <c r="G18" s="301">
        <v>0.318</v>
      </c>
      <c r="H18" s="301">
        <v>0.54300000000000004</v>
      </c>
      <c r="I18" s="302">
        <v>6.2E-2</v>
      </c>
      <c r="J18" s="100"/>
      <c r="K18" s="100"/>
      <c r="M18" s="28" t="s">
        <v>55</v>
      </c>
      <c r="N18" s="300">
        <v>0.70399999999999996</v>
      </c>
      <c r="O18" s="301">
        <v>0.80500000000000005</v>
      </c>
      <c r="P18" s="301">
        <v>0.40500000000000003</v>
      </c>
      <c r="Q18" s="301">
        <v>0.78400000000000003</v>
      </c>
      <c r="R18" s="301">
        <v>0.90200000000000002</v>
      </c>
      <c r="S18" s="301">
        <v>0.42699999999999999</v>
      </c>
      <c r="T18" s="301">
        <v>0.67</v>
      </c>
      <c r="U18" s="302">
        <v>9.8000000000000004E-2</v>
      </c>
      <c r="V18" s="100"/>
      <c r="W18" s="100"/>
      <c r="Y18" s="28" t="s">
        <v>55</v>
      </c>
      <c r="Z18" s="300">
        <v>0.48499999999999999</v>
      </c>
      <c r="AA18" s="301">
        <v>0.59</v>
      </c>
      <c r="AB18" s="301">
        <v>0.32900000000000001</v>
      </c>
      <c r="AC18" s="301">
        <v>0.63</v>
      </c>
      <c r="AD18" s="301">
        <v>0.67200000000000004</v>
      </c>
      <c r="AE18" s="301">
        <v>0.23</v>
      </c>
      <c r="AF18" s="301">
        <v>0.42399999999999999</v>
      </c>
      <c r="AG18" s="302" t="s">
        <v>270</v>
      </c>
    </row>
    <row r="19" spans="1:33" ht="21" hidden="1" customHeight="1">
      <c r="A19" s="28" t="s">
        <v>56</v>
      </c>
      <c r="B19" s="300">
        <v>0.58899999999999997</v>
      </c>
      <c r="C19" s="301">
        <v>0.69599999999999995</v>
      </c>
      <c r="D19" s="301">
        <v>0.35599999999999998</v>
      </c>
      <c r="E19" s="301">
        <v>0.70399999999999996</v>
      </c>
      <c r="F19" s="301">
        <v>0.78200000000000003</v>
      </c>
      <c r="G19" s="301">
        <v>0.32300000000000001</v>
      </c>
      <c r="H19" s="301">
        <v>0.55300000000000005</v>
      </c>
      <c r="I19" s="302">
        <v>0.06</v>
      </c>
      <c r="J19" s="100"/>
      <c r="K19" s="100"/>
      <c r="M19" s="28" t="s">
        <v>56</v>
      </c>
      <c r="N19" s="300">
        <v>0.69799999999999995</v>
      </c>
      <c r="O19" s="301">
        <v>0.79800000000000004</v>
      </c>
      <c r="P19" s="301">
        <v>0.40100000000000002</v>
      </c>
      <c r="Q19" s="301">
        <v>0.77100000000000002</v>
      </c>
      <c r="R19" s="301">
        <v>0.89600000000000002</v>
      </c>
      <c r="S19" s="301">
        <v>0.42299999999999999</v>
      </c>
      <c r="T19" s="301">
        <v>0.66400000000000003</v>
      </c>
      <c r="U19" s="302">
        <v>9.7000000000000003E-2</v>
      </c>
      <c r="V19" s="100"/>
      <c r="W19" s="100"/>
      <c r="Y19" s="28" t="s">
        <v>56</v>
      </c>
      <c r="Z19" s="300">
        <v>0.48899999999999999</v>
      </c>
      <c r="AA19" s="301">
        <v>0.59599999999999997</v>
      </c>
      <c r="AB19" s="301" t="s">
        <v>270</v>
      </c>
      <c r="AC19" s="301">
        <v>0.63600000000000001</v>
      </c>
      <c r="AD19" s="301">
        <v>0.67100000000000004</v>
      </c>
      <c r="AE19" s="301">
        <v>0.24099999999999999</v>
      </c>
      <c r="AF19" s="301">
        <v>0.45</v>
      </c>
      <c r="AG19" s="302" t="s">
        <v>270</v>
      </c>
    </row>
    <row r="20" spans="1:33" ht="21" hidden="1" customHeight="1">
      <c r="A20" s="28" t="s">
        <v>57</v>
      </c>
      <c r="B20" s="300">
        <v>0.59599999999999997</v>
      </c>
      <c r="C20" s="301">
        <v>0.70299999999999996</v>
      </c>
      <c r="D20" s="301">
        <v>0.36399999999999999</v>
      </c>
      <c r="E20" s="301">
        <v>0.72599999999999998</v>
      </c>
      <c r="F20" s="301">
        <v>0.79</v>
      </c>
      <c r="G20" s="301">
        <v>0.32200000000000001</v>
      </c>
      <c r="H20" s="301">
        <v>0.54900000000000004</v>
      </c>
      <c r="I20" s="302">
        <v>6.3E-2</v>
      </c>
      <c r="J20" s="100"/>
      <c r="K20" s="100"/>
      <c r="M20" s="28" t="s">
        <v>57</v>
      </c>
      <c r="N20" s="300">
        <v>0.70499999999999996</v>
      </c>
      <c r="O20" s="301">
        <v>0.80500000000000005</v>
      </c>
      <c r="P20" s="301">
        <v>0.41199999999999998</v>
      </c>
      <c r="Q20" s="301">
        <v>0.80400000000000005</v>
      </c>
      <c r="R20" s="301">
        <v>0.89500000000000002</v>
      </c>
      <c r="S20" s="301">
        <v>0.43</v>
      </c>
      <c r="T20" s="301">
        <v>0.67100000000000004</v>
      </c>
      <c r="U20" s="302">
        <v>0.104</v>
      </c>
      <c r="V20" s="100"/>
      <c r="W20" s="100"/>
      <c r="Y20" s="28" t="s">
        <v>57</v>
      </c>
      <c r="Z20" s="300">
        <v>0.496</v>
      </c>
      <c r="AA20" s="301">
        <v>0.60399999999999998</v>
      </c>
      <c r="AB20" s="301" t="s">
        <v>270</v>
      </c>
      <c r="AC20" s="301">
        <v>0.64700000000000002</v>
      </c>
      <c r="AD20" s="301">
        <v>0.68799999999999994</v>
      </c>
      <c r="AE20" s="301">
        <v>0.23499999999999999</v>
      </c>
      <c r="AF20" s="301">
        <v>0.435</v>
      </c>
      <c r="AG20" s="302" t="s">
        <v>270</v>
      </c>
    </row>
    <row r="21" spans="1:33" ht="21" hidden="1" customHeight="1">
      <c r="A21" s="28" t="s">
        <v>58</v>
      </c>
      <c r="B21" s="300">
        <v>0.59799999999999998</v>
      </c>
      <c r="C21" s="301">
        <v>0.70499999999999996</v>
      </c>
      <c r="D21" s="301">
        <v>0.317</v>
      </c>
      <c r="E21" s="301">
        <v>0.73799999999999999</v>
      </c>
      <c r="F21" s="301">
        <v>0.79200000000000004</v>
      </c>
      <c r="G21" s="301">
        <v>0.32700000000000001</v>
      </c>
      <c r="H21" s="301">
        <v>0.55500000000000005</v>
      </c>
      <c r="I21" s="302">
        <v>6.7000000000000004E-2</v>
      </c>
      <c r="J21" s="100"/>
      <c r="K21" s="100"/>
      <c r="M21" s="28" t="s">
        <v>58</v>
      </c>
      <c r="N21" s="300">
        <v>0.70599999999999996</v>
      </c>
      <c r="O21" s="301">
        <v>0.80600000000000005</v>
      </c>
      <c r="P21" s="301">
        <v>0.38600000000000001</v>
      </c>
      <c r="Q21" s="301">
        <v>0.81899999999999995</v>
      </c>
      <c r="R21" s="301">
        <v>0.89500000000000002</v>
      </c>
      <c r="S21" s="301">
        <v>0.432</v>
      </c>
      <c r="T21" s="301">
        <v>0.67200000000000004</v>
      </c>
      <c r="U21" s="302">
        <v>0.107</v>
      </c>
      <c r="V21" s="100"/>
      <c r="W21" s="100"/>
      <c r="Y21" s="28" t="s">
        <v>58</v>
      </c>
      <c r="Z21" s="300">
        <v>0.498</v>
      </c>
      <c r="AA21" s="301">
        <v>0.60599999999999998</v>
      </c>
      <c r="AB21" s="301" t="s">
        <v>270</v>
      </c>
      <c r="AC21" s="301">
        <v>0.65700000000000003</v>
      </c>
      <c r="AD21" s="301">
        <v>0.69099999999999995</v>
      </c>
      <c r="AE21" s="301">
        <v>0.24199999999999999</v>
      </c>
      <c r="AF21" s="301">
        <v>0.44600000000000001</v>
      </c>
      <c r="AG21" s="302" t="s">
        <v>270</v>
      </c>
    </row>
    <row r="22" spans="1:33" ht="21" hidden="1" customHeight="1">
      <c r="A22" s="28" t="s">
        <v>59</v>
      </c>
      <c r="B22" s="300">
        <v>0.60099999999999998</v>
      </c>
      <c r="C22" s="301">
        <v>0.70799999999999996</v>
      </c>
      <c r="D22" s="301">
        <v>0.313</v>
      </c>
      <c r="E22" s="301">
        <v>0.73599999999999999</v>
      </c>
      <c r="F22" s="301">
        <v>0.79800000000000004</v>
      </c>
      <c r="G22" s="301">
        <v>0.32800000000000001</v>
      </c>
      <c r="H22" s="301">
        <v>0.55600000000000005</v>
      </c>
      <c r="I22" s="302">
        <v>6.8000000000000005E-2</v>
      </c>
      <c r="J22" s="100"/>
      <c r="K22" s="100"/>
      <c r="M22" s="28" t="s">
        <v>59</v>
      </c>
      <c r="N22" s="300">
        <v>0.70899999999999996</v>
      </c>
      <c r="O22" s="301">
        <v>0.80900000000000005</v>
      </c>
      <c r="P22" s="301">
        <v>0.35499999999999998</v>
      </c>
      <c r="Q22" s="301">
        <v>0.80800000000000005</v>
      </c>
      <c r="R22" s="301">
        <v>0.89900000000000002</v>
      </c>
      <c r="S22" s="301">
        <v>0.442</v>
      </c>
      <c r="T22" s="301">
        <v>0.68899999999999995</v>
      </c>
      <c r="U22" s="302">
        <v>0.107</v>
      </c>
      <c r="V22" s="100"/>
      <c r="W22" s="100"/>
      <c r="Y22" s="28" t="s">
        <v>59</v>
      </c>
      <c r="Z22" s="300">
        <v>0.502</v>
      </c>
      <c r="AA22" s="301">
        <v>0.61</v>
      </c>
      <c r="AB22" s="301" t="s">
        <v>270</v>
      </c>
      <c r="AC22" s="301">
        <v>0.66400000000000003</v>
      </c>
      <c r="AD22" s="301">
        <v>0.69899999999999995</v>
      </c>
      <c r="AE22" s="301">
        <v>0.23599999999999999</v>
      </c>
      <c r="AF22" s="301">
        <v>0.43099999999999999</v>
      </c>
      <c r="AG22" s="302" t="s">
        <v>270</v>
      </c>
    </row>
    <row r="23" spans="1:33" ht="21" hidden="1" customHeight="1">
      <c r="A23" s="28" t="s">
        <v>199</v>
      </c>
      <c r="B23" s="300">
        <v>0.60399999999999998</v>
      </c>
      <c r="C23" s="301">
        <v>0.71099999999999997</v>
      </c>
      <c r="D23" s="301">
        <v>0.311</v>
      </c>
      <c r="E23" s="301">
        <v>0.74199999999999999</v>
      </c>
      <c r="F23" s="301">
        <v>0.8</v>
      </c>
      <c r="G23" s="301">
        <v>0.33200000000000002</v>
      </c>
      <c r="H23" s="301">
        <v>0.55900000000000005</v>
      </c>
      <c r="I23" s="302">
        <v>7.0999999999999994E-2</v>
      </c>
      <c r="J23" s="100"/>
      <c r="K23" s="100"/>
      <c r="M23" s="28" t="s">
        <v>199</v>
      </c>
      <c r="N23" s="300">
        <v>0.71</v>
      </c>
      <c r="O23" s="301">
        <v>0.80900000000000005</v>
      </c>
      <c r="P23" s="301">
        <v>0.35</v>
      </c>
      <c r="Q23" s="301">
        <v>0.79800000000000004</v>
      </c>
      <c r="R23" s="301">
        <v>0.90100000000000002</v>
      </c>
      <c r="S23" s="301">
        <v>0.44700000000000001</v>
      </c>
      <c r="T23" s="301">
        <v>0.69299999999999995</v>
      </c>
      <c r="U23" s="302">
        <v>0.114</v>
      </c>
      <c r="V23" s="100"/>
      <c r="W23" s="100"/>
      <c r="Y23" s="28" t="s">
        <v>199</v>
      </c>
      <c r="Z23" s="300">
        <v>0.50600000000000001</v>
      </c>
      <c r="AA23" s="301">
        <v>0.61499999999999999</v>
      </c>
      <c r="AB23" s="301" t="s">
        <v>270</v>
      </c>
      <c r="AC23" s="301">
        <v>0.68500000000000005</v>
      </c>
      <c r="AD23" s="301">
        <v>0.70099999999999996</v>
      </c>
      <c r="AE23" s="301">
        <v>0.23799999999999999</v>
      </c>
      <c r="AF23" s="301">
        <v>0.434</v>
      </c>
      <c r="AG23" s="302" t="s">
        <v>270</v>
      </c>
    </row>
    <row r="24" spans="1:33" ht="21" hidden="1" customHeight="1">
      <c r="A24" s="28" t="s">
        <v>200</v>
      </c>
      <c r="B24" s="300">
        <v>0.6</v>
      </c>
      <c r="C24" s="301">
        <v>0.70499999999999996</v>
      </c>
      <c r="D24" s="301">
        <v>0.317</v>
      </c>
      <c r="E24" s="301">
        <v>0.72799999999999998</v>
      </c>
      <c r="F24" s="301">
        <v>0.8</v>
      </c>
      <c r="G24" s="301">
        <v>0.32500000000000001</v>
      </c>
      <c r="H24" s="301">
        <v>0.54300000000000004</v>
      </c>
      <c r="I24" s="302">
        <v>7.4999999999999997E-2</v>
      </c>
      <c r="J24" s="100"/>
      <c r="K24" s="100"/>
      <c r="M24" s="28" t="s">
        <v>200</v>
      </c>
      <c r="N24" s="300">
        <v>0.70699999999999996</v>
      </c>
      <c r="O24" s="301">
        <v>0.80500000000000005</v>
      </c>
      <c r="P24" s="301">
        <v>0.35699999999999998</v>
      </c>
      <c r="Q24" s="301">
        <v>0.78100000000000003</v>
      </c>
      <c r="R24" s="301">
        <v>0.90500000000000003</v>
      </c>
      <c r="S24" s="301">
        <v>0.441</v>
      </c>
      <c r="T24" s="301">
        <v>0.67500000000000004</v>
      </c>
      <c r="U24" s="302">
        <v>0.123</v>
      </c>
      <c r="V24" s="100"/>
      <c r="W24" s="100"/>
      <c r="Y24" s="28" t="s">
        <v>200</v>
      </c>
      <c r="Z24" s="300">
        <v>0.501</v>
      </c>
      <c r="AA24" s="301">
        <v>0.60799999999999998</v>
      </c>
      <c r="AB24" s="301" t="s">
        <v>270</v>
      </c>
      <c r="AC24" s="301">
        <v>0.67500000000000004</v>
      </c>
      <c r="AD24" s="301">
        <v>0.69799999999999995</v>
      </c>
      <c r="AE24" s="301">
        <v>0.23100000000000001</v>
      </c>
      <c r="AF24" s="301">
        <v>0.41899999999999998</v>
      </c>
      <c r="AG24" s="302" t="s">
        <v>270</v>
      </c>
    </row>
    <row r="25" spans="1:33" ht="21" hidden="1" customHeight="1">
      <c r="A25" s="28" t="s">
        <v>60</v>
      </c>
      <c r="B25" s="300">
        <v>0.59799999999999998</v>
      </c>
      <c r="C25" s="301">
        <v>0.70299999999999996</v>
      </c>
      <c r="D25" s="301">
        <v>0.33100000000000002</v>
      </c>
      <c r="E25" s="301">
        <v>0.71099999999999997</v>
      </c>
      <c r="F25" s="301">
        <v>0.80100000000000005</v>
      </c>
      <c r="G25" s="301">
        <v>0.32500000000000001</v>
      </c>
      <c r="H25" s="301">
        <v>0.54200000000000004</v>
      </c>
      <c r="I25" s="302">
        <v>7.5999999999999998E-2</v>
      </c>
      <c r="J25" s="100"/>
      <c r="K25" s="100"/>
      <c r="M25" s="28" t="s">
        <v>60</v>
      </c>
      <c r="N25" s="300">
        <v>0.71299999999999997</v>
      </c>
      <c r="O25" s="301">
        <v>0.81</v>
      </c>
      <c r="P25" s="301">
        <v>0.36799999999999999</v>
      </c>
      <c r="Q25" s="301">
        <v>0.79</v>
      </c>
      <c r="R25" s="301">
        <v>0.90900000000000003</v>
      </c>
      <c r="S25" s="301">
        <v>0.44600000000000001</v>
      </c>
      <c r="T25" s="301">
        <v>0.67800000000000005</v>
      </c>
      <c r="U25" s="302">
        <v>0.13100000000000001</v>
      </c>
      <c r="V25" s="100"/>
      <c r="W25" s="100"/>
      <c r="Y25" s="28" t="s">
        <v>60</v>
      </c>
      <c r="Z25" s="300">
        <v>0.49299999999999999</v>
      </c>
      <c r="AA25" s="301">
        <v>0.6</v>
      </c>
      <c r="AB25" s="301" t="s">
        <v>270</v>
      </c>
      <c r="AC25" s="301">
        <v>0.63200000000000001</v>
      </c>
      <c r="AD25" s="301">
        <v>0.69599999999999995</v>
      </c>
      <c r="AE25" s="301">
        <v>0.22600000000000001</v>
      </c>
      <c r="AF25" s="301">
        <v>0.41299999999999998</v>
      </c>
      <c r="AG25" s="302" t="s">
        <v>270</v>
      </c>
    </row>
    <row r="26" spans="1:33" ht="21" hidden="1" customHeight="1">
      <c r="A26" s="28" t="s">
        <v>61</v>
      </c>
      <c r="B26" s="300">
        <v>0.59299999999999997</v>
      </c>
      <c r="C26" s="301">
        <v>0.69899999999999995</v>
      </c>
      <c r="D26" s="301">
        <v>0.28899999999999998</v>
      </c>
      <c r="E26" s="301">
        <v>0.70899999999999996</v>
      </c>
      <c r="F26" s="301">
        <v>0.8</v>
      </c>
      <c r="G26" s="301">
        <v>0.318</v>
      </c>
      <c r="H26" s="301">
        <v>0.53600000000000003</v>
      </c>
      <c r="I26" s="302">
        <v>6.8000000000000005E-2</v>
      </c>
      <c r="J26" s="100"/>
      <c r="K26" s="100"/>
      <c r="M26" s="28" t="s">
        <v>61</v>
      </c>
      <c r="N26" s="300">
        <v>0.70899999999999996</v>
      </c>
      <c r="O26" s="301">
        <v>0.80700000000000005</v>
      </c>
      <c r="P26" s="301">
        <v>0.318</v>
      </c>
      <c r="Q26" s="301">
        <v>0.79900000000000004</v>
      </c>
      <c r="R26" s="301">
        <v>0.91</v>
      </c>
      <c r="S26" s="301">
        <v>0.437</v>
      </c>
      <c r="T26" s="301">
        <v>0.67100000000000004</v>
      </c>
      <c r="U26" s="302">
        <v>0.12</v>
      </c>
      <c r="V26" s="100"/>
      <c r="W26" s="100"/>
      <c r="Y26" s="28" t="s">
        <v>61</v>
      </c>
      <c r="Z26" s="300">
        <v>0.48599999999999999</v>
      </c>
      <c r="AA26" s="301">
        <v>0.59299999999999997</v>
      </c>
      <c r="AB26" s="301" t="s">
        <v>270</v>
      </c>
      <c r="AC26" s="301">
        <v>0.61899999999999999</v>
      </c>
      <c r="AD26" s="301">
        <v>0.69199999999999995</v>
      </c>
      <c r="AE26" s="301">
        <v>0.22</v>
      </c>
      <c r="AF26" s="301">
        <v>0.40799999999999997</v>
      </c>
      <c r="AG26" s="302" t="s">
        <v>270</v>
      </c>
    </row>
    <row r="27" spans="1:33" ht="21" hidden="1" customHeight="1">
      <c r="A27" s="28" t="s">
        <v>62</v>
      </c>
      <c r="B27" s="300">
        <v>0.59</v>
      </c>
      <c r="C27" s="301">
        <v>0.69699999999999995</v>
      </c>
      <c r="D27" s="301">
        <v>0.308</v>
      </c>
      <c r="E27" s="301">
        <v>0.71799999999999997</v>
      </c>
      <c r="F27" s="301">
        <v>0.79400000000000004</v>
      </c>
      <c r="G27" s="301">
        <v>0.311</v>
      </c>
      <c r="H27" s="301">
        <v>0.53100000000000003</v>
      </c>
      <c r="I27" s="302">
        <v>0.06</v>
      </c>
      <c r="J27" s="100"/>
      <c r="K27" s="100"/>
      <c r="M27" s="28" t="s">
        <v>62</v>
      </c>
      <c r="N27" s="300">
        <v>0.70299999999999996</v>
      </c>
      <c r="O27" s="301">
        <v>0.80200000000000005</v>
      </c>
      <c r="P27" s="301">
        <v>0.32400000000000001</v>
      </c>
      <c r="Q27" s="301">
        <v>0.78100000000000003</v>
      </c>
      <c r="R27" s="301">
        <v>0.90600000000000003</v>
      </c>
      <c r="S27" s="301">
        <v>0.43099999999999999</v>
      </c>
      <c r="T27" s="301">
        <v>0.66700000000000004</v>
      </c>
      <c r="U27" s="302">
        <v>0.11</v>
      </c>
      <c r="V27" s="100"/>
      <c r="W27" s="100"/>
      <c r="Y27" s="28" t="s">
        <v>62</v>
      </c>
      <c r="Z27" s="300">
        <v>0.48599999999999999</v>
      </c>
      <c r="AA27" s="301">
        <v>0.59399999999999997</v>
      </c>
      <c r="AB27" s="301" t="s">
        <v>270</v>
      </c>
      <c r="AC27" s="301">
        <v>0.65500000000000003</v>
      </c>
      <c r="AD27" s="301">
        <v>0.68400000000000005</v>
      </c>
      <c r="AE27" s="301">
        <v>0.21299999999999999</v>
      </c>
      <c r="AF27" s="301">
        <v>0.40200000000000002</v>
      </c>
      <c r="AG27" s="302" t="s">
        <v>270</v>
      </c>
    </row>
    <row r="28" spans="1:33" ht="21" hidden="1" customHeight="1">
      <c r="A28" s="28" t="s">
        <v>63</v>
      </c>
      <c r="B28" s="300">
        <v>0.58899999999999997</v>
      </c>
      <c r="C28" s="301">
        <v>0.69599999999999995</v>
      </c>
      <c r="D28" s="301">
        <v>0.29599999999999999</v>
      </c>
      <c r="E28" s="301">
        <v>0.72299999999999998</v>
      </c>
      <c r="F28" s="301">
        <v>0.79600000000000004</v>
      </c>
      <c r="G28" s="301">
        <v>0.30599999999999999</v>
      </c>
      <c r="H28" s="301">
        <v>0.52300000000000002</v>
      </c>
      <c r="I28" s="302">
        <v>5.7000000000000002E-2</v>
      </c>
      <c r="J28" s="100"/>
      <c r="K28" s="100"/>
      <c r="M28" s="28" t="s">
        <v>63</v>
      </c>
      <c r="N28" s="300">
        <v>0.70199999999999996</v>
      </c>
      <c r="O28" s="301">
        <v>0.80100000000000005</v>
      </c>
      <c r="P28" s="301" t="s">
        <v>270</v>
      </c>
      <c r="Q28" s="301">
        <v>0.78700000000000003</v>
      </c>
      <c r="R28" s="301">
        <v>0.90900000000000003</v>
      </c>
      <c r="S28" s="301">
        <v>0.42299999999999999</v>
      </c>
      <c r="T28" s="301">
        <v>0.65800000000000003</v>
      </c>
      <c r="U28" s="302">
        <v>0.10299999999999999</v>
      </c>
      <c r="V28" s="100"/>
      <c r="W28" s="100"/>
      <c r="Y28" s="28" t="s">
        <v>63</v>
      </c>
      <c r="Z28" s="300">
        <v>0.48499999999999999</v>
      </c>
      <c r="AA28" s="301">
        <v>0.59299999999999997</v>
      </c>
      <c r="AB28" s="301" t="s">
        <v>270</v>
      </c>
      <c r="AC28" s="301">
        <v>0.65900000000000003</v>
      </c>
      <c r="AD28" s="301">
        <v>0.68500000000000005</v>
      </c>
      <c r="AE28" s="301">
        <v>0.21</v>
      </c>
      <c r="AF28" s="301">
        <v>0.39600000000000002</v>
      </c>
      <c r="AG28" s="302" t="s">
        <v>270</v>
      </c>
    </row>
    <row r="29" spans="1:33" ht="21" hidden="1" customHeight="1">
      <c r="A29" s="28" t="s">
        <v>64</v>
      </c>
      <c r="B29" s="300">
        <v>0.59299999999999997</v>
      </c>
      <c r="C29" s="301">
        <v>0.7</v>
      </c>
      <c r="D29" s="301">
        <v>0.33200000000000002</v>
      </c>
      <c r="E29" s="301">
        <v>0.71099999999999997</v>
      </c>
      <c r="F29" s="301">
        <v>0.79600000000000004</v>
      </c>
      <c r="G29" s="301">
        <v>0.316</v>
      </c>
      <c r="H29" s="301">
        <v>0.53800000000000003</v>
      </c>
      <c r="I29" s="302">
        <v>0.06</v>
      </c>
      <c r="J29" s="100"/>
      <c r="K29" s="100"/>
      <c r="M29" s="28" t="s">
        <v>64</v>
      </c>
      <c r="N29" s="300">
        <v>0.70399999999999996</v>
      </c>
      <c r="O29" s="301">
        <v>0.80300000000000005</v>
      </c>
      <c r="P29" s="301">
        <v>0.34100000000000003</v>
      </c>
      <c r="Q29" s="301">
        <v>0.77900000000000003</v>
      </c>
      <c r="R29" s="301">
        <v>0.91</v>
      </c>
      <c r="S29" s="301">
        <v>0.42699999999999999</v>
      </c>
      <c r="T29" s="301">
        <v>0.66100000000000003</v>
      </c>
      <c r="U29" s="302">
        <v>0.107</v>
      </c>
      <c r="V29" s="100"/>
      <c r="W29" s="100"/>
      <c r="Y29" s="28" t="s">
        <v>64</v>
      </c>
      <c r="Z29" s="300">
        <v>0.49099999999999999</v>
      </c>
      <c r="AA29" s="301">
        <v>0.59899999999999998</v>
      </c>
      <c r="AB29" s="301">
        <v>0.32200000000000001</v>
      </c>
      <c r="AC29" s="301">
        <v>0.64300000000000002</v>
      </c>
      <c r="AD29" s="301">
        <v>0.68500000000000005</v>
      </c>
      <c r="AE29" s="301">
        <v>0.22600000000000001</v>
      </c>
      <c r="AF29" s="301">
        <v>0.42299999999999999</v>
      </c>
      <c r="AG29" s="302" t="s">
        <v>270</v>
      </c>
    </row>
    <row r="30" spans="1:33" ht="21" hidden="1" customHeight="1">
      <c r="A30" s="28" t="s">
        <v>65</v>
      </c>
      <c r="B30" s="300">
        <v>0.59799999999999998</v>
      </c>
      <c r="C30" s="301">
        <v>0.70599999999999996</v>
      </c>
      <c r="D30" s="301">
        <v>0.35299999999999998</v>
      </c>
      <c r="E30" s="301">
        <v>0.73399999999999999</v>
      </c>
      <c r="F30" s="301">
        <v>0.8</v>
      </c>
      <c r="G30" s="301">
        <v>0.314</v>
      </c>
      <c r="H30" s="301">
        <v>0.53500000000000003</v>
      </c>
      <c r="I30" s="302">
        <v>5.8999999999999997E-2</v>
      </c>
      <c r="J30" s="100"/>
      <c r="K30" s="100"/>
      <c r="M30" s="28" t="s">
        <v>65</v>
      </c>
      <c r="N30" s="300">
        <v>0.70799999999999996</v>
      </c>
      <c r="O30" s="301">
        <v>0.80900000000000005</v>
      </c>
      <c r="P30" s="301">
        <v>0.35399999999999998</v>
      </c>
      <c r="Q30" s="301">
        <v>0.80500000000000005</v>
      </c>
      <c r="R30" s="301">
        <v>0.91400000000000003</v>
      </c>
      <c r="S30" s="301">
        <v>0.42099999999999999</v>
      </c>
      <c r="T30" s="301">
        <v>0.65200000000000002</v>
      </c>
      <c r="U30" s="302">
        <v>0.106</v>
      </c>
      <c r="V30" s="100"/>
      <c r="W30" s="100"/>
      <c r="Y30" s="28" t="s">
        <v>65</v>
      </c>
      <c r="Z30" s="300">
        <v>0.496</v>
      </c>
      <c r="AA30" s="301">
        <v>0.60599999999999998</v>
      </c>
      <c r="AB30" s="301">
        <v>0.35099999999999998</v>
      </c>
      <c r="AC30" s="301">
        <v>0.66200000000000003</v>
      </c>
      <c r="AD30" s="301">
        <v>0.68899999999999995</v>
      </c>
      <c r="AE30" s="301">
        <v>0.22600000000000001</v>
      </c>
      <c r="AF30" s="301">
        <v>0.42499999999999999</v>
      </c>
      <c r="AG30" s="302" t="s">
        <v>270</v>
      </c>
    </row>
    <row r="31" spans="1:33" ht="21" hidden="1" customHeight="1">
      <c r="A31" s="28" t="s">
        <v>66</v>
      </c>
      <c r="B31" s="300">
        <v>0.59899999999999998</v>
      </c>
      <c r="C31" s="301">
        <v>0.70699999999999996</v>
      </c>
      <c r="D31" s="301">
        <v>0.36899999999999999</v>
      </c>
      <c r="E31" s="301">
        <v>0.72299999999999998</v>
      </c>
      <c r="F31" s="301">
        <v>0.79900000000000004</v>
      </c>
      <c r="G31" s="301">
        <v>0.32100000000000001</v>
      </c>
      <c r="H31" s="301">
        <v>0.54400000000000004</v>
      </c>
      <c r="I31" s="302">
        <v>6.4000000000000001E-2</v>
      </c>
      <c r="J31" s="100"/>
      <c r="K31" s="100"/>
      <c r="M31" s="28" t="s">
        <v>66</v>
      </c>
      <c r="N31" s="300">
        <v>0.70599999999999996</v>
      </c>
      <c r="O31" s="301">
        <v>0.80500000000000005</v>
      </c>
      <c r="P31" s="301">
        <v>0.38600000000000001</v>
      </c>
      <c r="Q31" s="301">
        <v>0.78300000000000003</v>
      </c>
      <c r="R31" s="301">
        <v>0.91100000000000003</v>
      </c>
      <c r="S31" s="301">
        <v>0.42499999999999999</v>
      </c>
      <c r="T31" s="301">
        <v>0.65400000000000003</v>
      </c>
      <c r="U31" s="302">
        <v>0.111</v>
      </c>
      <c r="V31" s="100"/>
      <c r="W31" s="100"/>
      <c r="Y31" s="28" t="s">
        <v>66</v>
      </c>
      <c r="Z31" s="300">
        <v>0.501</v>
      </c>
      <c r="AA31" s="301">
        <v>0.61099999999999999</v>
      </c>
      <c r="AB31" s="301">
        <v>0.35199999999999998</v>
      </c>
      <c r="AC31" s="301">
        <v>0.66300000000000003</v>
      </c>
      <c r="AD31" s="301">
        <v>0.69099999999999995</v>
      </c>
      <c r="AE31" s="301">
        <v>0.23599999999999999</v>
      </c>
      <c r="AF31" s="301">
        <v>0.441</v>
      </c>
      <c r="AG31" s="302" t="s">
        <v>270</v>
      </c>
    </row>
    <row r="32" spans="1:33" ht="21" hidden="1" customHeight="1">
      <c r="A32" s="28" t="s">
        <v>67</v>
      </c>
      <c r="B32" s="300">
        <v>0.59799999999999998</v>
      </c>
      <c r="C32" s="301">
        <v>0.70399999999999996</v>
      </c>
      <c r="D32" s="301">
        <v>0.378</v>
      </c>
      <c r="E32" s="301">
        <v>0.71599999999999997</v>
      </c>
      <c r="F32" s="301">
        <v>0.79700000000000004</v>
      </c>
      <c r="G32" s="301">
        <v>0.32300000000000001</v>
      </c>
      <c r="H32" s="301">
        <v>0.54300000000000004</v>
      </c>
      <c r="I32" s="302">
        <v>6.8000000000000005E-2</v>
      </c>
      <c r="J32" s="100"/>
      <c r="K32" s="100"/>
      <c r="M32" s="28" t="s">
        <v>67</v>
      </c>
      <c r="N32" s="300">
        <v>0.70599999999999996</v>
      </c>
      <c r="O32" s="301">
        <v>0.80300000000000005</v>
      </c>
      <c r="P32" s="301">
        <v>0.40500000000000003</v>
      </c>
      <c r="Q32" s="301">
        <v>0.76400000000000001</v>
      </c>
      <c r="R32" s="301">
        <v>0.91300000000000003</v>
      </c>
      <c r="S32" s="301">
        <v>0.42499999999999999</v>
      </c>
      <c r="T32" s="301">
        <v>0.64800000000000002</v>
      </c>
      <c r="U32" s="302">
        <v>0.12</v>
      </c>
      <c r="V32" s="100"/>
      <c r="W32" s="100"/>
      <c r="Y32" s="28" t="s">
        <v>67</v>
      </c>
      <c r="Z32" s="300">
        <v>0.499</v>
      </c>
      <c r="AA32" s="301">
        <v>0.60799999999999998</v>
      </c>
      <c r="AB32" s="301">
        <v>0.35</v>
      </c>
      <c r="AC32" s="301">
        <v>0.66700000000000004</v>
      </c>
      <c r="AD32" s="301">
        <v>0.68300000000000005</v>
      </c>
      <c r="AE32" s="301">
        <v>0.23799999999999999</v>
      </c>
      <c r="AF32" s="301">
        <v>0.44400000000000001</v>
      </c>
      <c r="AG32" s="302" t="s">
        <v>270</v>
      </c>
    </row>
    <row r="33" spans="1:33" ht="21" hidden="1" customHeight="1">
      <c r="A33" s="28" t="s">
        <v>68</v>
      </c>
      <c r="B33" s="300">
        <v>0.59499999999999997</v>
      </c>
      <c r="C33" s="301">
        <v>0.7</v>
      </c>
      <c r="D33" s="301">
        <v>0.376</v>
      </c>
      <c r="E33" s="301">
        <v>0.68899999999999995</v>
      </c>
      <c r="F33" s="301">
        <v>0.8</v>
      </c>
      <c r="G33" s="301">
        <v>0.32100000000000001</v>
      </c>
      <c r="H33" s="301">
        <v>0.53800000000000003</v>
      </c>
      <c r="I33" s="302">
        <v>7.0000000000000007E-2</v>
      </c>
      <c r="J33" s="100"/>
      <c r="K33" s="100"/>
      <c r="M33" s="28" t="s">
        <v>68</v>
      </c>
      <c r="N33" s="300">
        <v>0.70799999999999996</v>
      </c>
      <c r="O33" s="301">
        <v>0.80500000000000005</v>
      </c>
      <c r="P33" s="301">
        <v>0.41499999999999998</v>
      </c>
      <c r="Q33" s="301">
        <v>0.76600000000000001</v>
      </c>
      <c r="R33" s="301">
        <v>0.91500000000000004</v>
      </c>
      <c r="S33" s="301">
        <v>0.43</v>
      </c>
      <c r="T33" s="301">
        <v>0.65</v>
      </c>
      <c r="U33" s="302">
        <v>0.128</v>
      </c>
      <c r="V33" s="100"/>
      <c r="W33" s="100"/>
      <c r="Y33" s="28" t="s">
        <v>68</v>
      </c>
      <c r="Z33" s="300">
        <v>0.49099999999999999</v>
      </c>
      <c r="AA33" s="301">
        <v>0.59799999999999998</v>
      </c>
      <c r="AB33" s="301">
        <v>0.33700000000000002</v>
      </c>
      <c r="AC33" s="301">
        <v>0.61199999999999999</v>
      </c>
      <c r="AD33" s="301">
        <v>0.68700000000000006</v>
      </c>
      <c r="AE33" s="301">
        <v>0.23200000000000001</v>
      </c>
      <c r="AF33" s="301">
        <v>0.433</v>
      </c>
      <c r="AG33" s="302" t="s">
        <v>270</v>
      </c>
    </row>
    <row r="34" spans="1:33" ht="21" hidden="1" customHeight="1">
      <c r="A34" s="28" t="s">
        <v>69</v>
      </c>
      <c r="B34" s="300">
        <v>0.59599999999999997</v>
      </c>
      <c r="C34" s="301">
        <v>0.7</v>
      </c>
      <c r="D34" s="301">
        <v>0.39600000000000002</v>
      </c>
      <c r="E34" s="301">
        <v>0.68700000000000006</v>
      </c>
      <c r="F34" s="301">
        <v>0.8</v>
      </c>
      <c r="G34" s="301">
        <v>0.32100000000000001</v>
      </c>
      <c r="H34" s="301">
        <v>0.53400000000000003</v>
      </c>
      <c r="I34" s="302">
        <v>7.4999999999999997E-2</v>
      </c>
      <c r="J34" s="100"/>
      <c r="K34" s="100"/>
      <c r="M34" s="28" t="s">
        <v>69</v>
      </c>
      <c r="N34" s="300">
        <v>0.71099999999999997</v>
      </c>
      <c r="O34" s="301">
        <v>0.80700000000000005</v>
      </c>
      <c r="P34" s="301">
        <v>0.41899999999999998</v>
      </c>
      <c r="Q34" s="301">
        <v>0.76200000000000001</v>
      </c>
      <c r="R34" s="301">
        <v>0.91800000000000004</v>
      </c>
      <c r="S34" s="301">
        <v>0.433</v>
      </c>
      <c r="T34" s="301">
        <v>0.65</v>
      </c>
      <c r="U34" s="302">
        <v>0.13600000000000001</v>
      </c>
      <c r="V34" s="100"/>
      <c r="W34" s="100"/>
      <c r="Y34" s="28" t="s">
        <v>69</v>
      </c>
      <c r="Z34" s="300">
        <v>0.48899999999999999</v>
      </c>
      <c r="AA34" s="301">
        <v>0.59599999999999997</v>
      </c>
      <c r="AB34" s="301">
        <v>0.372</v>
      </c>
      <c r="AC34" s="301">
        <v>0.61199999999999999</v>
      </c>
      <c r="AD34" s="301">
        <v>0.68400000000000005</v>
      </c>
      <c r="AE34" s="301">
        <v>0.22900000000000001</v>
      </c>
      <c r="AF34" s="301">
        <v>0.42399999999999999</v>
      </c>
      <c r="AG34" s="302" t="s">
        <v>270</v>
      </c>
    </row>
    <row r="35" spans="1:33" ht="21" hidden="1" customHeight="1">
      <c r="A35" s="28" t="s">
        <v>201</v>
      </c>
      <c r="B35" s="300">
        <v>0.59799999999999998</v>
      </c>
      <c r="C35" s="301">
        <v>0.70399999999999996</v>
      </c>
      <c r="D35" s="301">
        <v>0.42799999999999999</v>
      </c>
      <c r="E35" s="301">
        <v>0.68600000000000005</v>
      </c>
      <c r="F35" s="301">
        <v>0.79900000000000004</v>
      </c>
      <c r="G35" s="301">
        <v>0.32500000000000001</v>
      </c>
      <c r="H35" s="301">
        <v>0.54500000000000004</v>
      </c>
      <c r="I35" s="302">
        <v>6.9000000000000006E-2</v>
      </c>
      <c r="J35" s="100"/>
      <c r="K35" s="100"/>
      <c r="M35" s="28" t="s">
        <v>201</v>
      </c>
      <c r="N35" s="300">
        <v>0.71399999999999997</v>
      </c>
      <c r="O35" s="301">
        <v>0.81100000000000005</v>
      </c>
      <c r="P35" s="301">
        <v>0.42599999999999999</v>
      </c>
      <c r="Q35" s="301">
        <v>0.754</v>
      </c>
      <c r="R35" s="301">
        <v>0.92200000000000004</v>
      </c>
      <c r="S35" s="301">
        <v>0.44</v>
      </c>
      <c r="T35" s="301">
        <v>0.66700000000000004</v>
      </c>
      <c r="U35" s="302">
        <v>0.128</v>
      </c>
      <c r="V35" s="100"/>
      <c r="W35" s="100"/>
      <c r="Y35" s="28" t="s">
        <v>201</v>
      </c>
      <c r="Z35" s="300">
        <v>0.49099999999999999</v>
      </c>
      <c r="AA35" s="301">
        <v>0.59899999999999998</v>
      </c>
      <c r="AB35" s="301">
        <v>0.43099999999999999</v>
      </c>
      <c r="AC35" s="301">
        <v>0.61799999999999999</v>
      </c>
      <c r="AD35" s="301">
        <v>0.68</v>
      </c>
      <c r="AE35" s="301">
        <v>0.23</v>
      </c>
      <c r="AF35" s="301">
        <v>0.43099999999999999</v>
      </c>
      <c r="AG35" s="302" t="s">
        <v>270</v>
      </c>
    </row>
    <row r="36" spans="1:33" ht="21" hidden="1" customHeight="1">
      <c r="A36" s="28" t="s">
        <v>202</v>
      </c>
      <c r="B36" s="300">
        <v>0.59799999999999998</v>
      </c>
      <c r="C36" s="301">
        <v>0.70499999999999996</v>
      </c>
      <c r="D36" s="301">
        <v>0.39600000000000002</v>
      </c>
      <c r="E36" s="301">
        <v>0.69399999999999995</v>
      </c>
      <c r="F36" s="301">
        <v>0.80200000000000005</v>
      </c>
      <c r="G36" s="301">
        <v>0.32200000000000001</v>
      </c>
      <c r="H36" s="301">
        <v>0.54500000000000004</v>
      </c>
      <c r="I36" s="302">
        <v>6.3E-2</v>
      </c>
      <c r="J36" s="100"/>
      <c r="K36" s="100"/>
      <c r="M36" s="28" t="s">
        <v>202</v>
      </c>
      <c r="N36" s="300">
        <v>0.70499999999999996</v>
      </c>
      <c r="O36" s="301">
        <v>0.80400000000000005</v>
      </c>
      <c r="P36" s="301">
        <v>0.39400000000000002</v>
      </c>
      <c r="Q36" s="301">
        <v>0.74399999999999999</v>
      </c>
      <c r="R36" s="301">
        <v>0.91400000000000003</v>
      </c>
      <c r="S36" s="301">
        <v>0.435</v>
      </c>
      <c r="T36" s="301">
        <v>0.66900000000000004</v>
      </c>
      <c r="U36" s="302">
        <v>0.114</v>
      </c>
      <c r="V36" s="100"/>
      <c r="W36" s="100"/>
      <c r="Y36" s="28" t="s">
        <v>202</v>
      </c>
      <c r="Z36" s="300">
        <v>0.499</v>
      </c>
      <c r="AA36" s="301">
        <v>0.60799999999999998</v>
      </c>
      <c r="AB36" s="301">
        <v>0.39800000000000002</v>
      </c>
      <c r="AC36" s="301">
        <v>0.64400000000000002</v>
      </c>
      <c r="AD36" s="301">
        <v>0.69299999999999995</v>
      </c>
      <c r="AE36" s="301">
        <v>0.23</v>
      </c>
      <c r="AF36" s="301">
        <v>0.42899999999999999</v>
      </c>
      <c r="AG36" s="302" t="s">
        <v>270</v>
      </c>
    </row>
    <row r="37" spans="1:33" ht="21" hidden="1" customHeight="1">
      <c r="A37" s="28" t="s">
        <v>70</v>
      </c>
      <c r="B37" s="300">
        <v>0.59699999999999998</v>
      </c>
      <c r="C37" s="301">
        <v>0.70399999999999996</v>
      </c>
      <c r="D37" s="301">
        <v>0.373</v>
      </c>
      <c r="E37" s="301">
        <v>0.69099999999999995</v>
      </c>
      <c r="F37" s="301">
        <v>0.80200000000000005</v>
      </c>
      <c r="G37" s="301">
        <v>0.32300000000000001</v>
      </c>
      <c r="H37" s="301">
        <v>0.54800000000000004</v>
      </c>
      <c r="I37" s="302">
        <v>6.2E-2</v>
      </c>
      <c r="J37" s="100"/>
      <c r="K37" s="100"/>
      <c r="M37" s="28" t="s">
        <v>70</v>
      </c>
      <c r="N37" s="300">
        <v>0.70099999999999996</v>
      </c>
      <c r="O37" s="301">
        <v>0.8</v>
      </c>
      <c r="P37" s="301">
        <v>0.35699999999999998</v>
      </c>
      <c r="Q37" s="301">
        <v>0.73899999999999999</v>
      </c>
      <c r="R37" s="301">
        <v>0.91400000000000003</v>
      </c>
      <c r="S37" s="301">
        <v>0.42799999999999999</v>
      </c>
      <c r="T37" s="301">
        <v>0.66200000000000003</v>
      </c>
      <c r="U37" s="302">
        <v>0.107</v>
      </c>
      <c r="V37" s="100"/>
      <c r="W37" s="100"/>
      <c r="Y37" s="28" t="s">
        <v>70</v>
      </c>
      <c r="Z37" s="300">
        <v>0.501</v>
      </c>
      <c r="AA37" s="301">
        <v>0.61099999999999999</v>
      </c>
      <c r="AB37" s="301">
        <v>0.38900000000000001</v>
      </c>
      <c r="AC37" s="301">
        <v>0.64500000000000002</v>
      </c>
      <c r="AD37" s="301">
        <v>0.69299999999999995</v>
      </c>
      <c r="AE37" s="301">
        <v>0.23699999999999999</v>
      </c>
      <c r="AF37" s="301">
        <v>0.44</v>
      </c>
      <c r="AG37" s="302" t="s">
        <v>270</v>
      </c>
    </row>
    <row r="38" spans="1:33" ht="21" hidden="1" customHeight="1">
      <c r="A38" s="28" t="s">
        <v>71</v>
      </c>
      <c r="B38" s="300">
        <v>0.59599999999999997</v>
      </c>
      <c r="C38" s="301">
        <v>0.70399999999999996</v>
      </c>
      <c r="D38" s="301">
        <v>0.33900000000000002</v>
      </c>
      <c r="E38" s="301">
        <v>0.69</v>
      </c>
      <c r="F38" s="301">
        <v>0.80700000000000005</v>
      </c>
      <c r="G38" s="301">
        <v>0.31900000000000001</v>
      </c>
      <c r="H38" s="301">
        <v>0.54300000000000004</v>
      </c>
      <c r="I38" s="302">
        <v>5.8999999999999997E-2</v>
      </c>
      <c r="J38" s="100"/>
      <c r="K38" s="100"/>
      <c r="M38" s="28" t="s">
        <v>71</v>
      </c>
      <c r="N38" s="300">
        <v>0.69799999999999995</v>
      </c>
      <c r="O38" s="301">
        <v>0.79800000000000004</v>
      </c>
      <c r="P38" s="301">
        <v>0.31900000000000001</v>
      </c>
      <c r="Q38" s="301">
        <v>0.745</v>
      </c>
      <c r="R38" s="301">
        <v>0.91300000000000003</v>
      </c>
      <c r="S38" s="301">
        <v>0.42499999999999999</v>
      </c>
      <c r="T38" s="301">
        <v>0.66200000000000003</v>
      </c>
      <c r="U38" s="302">
        <v>9.8000000000000004E-2</v>
      </c>
      <c r="V38" s="100"/>
      <c r="W38" s="100"/>
      <c r="Y38" s="28" t="s">
        <v>71</v>
      </c>
      <c r="Z38" s="300">
        <v>0.502</v>
      </c>
      <c r="AA38" s="301">
        <v>0.61099999999999999</v>
      </c>
      <c r="AB38" s="301">
        <v>0.35799999999999998</v>
      </c>
      <c r="AC38" s="301">
        <v>0.63600000000000001</v>
      </c>
      <c r="AD38" s="301">
        <v>0.70399999999999996</v>
      </c>
      <c r="AE38" s="301">
        <v>0.23200000000000001</v>
      </c>
      <c r="AF38" s="301">
        <v>0.43099999999999999</v>
      </c>
      <c r="AG38" s="302" t="s">
        <v>270</v>
      </c>
    </row>
    <row r="39" spans="1:33" ht="21" hidden="1" customHeight="1">
      <c r="A39" s="28" t="s">
        <v>72</v>
      </c>
      <c r="B39" s="300">
        <v>0.59399999999999997</v>
      </c>
      <c r="C39" s="301">
        <v>0.70099999999999996</v>
      </c>
      <c r="D39" s="301">
        <v>0.34100000000000003</v>
      </c>
      <c r="E39" s="301">
        <v>0.67200000000000004</v>
      </c>
      <c r="F39" s="301">
        <v>0.80500000000000005</v>
      </c>
      <c r="G39" s="301">
        <v>0.32300000000000001</v>
      </c>
      <c r="H39" s="301">
        <v>0.55000000000000004</v>
      </c>
      <c r="I39" s="302">
        <v>5.8999999999999997E-2</v>
      </c>
      <c r="J39" s="100"/>
      <c r="K39" s="100"/>
      <c r="M39" s="28" t="s">
        <v>72</v>
      </c>
      <c r="N39" s="300">
        <v>0.69799999999999995</v>
      </c>
      <c r="O39" s="301">
        <v>0.79600000000000004</v>
      </c>
      <c r="P39" s="301">
        <v>0.32200000000000001</v>
      </c>
      <c r="Q39" s="301">
        <v>0.72599999999999998</v>
      </c>
      <c r="R39" s="301">
        <v>0.90800000000000003</v>
      </c>
      <c r="S39" s="301">
        <v>0.438</v>
      </c>
      <c r="T39" s="301">
        <v>0.67900000000000005</v>
      </c>
      <c r="U39" s="302">
        <v>0.105</v>
      </c>
      <c r="V39" s="100"/>
      <c r="W39" s="100"/>
      <c r="Y39" s="28" t="s">
        <v>72</v>
      </c>
      <c r="Z39" s="300">
        <v>0.498</v>
      </c>
      <c r="AA39" s="301">
        <v>0.60799999999999998</v>
      </c>
      <c r="AB39" s="301">
        <v>0.36</v>
      </c>
      <c r="AC39" s="301">
        <v>0.61899999999999999</v>
      </c>
      <c r="AD39" s="301">
        <v>0.70399999999999996</v>
      </c>
      <c r="AE39" s="301">
        <v>0.22900000000000001</v>
      </c>
      <c r="AF39" s="301">
        <v>0.42799999999999999</v>
      </c>
      <c r="AG39" s="302" t="s">
        <v>270</v>
      </c>
    </row>
    <row r="40" spans="1:33" ht="21" hidden="1" customHeight="1">
      <c r="A40" s="28" t="s">
        <v>73</v>
      </c>
      <c r="B40" s="300">
        <v>0.60099999999999998</v>
      </c>
      <c r="C40" s="301">
        <v>0.71</v>
      </c>
      <c r="D40" s="301">
        <v>0.36199999999999999</v>
      </c>
      <c r="E40" s="301">
        <v>0.69299999999999995</v>
      </c>
      <c r="F40" s="301">
        <v>0.80500000000000005</v>
      </c>
      <c r="G40" s="301">
        <v>0.33200000000000002</v>
      </c>
      <c r="H40" s="301">
        <v>0.56599999999999995</v>
      </c>
      <c r="I40" s="302">
        <v>5.8999999999999997E-2</v>
      </c>
      <c r="J40" s="100"/>
      <c r="K40" s="100"/>
      <c r="M40" s="28" t="s">
        <v>73</v>
      </c>
      <c r="N40" s="300">
        <v>0.71</v>
      </c>
      <c r="O40" s="301">
        <v>0.80900000000000005</v>
      </c>
      <c r="P40" s="301">
        <v>0.36599999999999999</v>
      </c>
      <c r="Q40" s="301">
        <v>0.746</v>
      </c>
      <c r="R40" s="301">
        <v>0.91300000000000003</v>
      </c>
      <c r="S40" s="301">
        <v>0.45200000000000001</v>
      </c>
      <c r="T40" s="301">
        <v>0.69899999999999995</v>
      </c>
      <c r="U40" s="302">
        <v>0.111</v>
      </c>
      <c r="V40" s="100"/>
      <c r="W40" s="100"/>
      <c r="Y40" s="28" t="s">
        <v>73</v>
      </c>
      <c r="Z40" s="300">
        <v>0.501</v>
      </c>
      <c r="AA40" s="301">
        <v>0.61199999999999999</v>
      </c>
      <c r="AB40" s="301">
        <v>0.35699999999999998</v>
      </c>
      <c r="AC40" s="301">
        <v>0.64100000000000001</v>
      </c>
      <c r="AD40" s="301">
        <v>0.7</v>
      </c>
      <c r="AE40" s="301">
        <v>0.23300000000000001</v>
      </c>
      <c r="AF40" s="301">
        <v>0.44</v>
      </c>
      <c r="AG40" s="302" t="s">
        <v>270</v>
      </c>
    </row>
    <row r="41" spans="1:33" ht="21" hidden="1" customHeight="1">
      <c r="A41" s="28" t="s">
        <v>74</v>
      </c>
      <c r="B41" s="300">
        <v>0.60299999999999998</v>
      </c>
      <c r="C41" s="301">
        <v>0.71199999999999997</v>
      </c>
      <c r="D41" s="301">
        <v>0.38600000000000001</v>
      </c>
      <c r="E41" s="301">
        <v>0.71699999999999997</v>
      </c>
      <c r="F41" s="301">
        <v>0.80400000000000005</v>
      </c>
      <c r="G41" s="301">
        <v>0.32900000000000001</v>
      </c>
      <c r="H41" s="301">
        <v>0.56100000000000005</v>
      </c>
      <c r="I41" s="302">
        <v>5.8999999999999997E-2</v>
      </c>
      <c r="J41" s="100"/>
      <c r="K41" s="100"/>
      <c r="M41" s="28" t="s">
        <v>74</v>
      </c>
      <c r="N41" s="300">
        <v>0.71299999999999997</v>
      </c>
      <c r="O41" s="301">
        <v>0.81299999999999994</v>
      </c>
      <c r="P41" s="301">
        <v>0.41499999999999998</v>
      </c>
      <c r="Q41" s="301">
        <v>0.77800000000000002</v>
      </c>
      <c r="R41" s="301">
        <v>0.90700000000000003</v>
      </c>
      <c r="S41" s="301">
        <v>0.45200000000000001</v>
      </c>
      <c r="T41" s="301">
        <v>0.69899999999999995</v>
      </c>
      <c r="U41" s="302">
        <v>0.111</v>
      </c>
      <c r="V41" s="100"/>
      <c r="W41" s="100"/>
      <c r="Y41" s="28" t="s">
        <v>74</v>
      </c>
      <c r="Z41" s="300">
        <v>0.502</v>
      </c>
      <c r="AA41" s="301">
        <v>0.61399999999999999</v>
      </c>
      <c r="AB41" s="301">
        <v>0.35599999999999998</v>
      </c>
      <c r="AC41" s="301">
        <v>0.65700000000000003</v>
      </c>
      <c r="AD41" s="301">
        <v>0.70299999999999996</v>
      </c>
      <c r="AE41" s="301">
        <v>0.22800000000000001</v>
      </c>
      <c r="AF41" s="301">
        <v>0.43</v>
      </c>
      <c r="AG41" s="302" t="s">
        <v>270</v>
      </c>
    </row>
    <row r="42" spans="1:33" ht="21" hidden="1" customHeight="1">
      <c r="A42" s="28" t="s">
        <v>75</v>
      </c>
      <c r="B42" s="300">
        <v>0.61099999999999999</v>
      </c>
      <c r="C42" s="301">
        <v>0.71899999999999997</v>
      </c>
      <c r="D42" s="301">
        <v>0.40899999999999997</v>
      </c>
      <c r="E42" s="301">
        <v>0.745</v>
      </c>
      <c r="F42" s="301">
        <v>0.80600000000000005</v>
      </c>
      <c r="G42" s="301">
        <v>0.33400000000000002</v>
      </c>
      <c r="H42" s="301">
        <v>0.56200000000000006</v>
      </c>
      <c r="I42" s="302">
        <v>6.6000000000000003E-2</v>
      </c>
      <c r="J42" s="100"/>
      <c r="K42" s="100"/>
      <c r="M42" s="28" t="s">
        <v>75</v>
      </c>
      <c r="N42" s="300">
        <v>0.72199999999999998</v>
      </c>
      <c r="O42" s="301">
        <v>0.82199999999999995</v>
      </c>
      <c r="P42" s="301">
        <v>0.46400000000000002</v>
      </c>
      <c r="Q42" s="301">
        <v>0.80100000000000005</v>
      </c>
      <c r="R42" s="301">
        <v>0.90700000000000003</v>
      </c>
      <c r="S42" s="301">
        <v>0.46500000000000002</v>
      </c>
      <c r="T42" s="301">
        <v>0.71</v>
      </c>
      <c r="U42" s="302">
        <v>0.125</v>
      </c>
      <c r="V42" s="100"/>
      <c r="W42" s="100"/>
      <c r="Y42" s="28" t="s">
        <v>75</v>
      </c>
      <c r="Z42" s="300">
        <v>0.50700000000000001</v>
      </c>
      <c r="AA42" s="301">
        <v>0.62</v>
      </c>
      <c r="AB42" s="301">
        <v>0.35299999999999998</v>
      </c>
      <c r="AC42" s="301">
        <v>0.69</v>
      </c>
      <c r="AD42" s="301">
        <v>0.70799999999999996</v>
      </c>
      <c r="AE42" s="301">
        <v>0.22600000000000001</v>
      </c>
      <c r="AF42" s="301">
        <v>0.42299999999999999</v>
      </c>
      <c r="AG42" s="302" t="s">
        <v>270</v>
      </c>
    </row>
    <row r="43" spans="1:33" ht="21" hidden="1" customHeight="1">
      <c r="A43" s="28" t="s">
        <v>76</v>
      </c>
      <c r="B43" s="300">
        <v>0.61199999999999999</v>
      </c>
      <c r="C43" s="301">
        <v>0.72299999999999998</v>
      </c>
      <c r="D43" s="301">
        <v>0.39500000000000002</v>
      </c>
      <c r="E43" s="301">
        <v>0.77500000000000002</v>
      </c>
      <c r="F43" s="301">
        <v>0.80700000000000005</v>
      </c>
      <c r="G43" s="301">
        <v>0.33</v>
      </c>
      <c r="H43" s="301">
        <v>0.56000000000000005</v>
      </c>
      <c r="I43" s="302">
        <v>0.06</v>
      </c>
      <c r="J43" s="100"/>
      <c r="K43" s="100"/>
      <c r="M43" s="28" t="s">
        <v>76</v>
      </c>
      <c r="N43" s="300">
        <v>0.72399999999999998</v>
      </c>
      <c r="O43" s="301">
        <v>0.82599999999999996</v>
      </c>
      <c r="P43" s="301">
        <v>0.44</v>
      </c>
      <c r="Q43" s="301">
        <v>0.84</v>
      </c>
      <c r="R43" s="301">
        <v>0.90600000000000003</v>
      </c>
      <c r="S43" s="301">
        <v>0.45900000000000002</v>
      </c>
      <c r="T43" s="301">
        <v>0.71099999999999997</v>
      </c>
      <c r="U43" s="302">
        <v>0.109</v>
      </c>
      <c r="V43" s="100"/>
      <c r="W43" s="100"/>
      <c r="Y43" s="28" t="s">
        <v>76</v>
      </c>
      <c r="Z43" s="300">
        <v>0.51</v>
      </c>
      <c r="AA43" s="301">
        <v>0.622</v>
      </c>
      <c r="AB43" s="301">
        <v>0.34899999999999998</v>
      </c>
      <c r="AC43" s="301">
        <v>0.71</v>
      </c>
      <c r="AD43" s="301">
        <v>0.70899999999999996</v>
      </c>
      <c r="AE43" s="301">
        <v>0.224</v>
      </c>
      <c r="AF43" s="301">
        <v>0.41699999999999998</v>
      </c>
      <c r="AG43" s="302" t="s">
        <v>270</v>
      </c>
    </row>
    <row r="44" spans="1:33" ht="21" hidden="1" customHeight="1">
      <c r="A44" s="28" t="s">
        <v>77</v>
      </c>
      <c r="B44" s="300">
        <v>0.61399999999999999</v>
      </c>
      <c r="C44" s="301">
        <v>0.72399999999999998</v>
      </c>
      <c r="D44" s="301">
        <v>0.42499999999999999</v>
      </c>
      <c r="E44" s="301">
        <v>0.77700000000000002</v>
      </c>
      <c r="F44" s="301">
        <v>0.80400000000000005</v>
      </c>
      <c r="G44" s="301">
        <v>0.33300000000000002</v>
      </c>
      <c r="H44" s="301">
        <v>0.56200000000000006</v>
      </c>
      <c r="I44" s="302">
        <v>6.5000000000000002E-2</v>
      </c>
      <c r="J44" s="100"/>
      <c r="K44" s="100"/>
      <c r="M44" s="28" t="s">
        <v>77</v>
      </c>
      <c r="N44" s="300">
        <v>0.73099999999999998</v>
      </c>
      <c r="O44" s="301">
        <v>0.83399999999999996</v>
      </c>
      <c r="P44" s="301">
        <v>0.47</v>
      </c>
      <c r="Q44" s="301">
        <v>0.85699999999999998</v>
      </c>
      <c r="R44" s="301">
        <v>0.91200000000000003</v>
      </c>
      <c r="S44" s="301">
        <v>0.46100000000000002</v>
      </c>
      <c r="T44" s="301">
        <v>0.71099999999999997</v>
      </c>
      <c r="U44" s="302">
        <v>0.114</v>
      </c>
      <c r="V44" s="100"/>
      <c r="W44" s="100"/>
      <c r="Y44" s="28" t="s">
        <v>77</v>
      </c>
      <c r="Z44" s="300">
        <v>0.50600000000000001</v>
      </c>
      <c r="AA44" s="301">
        <v>0.61699999999999999</v>
      </c>
      <c r="AB44" s="301">
        <v>0.379</v>
      </c>
      <c r="AC44" s="301">
        <v>0.69899999999999995</v>
      </c>
      <c r="AD44" s="301">
        <v>0.69899999999999995</v>
      </c>
      <c r="AE44" s="301">
        <v>0.22800000000000001</v>
      </c>
      <c r="AF44" s="301">
        <v>0.42199999999999999</v>
      </c>
      <c r="AG44" s="302" t="s">
        <v>270</v>
      </c>
    </row>
    <row r="45" spans="1:33" ht="21" hidden="1" customHeight="1">
      <c r="A45" s="28" t="s">
        <v>78</v>
      </c>
      <c r="B45" s="300">
        <v>0.61499999999999999</v>
      </c>
      <c r="C45" s="301">
        <v>0.72599999999999998</v>
      </c>
      <c r="D45" s="301">
        <v>0.45100000000000001</v>
      </c>
      <c r="E45" s="301">
        <v>0.78400000000000003</v>
      </c>
      <c r="F45" s="301">
        <v>0.80600000000000005</v>
      </c>
      <c r="G45" s="301">
        <v>0.32800000000000001</v>
      </c>
      <c r="H45" s="301">
        <v>0.55600000000000005</v>
      </c>
      <c r="I45" s="302">
        <v>6.0999999999999999E-2</v>
      </c>
      <c r="J45" s="100"/>
      <c r="K45" s="100"/>
      <c r="M45" s="28" t="s">
        <v>78</v>
      </c>
      <c r="N45" s="300">
        <v>0.73199999999999998</v>
      </c>
      <c r="O45" s="301">
        <v>0.83599999999999997</v>
      </c>
      <c r="P45" s="301">
        <v>0.49299999999999999</v>
      </c>
      <c r="Q45" s="301">
        <v>0.877</v>
      </c>
      <c r="R45" s="301">
        <v>0.91500000000000004</v>
      </c>
      <c r="S45" s="301">
        <v>0.44900000000000001</v>
      </c>
      <c r="T45" s="301">
        <v>0.69199999999999995</v>
      </c>
      <c r="U45" s="302">
        <v>0.11</v>
      </c>
      <c r="V45" s="100"/>
      <c r="W45" s="100"/>
      <c r="Y45" s="28" t="s">
        <v>78</v>
      </c>
      <c r="Z45" s="300">
        <v>0.50700000000000001</v>
      </c>
      <c r="AA45" s="301">
        <v>0.61899999999999999</v>
      </c>
      <c r="AB45" s="301">
        <v>0.40899999999999997</v>
      </c>
      <c r="AC45" s="301">
        <v>0.69199999999999995</v>
      </c>
      <c r="AD45" s="301">
        <v>0.69899999999999995</v>
      </c>
      <c r="AE45" s="301">
        <v>0.22900000000000001</v>
      </c>
      <c r="AF45" s="301">
        <v>0.42599999999999999</v>
      </c>
      <c r="AG45" s="302" t="s">
        <v>270</v>
      </c>
    </row>
    <row r="46" spans="1:33" ht="21" hidden="1" customHeight="1">
      <c r="A46" s="28" t="s">
        <v>79</v>
      </c>
      <c r="B46" s="300">
        <v>0.61299999999999999</v>
      </c>
      <c r="C46" s="301">
        <v>0.72299999999999998</v>
      </c>
      <c r="D46" s="301">
        <v>0.44400000000000001</v>
      </c>
      <c r="E46" s="301">
        <v>0.78400000000000003</v>
      </c>
      <c r="F46" s="301">
        <v>0.80500000000000005</v>
      </c>
      <c r="G46" s="301">
        <v>0.32600000000000001</v>
      </c>
      <c r="H46" s="301">
        <v>0.54900000000000004</v>
      </c>
      <c r="I46" s="302">
        <v>6.3E-2</v>
      </c>
      <c r="J46" s="100"/>
      <c r="K46" s="100"/>
      <c r="M46" s="28" t="s">
        <v>79</v>
      </c>
      <c r="N46" s="300">
        <v>0.72899999999999998</v>
      </c>
      <c r="O46" s="301">
        <v>0.83</v>
      </c>
      <c r="P46" s="301">
        <v>0.49299999999999999</v>
      </c>
      <c r="Q46" s="301">
        <v>0.876</v>
      </c>
      <c r="R46" s="301">
        <v>0.91</v>
      </c>
      <c r="S46" s="301">
        <v>0.44700000000000001</v>
      </c>
      <c r="T46" s="301">
        <v>0.68200000000000005</v>
      </c>
      <c r="U46" s="302">
        <v>0.11899999999999999</v>
      </c>
      <c r="V46" s="100"/>
      <c r="W46" s="100"/>
      <c r="Y46" s="28" t="s">
        <v>79</v>
      </c>
      <c r="Z46" s="300">
        <v>0.50600000000000001</v>
      </c>
      <c r="AA46" s="301">
        <v>0.61899999999999999</v>
      </c>
      <c r="AB46" s="301">
        <v>0.39500000000000002</v>
      </c>
      <c r="AC46" s="301">
        <v>0.69199999999999995</v>
      </c>
      <c r="AD46" s="301">
        <v>0.70199999999999996</v>
      </c>
      <c r="AE46" s="301">
        <v>0.22600000000000001</v>
      </c>
      <c r="AF46" s="301">
        <v>0.42299999999999999</v>
      </c>
      <c r="AG46" s="302" t="s">
        <v>270</v>
      </c>
    </row>
    <row r="47" spans="1:33" ht="21" hidden="1" customHeight="1">
      <c r="A47" s="28" t="s">
        <v>203</v>
      </c>
      <c r="B47" s="300">
        <v>0.61</v>
      </c>
      <c r="C47" s="301">
        <v>0.71799999999999997</v>
      </c>
      <c r="D47" s="301">
        <v>0.40899999999999997</v>
      </c>
      <c r="E47" s="301">
        <v>0.78700000000000003</v>
      </c>
      <c r="F47" s="301">
        <v>0.80500000000000005</v>
      </c>
      <c r="G47" s="301">
        <v>0.31900000000000001</v>
      </c>
      <c r="H47" s="301">
        <v>0.53300000000000003</v>
      </c>
      <c r="I47" s="302">
        <v>6.7000000000000004E-2</v>
      </c>
      <c r="J47" s="100"/>
      <c r="K47" s="100"/>
      <c r="M47" s="28" t="s">
        <v>203</v>
      </c>
      <c r="N47" s="300">
        <v>0.72599999999999998</v>
      </c>
      <c r="O47" s="301">
        <v>0.82499999999999996</v>
      </c>
      <c r="P47" s="301">
        <v>0.48299999999999998</v>
      </c>
      <c r="Q47" s="301">
        <v>0.872</v>
      </c>
      <c r="R47" s="301">
        <v>0.90900000000000003</v>
      </c>
      <c r="S47" s="301">
        <v>0.44400000000000001</v>
      </c>
      <c r="T47" s="301">
        <v>0.66700000000000004</v>
      </c>
      <c r="U47" s="302">
        <v>0.13300000000000001</v>
      </c>
      <c r="V47" s="100"/>
      <c r="W47" s="100"/>
      <c r="Y47" s="28" t="s">
        <v>203</v>
      </c>
      <c r="Z47" s="300">
        <v>0.503</v>
      </c>
      <c r="AA47" s="301">
        <v>0.61399999999999999</v>
      </c>
      <c r="AB47" s="301">
        <v>0.33400000000000002</v>
      </c>
      <c r="AC47" s="301">
        <v>0.70199999999999996</v>
      </c>
      <c r="AD47" s="301">
        <v>0.70399999999999996</v>
      </c>
      <c r="AE47" s="301">
        <v>0.216</v>
      </c>
      <c r="AF47" s="301">
        <v>0.40600000000000003</v>
      </c>
      <c r="AG47" s="302" t="s">
        <v>270</v>
      </c>
    </row>
    <row r="48" spans="1:33" ht="21" hidden="1" customHeight="1">
      <c r="A48" s="28" t="s">
        <v>204</v>
      </c>
      <c r="B48" s="300">
        <v>0.60399999999999998</v>
      </c>
      <c r="C48" s="301">
        <v>0.71199999999999997</v>
      </c>
      <c r="D48" s="301">
        <v>0.38400000000000001</v>
      </c>
      <c r="E48" s="301">
        <v>0.77500000000000002</v>
      </c>
      <c r="F48" s="301">
        <v>0.8</v>
      </c>
      <c r="G48" s="301">
        <v>0.318</v>
      </c>
      <c r="H48" s="301">
        <v>0.53200000000000003</v>
      </c>
      <c r="I48" s="302">
        <v>6.5000000000000002E-2</v>
      </c>
      <c r="J48" s="100"/>
      <c r="K48" s="100"/>
      <c r="M48" s="28" t="s">
        <v>204</v>
      </c>
      <c r="N48" s="300">
        <v>0.72</v>
      </c>
      <c r="O48" s="301">
        <v>0.81899999999999995</v>
      </c>
      <c r="P48" s="301">
        <v>0.47199999999999998</v>
      </c>
      <c r="Q48" s="301">
        <v>0.85199999999999998</v>
      </c>
      <c r="R48" s="301">
        <v>0.90400000000000003</v>
      </c>
      <c r="S48" s="301">
        <v>0.442</v>
      </c>
      <c r="T48" s="301">
        <v>0.66600000000000004</v>
      </c>
      <c r="U48" s="302">
        <v>0.128</v>
      </c>
      <c r="V48" s="100"/>
      <c r="W48" s="100"/>
      <c r="Y48" s="28" t="s">
        <v>204</v>
      </c>
      <c r="Z48" s="300">
        <v>0.498</v>
      </c>
      <c r="AA48" s="301">
        <v>0.60799999999999998</v>
      </c>
      <c r="AB48" s="301" t="s">
        <v>270</v>
      </c>
      <c r="AC48" s="301">
        <v>0.69899999999999995</v>
      </c>
      <c r="AD48" s="301">
        <v>0.69899999999999995</v>
      </c>
      <c r="AE48" s="301">
        <v>0.216</v>
      </c>
      <c r="AF48" s="301">
        <v>0.40500000000000003</v>
      </c>
      <c r="AG48" s="302" t="s">
        <v>270</v>
      </c>
    </row>
    <row r="49" spans="1:33" ht="21" hidden="1" customHeight="1">
      <c r="A49" s="28" t="s">
        <v>80</v>
      </c>
      <c r="B49" s="300">
        <v>0.6</v>
      </c>
      <c r="C49" s="301">
        <v>0.70899999999999996</v>
      </c>
      <c r="D49" s="301">
        <v>0.378</v>
      </c>
      <c r="E49" s="301">
        <v>0.77600000000000002</v>
      </c>
      <c r="F49" s="301">
        <v>0.79700000000000004</v>
      </c>
      <c r="G49" s="301">
        <v>0.311</v>
      </c>
      <c r="H49" s="301">
        <v>0.52600000000000002</v>
      </c>
      <c r="I49" s="302">
        <v>5.7000000000000002E-2</v>
      </c>
      <c r="J49" s="100"/>
      <c r="K49" s="100"/>
      <c r="M49" s="28" t="s">
        <v>80</v>
      </c>
      <c r="N49" s="300">
        <v>0.71699999999999997</v>
      </c>
      <c r="O49" s="301">
        <v>0.81599999999999995</v>
      </c>
      <c r="P49" s="301">
        <v>0.45800000000000002</v>
      </c>
      <c r="Q49" s="301">
        <v>0.86199999999999999</v>
      </c>
      <c r="R49" s="301">
        <v>0.90400000000000003</v>
      </c>
      <c r="S49" s="301">
        <v>0.43</v>
      </c>
      <c r="T49" s="301">
        <v>0.65300000000000002</v>
      </c>
      <c r="U49" s="302">
        <v>0.11899999999999999</v>
      </c>
      <c r="V49" s="100"/>
      <c r="W49" s="100"/>
      <c r="Y49" s="28" t="s">
        <v>80</v>
      </c>
      <c r="Z49" s="300">
        <v>0.49299999999999999</v>
      </c>
      <c r="AA49" s="301">
        <v>0.60399999999999998</v>
      </c>
      <c r="AB49" s="301" t="s">
        <v>270</v>
      </c>
      <c r="AC49" s="301">
        <v>0.69099999999999995</v>
      </c>
      <c r="AD49" s="301">
        <v>0.69199999999999995</v>
      </c>
      <c r="AE49" s="301">
        <v>0.21299999999999999</v>
      </c>
      <c r="AF49" s="301">
        <v>0.40600000000000003</v>
      </c>
      <c r="AG49" s="302" t="s">
        <v>270</v>
      </c>
    </row>
    <row r="50" spans="1:33" ht="21" hidden="1" customHeight="1">
      <c r="A50" s="28" t="s">
        <v>81</v>
      </c>
      <c r="B50" s="300">
        <v>0.59499999999999997</v>
      </c>
      <c r="C50" s="301">
        <v>0.70299999999999996</v>
      </c>
      <c r="D50" s="301">
        <v>0.35599999999999998</v>
      </c>
      <c r="E50" s="301">
        <v>0.76300000000000001</v>
      </c>
      <c r="F50" s="301">
        <v>0.79500000000000004</v>
      </c>
      <c r="G50" s="301">
        <v>0.30499999999999999</v>
      </c>
      <c r="H50" s="301">
        <v>0.52100000000000002</v>
      </c>
      <c r="I50" s="302">
        <v>0.05</v>
      </c>
      <c r="J50" s="100"/>
      <c r="K50" s="100"/>
      <c r="M50" s="28" t="s">
        <v>81</v>
      </c>
      <c r="N50" s="300">
        <v>0.70799999999999996</v>
      </c>
      <c r="O50" s="301">
        <v>0.80800000000000005</v>
      </c>
      <c r="P50" s="301">
        <v>0.438</v>
      </c>
      <c r="Q50" s="301">
        <v>0.84499999999999997</v>
      </c>
      <c r="R50" s="301">
        <v>0.90100000000000002</v>
      </c>
      <c r="S50" s="301">
        <v>0.42</v>
      </c>
      <c r="T50" s="301">
        <v>0.64300000000000002</v>
      </c>
      <c r="U50" s="302">
        <v>0.109</v>
      </c>
      <c r="V50" s="100"/>
      <c r="W50" s="100"/>
      <c r="Y50" s="28" t="s">
        <v>81</v>
      </c>
      <c r="Z50" s="300">
        <v>0.49</v>
      </c>
      <c r="AA50" s="301">
        <v>0.60099999999999998</v>
      </c>
      <c r="AB50" s="301" t="s">
        <v>270</v>
      </c>
      <c r="AC50" s="301">
        <v>0.68100000000000005</v>
      </c>
      <c r="AD50" s="301">
        <v>0.69199999999999995</v>
      </c>
      <c r="AE50" s="301">
        <v>0.21</v>
      </c>
      <c r="AF50" s="301">
        <v>0.40500000000000003</v>
      </c>
      <c r="AG50" s="302" t="s">
        <v>270</v>
      </c>
    </row>
    <row r="51" spans="1:33" ht="21" hidden="1" customHeight="1">
      <c r="A51" s="28" t="s">
        <v>82</v>
      </c>
      <c r="B51" s="300">
        <v>0.59199999999999997</v>
      </c>
      <c r="C51" s="301">
        <v>0.70199999999999996</v>
      </c>
      <c r="D51" s="301">
        <v>0.34200000000000003</v>
      </c>
      <c r="E51" s="301">
        <v>0.755</v>
      </c>
      <c r="F51" s="301">
        <v>0.79600000000000004</v>
      </c>
      <c r="G51" s="301">
        <v>0.30099999999999999</v>
      </c>
      <c r="H51" s="301">
        <v>0.52</v>
      </c>
      <c r="I51" s="302">
        <v>4.1000000000000002E-2</v>
      </c>
      <c r="J51" s="100"/>
      <c r="K51" s="100"/>
      <c r="M51" s="28" t="s">
        <v>82</v>
      </c>
      <c r="N51" s="300">
        <v>0.70399999999999996</v>
      </c>
      <c r="O51" s="301">
        <v>0.80600000000000005</v>
      </c>
      <c r="P51" s="301">
        <v>0.40300000000000002</v>
      </c>
      <c r="Q51" s="301">
        <v>0.85099999999999998</v>
      </c>
      <c r="R51" s="301">
        <v>0.89900000000000002</v>
      </c>
      <c r="S51" s="301">
        <v>0.41099999999999998</v>
      </c>
      <c r="T51" s="301">
        <v>0.64300000000000002</v>
      </c>
      <c r="U51" s="302" t="s">
        <v>270</v>
      </c>
      <c r="V51" s="100"/>
      <c r="W51" s="100"/>
      <c r="Y51" s="28" t="s">
        <v>82</v>
      </c>
      <c r="Z51" s="300">
        <v>0.48899999999999999</v>
      </c>
      <c r="AA51" s="301">
        <v>0.6</v>
      </c>
      <c r="AB51" s="301" t="s">
        <v>270</v>
      </c>
      <c r="AC51" s="301">
        <v>0.66100000000000003</v>
      </c>
      <c r="AD51" s="301">
        <v>0.69499999999999995</v>
      </c>
      <c r="AE51" s="301">
        <v>0.21</v>
      </c>
      <c r="AF51" s="301">
        <v>0.40300000000000002</v>
      </c>
      <c r="AG51" s="302" t="s">
        <v>270</v>
      </c>
    </row>
    <row r="52" spans="1:33" ht="21" hidden="1" customHeight="1">
      <c r="A52" s="28" t="s">
        <v>83</v>
      </c>
      <c r="B52" s="300">
        <v>0.59199999999999997</v>
      </c>
      <c r="C52" s="301">
        <v>0.70199999999999996</v>
      </c>
      <c r="D52" s="301">
        <v>0.373</v>
      </c>
      <c r="E52" s="301">
        <v>0.75700000000000001</v>
      </c>
      <c r="F52" s="301">
        <v>0.79500000000000004</v>
      </c>
      <c r="G52" s="301">
        <v>0.3</v>
      </c>
      <c r="H52" s="301">
        <v>0.51500000000000001</v>
      </c>
      <c r="I52" s="302">
        <v>4.3999999999999997E-2</v>
      </c>
      <c r="J52" s="100"/>
      <c r="K52" s="100"/>
      <c r="M52" s="28" t="s">
        <v>83</v>
      </c>
      <c r="N52" s="300">
        <v>0.70499999999999996</v>
      </c>
      <c r="O52" s="301">
        <v>0.80700000000000005</v>
      </c>
      <c r="P52" s="301">
        <v>0.44400000000000001</v>
      </c>
      <c r="Q52" s="301">
        <v>0.85099999999999998</v>
      </c>
      <c r="R52" s="301">
        <v>0.89700000000000002</v>
      </c>
      <c r="S52" s="301">
        <v>0.41399999999999998</v>
      </c>
      <c r="T52" s="301">
        <v>0.64200000000000002</v>
      </c>
      <c r="U52" s="302" t="s">
        <v>270</v>
      </c>
      <c r="V52" s="100"/>
      <c r="W52" s="100"/>
      <c r="Y52" s="28" t="s">
        <v>83</v>
      </c>
      <c r="Z52" s="300">
        <v>0.48799999999999999</v>
      </c>
      <c r="AA52" s="301">
        <v>0.59899999999999998</v>
      </c>
      <c r="AB52" s="301" t="s">
        <v>270</v>
      </c>
      <c r="AC52" s="301">
        <v>0.66400000000000003</v>
      </c>
      <c r="AD52" s="301">
        <v>0.69499999999999995</v>
      </c>
      <c r="AE52" s="301">
        <v>0.20499999999999999</v>
      </c>
      <c r="AF52" s="301">
        <v>0.39500000000000002</v>
      </c>
      <c r="AG52" s="302" t="s">
        <v>270</v>
      </c>
    </row>
    <row r="53" spans="1:33" ht="21" hidden="1" customHeight="1">
      <c r="A53" s="28" t="s">
        <v>84</v>
      </c>
      <c r="B53" s="300">
        <v>0.59699999999999998</v>
      </c>
      <c r="C53" s="301">
        <v>0.70699999999999996</v>
      </c>
      <c r="D53" s="301">
        <v>0.39800000000000002</v>
      </c>
      <c r="E53" s="301">
        <v>0.76200000000000001</v>
      </c>
      <c r="F53" s="301">
        <v>0.8</v>
      </c>
      <c r="G53" s="301">
        <v>0.3</v>
      </c>
      <c r="H53" s="301">
        <v>0.51700000000000002</v>
      </c>
      <c r="I53" s="302">
        <v>4.2000000000000003E-2</v>
      </c>
      <c r="J53" s="100"/>
      <c r="K53" s="100"/>
      <c r="M53" s="28" t="s">
        <v>84</v>
      </c>
      <c r="N53" s="300">
        <v>0.70399999999999996</v>
      </c>
      <c r="O53" s="301">
        <v>0.80600000000000005</v>
      </c>
      <c r="P53" s="301">
        <v>0.47399999999999998</v>
      </c>
      <c r="Q53" s="301">
        <v>0.85199999999999998</v>
      </c>
      <c r="R53" s="301">
        <v>0.89200000000000002</v>
      </c>
      <c r="S53" s="301">
        <v>0.41199999999999998</v>
      </c>
      <c r="T53" s="301">
        <v>0.64</v>
      </c>
      <c r="U53" s="302" t="s">
        <v>270</v>
      </c>
      <c r="V53" s="100"/>
      <c r="W53" s="100"/>
      <c r="Y53" s="28" t="s">
        <v>84</v>
      </c>
      <c r="Z53" s="300">
        <v>0.498</v>
      </c>
      <c r="AA53" s="301">
        <v>0.61199999999999999</v>
      </c>
      <c r="AB53" s="301">
        <v>0.32200000000000001</v>
      </c>
      <c r="AC53" s="301">
        <v>0.67400000000000004</v>
      </c>
      <c r="AD53" s="301">
        <v>0.71099999999999997</v>
      </c>
      <c r="AE53" s="301">
        <v>0.20699999999999999</v>
      </c>
      <c r="AF53" s="301">
        <v>0.40100000000000002</v>
      </c>
      <c r="AG53" s="302" t="s">
        <v>270</v>
      </c>
    </row>
    <row r="54" spans="1:33" ht="21" hidden="1" customHeight="1">
      <c r="A54" s="28" t="s">
        <v>85</v>
      </c>
      <c r="B54" s="300">
        <v>0.59699999999999998</v>
      </c>
      <c r="C54" s="301">
        <v>0.70799999999999996</v>
      </c>
      <c r="D54" s="301">
        <v>0.435</v>
      </c>
      <c r="E54" s="301">
        <v>0.78</v>
      </c>
      <c r="F54" s="301">
        <v>0.79400000000000004</v>
      </c>
      <c r="G54" s="301">
        <v>0.29899999999999999</v>
      </c>
      <c r="H54" s="301">
        <v>0.51600000000000001</v>
      </c>
      <c r="I54" s="302">
        <v>4.2000000000000003E-2</v>
      </c>
      <c r="J54" s="100"/>
      <c r="K54" s="100"/>
      <c r="M54" s="28" t="s">
        <v>85</v>
      </c>
      <c r="N54" s="300">
        <v>0.70099999999999996</v>
      </c>
      <c r="O54" s="301">
        <v>0.80300000000000005</v>
      </c>
      <c r="P54" s="301">
        <v>0.442</v>
      </c>
      <c r="Q54" s="301">
        <v>0.85899999999999999</v>
      </c>
      <c r="R54" s="301">
        <v>0.89200000000000002</v>
      </c>
      <c r="S54" s="301">
        <v>0.40500000000000003</v>
      </c>
      <c r="T54" s="301">
        <v>0.63200000000000001</v>
      </c>
      <c r="U54" s="302" t="s">
        <v>270</v>
      </c>
      <c r="V54" s="100"/>
      <c r="W54" s="100"/>
      <c r="Y54" s="28" t="s">
        <v>85</v>
      </c>
      <c r="Z54" s="300">
        <v>0.502</v>
      </c>
      <c r="AA54" s="301">
        <v>0.61599999999999999</v>
      </c>
      <c r="AB54" s="301">
        <v>0.42699999999999999</v>
      </c>
      <c r="AC54" s="301">
        <v>0.70199999999999996</v>
      </c>
      <c r="AD54" s="301">
        <v>0.69899999999999995</v>
      </c>
      <c r="AE54" s="301">
        <v>0.21199999999999999</v>
      </c>
      <c r="AF54" s="301">
        <v>0.40699999999999997</v>
      </c>
      <c r="AG54" s="302" t="s">
        <v>270</v>
      </c>
    </row>
    <row r="55" spans="1:33" ht="21" hidden="1" customHeight="1">
      <c r="A55" s="28" t="s">
        <v>86</v>
      </c>
      <c r="B55" s="300">
        <v>0.59499999999999997</v>
      </c>
      <c r="C55" s="301">
        <v>0.70399999999999996</v>
      </c>
      <c r="D55" s="301">
        <v>0.44700000000000001</v>
      </c>
      <c r="E55" s="301">
        <v>0.76100000000000001</v>
      </c>
      <c r="F55" s="301">
        <v>0.79300000000000004</v>
      </c>
      <c r="G55" s="301">
        <v>0.3</v>
      </c>
      <c r="H55" s="301">
        <v>0.51200000000000001</v>
      </c>
      <c r="I55" s="302">
        <v>4.7E-2</v>
      </c>
      <c r="J55" s="100"/>
      <c r="K55" s="100"/>
      <c r="M55" s="28" t="s">
        <v>86</v>
      </c>
      <c r="N55" s="300">
        <v>0.69699999999999995</v>
      </c>
      <c r="O55" s="301">
        <v>0.79900000000000004</v>
      </c>
      <c r="P55" s="301">
        <v>0.43</v>
      </c>
      <c r="Q55" s="301">
        <v>0.83499999999999996</v>
      </c>
      <c r="R55" s="301">
        <v>0.89100000000000001</v>
      </c>
      <c r="S55" s="301">
        <v>0.40600000000000003</v>
      </c>
      <c r="T55" s="301">
        <v>0.63200000000000001</v>
      </c>
      <c r="U55" s="302" t="s">
        <v>270</v>
      </c>
      <c r="V55" s="100"/>
      <c r="W55" s="100"/>
      <c r="Y55" s="28" t="s">
        <v>86</v>
      </c>
      <c r="Z55" s="300">
        <v>0.5</v>
      </c>
      <c r="AA55" s="301">
        <v>0.61199999999999999</v>
      </c>
      <c r="AB55" s="301">
        <v>0.46400000000000002</v>
      </c>
      <c r="AC55" s="301">
        <v>0.68799999999999994</v>
      </c>
      <c r="AD55" s="301">
        <v>0.69699999999999995</v>
      </c>
      <c r="AE55" s="301">
        <v>0.21099999999999999</v>
      </c>
      <c r="AF55" s="301">
        <v>0.39700000000000002</v>
      </c>
      <c r="AG55" s="302" t="s">
        <v>270</v>
      </c>
    </row>
    <row r="56" spans="1:33" ht="21" hidden="1" customHeight="1">
      <c r="A56" s="28" t="s">
        <v>87</v>
      </c>
      <c r="B56" s="300">
        <v>0.59299999999999997</v>
      </c>
      <c r="C56" s="301">
        <v>0.70199999999999996</v>
      </c>
      <c r="D56" s="301">
        <v>0.39300000000000002</v>
      </c>
      <c r="E56" s="301">
        <v>0.748</v>
      </c>
      <c r="F56" s="301">
        <v>0.79800000000000004</v>
      </c>
      <c r="G56" s="301">
        <v>0.30099999999999999</v>
      </c>
      <c r="H56" s="301">
        <v>0.51200000000000001</v>
      </c>
      <c r="I56" s="302">
        <v>4.9000000000000002E-2</v>
      </c>
      <c r="J56" s="100"/>
      <c r="K56" s="100"/>
      <c r="M56" s="28" t="s">
        <v>87</v>
      </c>
      <c r="N56" s="300">
        <v>0.69699999999999995</v>
      </c>
      <c r="O56" s="301">
        <v>0.79700000000000004</v>
      </c>
      <c r="P56" s="301">
        <v>0.38200000000000001</v>
      </c>
      <c r="Q56" s="301">
        <v>0.82199999999999995</v>
      </c>
      <c r="R56" s="301">
        <v>0.89700000000000002</v>
      </c>
      <c r="S56" s="301">
        <v>0.40799999999999997</v>
      </c>
      <c r="T56" s="301">
        <v>0.63100000000000001</v>
      </c>
      <c r="U56" s="302">
        <v>9.5000000000000001E-2</v>
      </c>
      <c r="V56" s="100"/>
      <c r="W56" s="100"/>
      <c r="Y56" s="28" t="s">
        <v>87</v>
      </c>
      <c r="Z56" s="300">
        <v>0.498</v>
      </c>
      <c r="AA56" s="301">
        <v>0.60899999999999999</v>
      </c>
      <c r="AB56" s="301">
        <v>0.40400000000000003</v>
      </c>
      <c r="AC56" s="301">
        <v>0.67500000000000004</v>
      </c>
      <c r="AD56" s="301">
        <v>0.70099999999999996</v>
      </c>
      <c r="AE56" s="301">
        <v>0.21199999999999999</v>
      </c>
      <c r="AF56" s="301">
        <v>0.39900000000000002</v>
      </c>
      <c r="AG56" s="302" t="s">
        <v>270</v>
      </c>
    </row>
    <row r="57" spans="1:33" ht="21" hidden="1" customHeight="1">
      <c r="A57" s="28" t="s">
        <v>88</v>
      </c>
      <c r="B57" s="300">
        <v>0.59599999999999997</v>
      </c>
      <c r="C57" s="301">
        <v>0.70499999999999996</v>
      </c>
      <c r="D57" s="301">
        <v>0.36799999999999999</v>
      </c>
      <c r="E57" s="301">
        <v>0.73099999999999998</v>
      </c>
      <c r="F57" s="301">
        <v>0.80600000000000005</v>
      </c>
      <c r="G57" s="301">
        <v>0.308</v>
      </c>
      <c r="H57" s="301">
        <v>0.52100000000000002</v>
      </c>
      <c r="I57" s="302">
        <v>5.3999999999999999E-2</v>
      </c>
      <c r="J57" s="100"/>
      <c r="K57" s="100"/>
      <c r="M57" s="28" t="s">
        <v>88</v>
      </c>
      <c r="N57" s="300">
        <v>0.69899999999999995</v>
      </c>
      <c r="O57" s="301">
        <v>0.79900000000000004</v>
      </c>
      <c r="P57" s="301">
        <v>0.376</v>
      </c>
      <c r="Q57" s="301">
        <v>0.79900000000000004</v>
      </c>
      <c r="R57" s="301">
        <v>0.90400000000000003</v>
      </c>
      <c r="S57" s="301">
        <v>0.41499999999999998</v>
      </c>
      <c r="T57" s="301">
        <v>0.63900000000000001</v>
      </c>
      <c r="U57" s="302">
        <v>0.1</v>
      </c>
      <c r="V57" s="100"/>
      <c r="W57" s="100"/>
      <c r="Y57" s="28" t="s">
        <v>88</v>
      </c>
      <c r="Z57" s="300">
        <v>0.502</v>
      </c>
      <c r="AA57" s="301">
        <v>0.61299999999999999</v>
      </c>
      <c r="AB57" s="301">
        <v>0.36</v>
      </c>
      <c r="AC57" s="301">
        <v>0.66400000000000003</v>
      </c>
      <c r="AD57" s="301">
        <v>0.71</v>
      </c>
      <c r="AE57" s="301">
        <v>0.22</v>
      </c>
      <c r="AF57" s="301">
        <v>0.41</v>
      </c>
      <c r="AG57" s="302" t="s">
        <v>270</v>
      </c>
    </row>
    <row r="58" spans="1:33" ht="21" hidden="1" customHeight="1">
      <c r="A58" s="28" t="s">
        <v>89</v>
      </c>
      <c r="B58" s="300">
        <v>0.59799999999999998</v>
      </c>
      <c r="C58" s="301">
        <v>0.70599999999999996</v>
      </c>
      <c r="D58" s="301">
        <v>0.35699999999999998</v>
      </c>
      <c r="E58" s="301">
        <v>0.74</v>
      </c>
      <c r="F58" s="301">
        <v>0.80800000000000005</v>
      </c>
      <c r="G58" s="301">
        <v>0.308</v>
      </c>
      <c r="H58" s="301">
        <v>0.51700000000000002</v>
      </c>
      <c r="I58" s="302">
        <v>5.7000000000000002E-2</v>
      </c>
      <c r="J58" s="100"/>
      <c r="K58" s="100"/>
      <c r="M58" s="28" t="s">
        <v>89</v>
      </c>
      <c r="N58" s="300">
        <v>0.69799999999999995</v>
      </c>
      <c r="O58" s="301">
        <v>0.79600000000000004</v>
      </c>
      <c r="P58" s="301">
        <v>0.374</v>
      </c>
      <c r="Q58" s="301">
        <v>0.80500000000000005</v>
      </c>
      <c r="R58" s="301">
        <v>0.90300000000000002</v>
      </c>
      <c r="S58" s="301">
        <v>0.41199999999999998</v>
      </c>
      <c r="T58" s="301">
        <v>0.626</v>
      </c>
      <c r="U58" s="302">
        <v>0.11</v>
      </c>
      <c r="V58" s="100"/>
      <c r="W58" s="100"/>
      <c r="Y58" s="28" t="s">
        <v>89</v>
      </c>
      <c r="Z58" s="300">
        <v>0.505</v>
      </c>
      <c r="AA58" s="301">
        <v>0.61799999999999999</v>
      </c>
      <c r="AB58" s="301">
        <v>0.34</v>
      </c>
      <c r="AC58" s="301">
        <v>0.67500000000000004</v>
      </c>
      <c r="AD58" s="301">
        <v>0.71399999999999997</v>
      </c>
      <c r="AE58" s="301">
        <v>0.222</v>
      </c>
      <c r="AF58" s="301">
        <v>0.41399999999999998</v>
      </c>
      <c r="AG58" s="302" t="s">
        <v>270</v>
      </c>
    </row>
    <row r="59" spans="1:33" ht="21" hidden="1" customHeight="1">
      <c r="A59" s="28" t="s">
        <v>205</v>
      </c>
      <c r="B59" s="300">
        <v>0.6</v>
      </c>
      <c r="C59" s="301">
        <v>0.70799999999999996</v>
      </c>
      <c r="D59" s="301">
        <v>0.37</v>
      </c>
      <c r="E59" s="301">
        <v>0.72699999999999998</v>
      </c>
      <c r="F59" s="301">
        <v>0.81200000000000006</v>
      </c>
      <c r="G59" s="301">
        <v>0.312</v>
      </c>
      <c r="H59" s="301">
        <v>0.52200000000000002</v>
      </c>
      <c r="I59" s="302">
        <v>6.0999999999999999E-2</v>
      </c>
      <c r="J59" s="100"/>
      <c r="K59" s="100"/>
      <c r="M59" s="28" t="s">
        <v>205</v>
      </c>
      <c r="N59" s="300">
        <v>0.69499999999999995</v>
      </c>
      <c r="O59" s="301">
        <v>0.79300000000000004</v>
      </c>
      <c r="P59" s="301">
        <v>0.36499999999999999</v>
      </c>
      <c r="Q59" s="301">
        <v>0.79500000000000004</v>
      </c>
      <c r="R59" s="301">
        <v>0.90100000000000002</v>
      </c>
      <c r="S59" s="301">
        <v>0.41299999999999998</v>
      </c>
      <c r="T59" s="301">
        <v>0.626</v>
      </c>
      <c r="U59" s="302">
        <v>0.113</v>
      </c>
      <c r="V59" s="100"/>
      <c r="W59" s="100"/>
      <c r="Y59" s="28" t="s">
        <v>205</v>
      </c>
      <c r="Z59" s="300">
        <v>0.51200000000000001</v>
      </c>
      <c r="AA59" s="301">
        <v>0.625</v>
      </c>
      <c r="AB59" s="301">
        <v>0.374</v>
      </c>
      <c r="AC59" s="301">
        <v>0.66100000000000003</v>
      </c>
      <c r="AD59" s="301">
        <v>0.72499999999999998</v>
      </c>
      <c r="AE59" s="301">
        <v>0.22800000000000001</v>
      </c>
      <c r="AF59" s="301">
        <v>0.42299999999999999</v>
      </c>
      <c r="AG59" s="302" t="s">
        <v>270</v>
      </c>
    </row>
    <row r="60" spans="1:33" ht="21" hidden="1" customHeight="1">
      <c r="A60" s="28" t="s">
        <v>206</v>
      </c>
      <c r="B60" s="300">
        <v>0.6</v>
      </c>
      <c r="C60" s="301">
        <v>0.70699999999999996</v>
      </c>
      <c r="D60" s="301">
        <v>0.36399999999999999</v>
      </c>
      <c r="E60" s="301">
        <v>0.70599999999999996</v>
      </c>
      <c r="F60" s="301">
        <v>0.81399999999999995</v>
      </c>
      <c r="G60" s="301">
        <v>0.318</v>
      </c>
      <c r="H60" s="301">
        <v>0.52700000000000002</v>
      </c>
      <c r="I60" s="302">
        <v>6.7000000000000004E-2</v>
      </c>
      <c r="J60" s="100"/>
      <c r="K60" s="100"/>
      <c r="M60" s="28" t="s">
        <v>206</v>
      </c>
      <c r="N60" s="300">
        <v>0.69299999999999995</v>
      </c>
      <c r="O60" s="301">
        <v>0.78800000000000003</v>
      </c>
      <c r="P60" s="301">
        <v>0.36299999999999999</v>
      </c>
      <c r="Q60" s="301">
        <v>0.76700000000000002</v>
      </c>
      <c r="R60" s="301">
        <v>0.90200000000000002</v>
      </c>
      <c r="S60" s="301">
        <v>0.41699999999999998</v>
      </c>
      <c r="T60" s="301">
        <v>0.624</v>
      </c>
      <c r="U60" s="302">
        <v>0.125</v>
      </c>
      <c r="V60" s="100"/>
      <c r="W60" s="100"/>
      <c r="Y60" s="28" t="s">
        <v>206</v>
      </c>
      <c r="Z60" s="300">
        <v>0.51400000000000001</v>
      </c>
      <c r="AA60" s="301">
        <v>0.627</v>
      </c>
      <c r="AB60" s="301">
        <v>0.36399999999999999</v>
      </c>
      <c r="AC60" s="301">
        <v>0.64500000000000002</v>
      </c>
      <c r="AD60" s="301">
        <v>0.72899999999999998</v>
      </c>
      <c r="AE60" s="301">
        <v>0.23499999999999999</v>
      </c>
      <c r="AF60" s="301">
        <v>0.434</v>
      </c>
      <c r="AG60" s="302" t="s">
        <v>270</v>
      </c>
    </row>
    <row r="61" spans="1:33" ht="21" hidden="1" customHeight="1">
      <c r="A61" s="28" t="s">
        <v>90</v>
      </c>
      <c r="B61" s="300">
        <v>0.59499999999999997</v>
      </c>
      <c r="C61" s="301">
        <v>0.7</v>
      </c>
      <c r="D61" s="301">
        <v>0.34200000000000003</v>
      </c>
      <c r="E61" s="301">
        <v>0.68899999999999995</v>
      </c>
      <c r="F61" s="301">
        <v>0.80900000000000005</v>
      </c>
      <c r="G61" s="301">
        <v>0.31900000000000001</v>
      </c>
      <c r="H61" s="301">
        <v>0.52700000000000002</v>
      </c>
      <c r="I61" s="302">
        <v>6.9000000000000006E-2</v>
      </c>
      <c r="J61" s="100"/>
      <c r="K61" s="100"/>
      <c r="M61" s="28" t="s">
        <v>90</v>
      </c>
      <c r="N61" s="300">
        <v>0.68799999999999994</v>
      </c>
      <c r="O61" s="301">
        <v>0.78200000000000003</v>
      </c>
      <c r="P61" s="301">
        <v>0.34899999999999998</v>
      </c>
      <c r="Q61" s="301">
        <v>0.753</v>
      </c>
      <c r="R61" s="301">
        <v>0.89600000000000002</v>
      </c>
      <c r="S61" s="301">
        <v>0.41799999999999998</v>
      </c>
      <c r="T61" s="301">
        <v>0.622</v>
      </c>
      <c r="U61" s="302">
        <v>0.129</v>
      </c>
      <c r="V61" s="100"/>
      <c r="W61" s="100"/>
      <c r="Y61" s="28" t="s">
        <v>90</v>
      </c>
      <c r="Z61" s="300">
        <v>0.50900000000000001</v>
      </c>
      <c r="AA61" s="301">
        <v>0.62</v>
      </c>
      <c r="AB61" s="301">
        <v>0.33500000000000002</v>
      </c>
      <c r="AC61" s="301">
        <v>0.626</v>
      </c>
      <c r="AD61" s="301">
        <v>0.72299999999999998</v>
      </c>
      <c r="AE61" s="301">
        <v>0.23699999999999999</v>
      </c>
      <c r="AF61" s="301">
        <v>0.437</v>
      </c>
      <c r="AG61" s="302" t="s">
        <v>270</v>
      </c>
    </row>
    <row r="62" spans="1:33" ht="21" hidden="1" customHeight="1">
      <c r="A62" s="28" t="s">
        <v>91</v>
      </c>
      <c r="B62" s="300">
        <v>0.59599999999999997</v>
      </c>
      <c r="C62" s="301">
        <v>0.70099999999999996</v>
      </c>
      <c r="D62" s="301">
        <v>0.32600000000000001</v>
      </c>
      <c r="E62" s="301">
        <v>0.70299999999999996</v>
      </c>
      <c r="F62" s="301">
        <v>0.80600000000000005</v>
      </c>
      <c r="G62" s="301">
        <v>0.32200000000000001</v>
      </c>
      <c r="H62" s="301">
        <v>0.53200000000000003</v>
      </c>
      <c r="I62" s="302">
        <v>7.0000000000000007E-2</v>
      </c>
      <c r="J62" s="100"/>
      <c r="K62" s="100"/>
      <c r="M62" s="28" t="s">
        <v>91</v>
      </c>
      <c r="N62" s="300">
        <v>0.69</v>
      </c>
      <c r="O62" s="301">
        <v>0.78400000000000003</v>
      </c>
      <c r="P62" s="301">
        <v>0.31900000000000001</v>
      </c>
      <c r="Q62" s="301">
        <v>0.77400000000000002</v>
      </c>
      <c r="R62" s="301">
        <v>0.89200000000000002</v>
      </c>
      <c r="S62" s="301">
        <v>0.42599999999999999</v>
      </c>
      <c r="T62" s="301">
        <v>0.63400000000000001</v>
      </c>
      <c r="U62" s="302">
        <v>0.13200000000000001</v>
      </c>
      <c r="V62" s="100"/>
      <c r="W62" s="100"/>
      <c r="Y62" s="28" t="s">
        <v>91</v>
      </c>
      <c r="Z62" s="300">
        <v>0.50900000000000001</v>
      </c>
      <c r="AA62" s="301">
        <v>0.621</v>
      </c>
      <c r="AB62" s="301">
        <v>0.33300000000000002</v>
      </c>
      <c r="AC62" s="301">
        <v>0.63400000000000001</v>
      </c>
      <c r="AD62" s="301">
        <v>0.72299999999999998</v>
      </c>
      <c r="AE62" s="301">
        <v>0.23599999999999999</v>
      </c>
      <c r="AF62" s="301">
        <v>0.436</v>
      </c>
      <c r="AG62" s="302" t="s">
        <v>270</v>
      </c>
    </row>
    <row r="63" spans="1:33" ht="21" hidden="1" customHeight="1">
      <c r="A63" s="28" t="s">
        <v>92</v>
      </c>
      <c r="B63" s="300">
        <v>0.59399999999999997</v>
      </c>
      <c r="C63" s="301">
        <v>0.69899999999999995</v>
      </c>
      <c r="D63" s="301">
        <v>0.316</v>
      </c>
      <c r="E63" s="301">
        <v>0.69699999999999995</v>
      </c>
      <c r="F63" s="301">
        <v>0.80200000000000005</v>
      </c>
      <c r="G63" s="301">
        <v>0.32400000000000001</v>
      </c>
      <c r="H63" s="301">
        <v>0.54</v>
      </c>
      <c r="I63" s="302">
        <v>6.4000000000000001E-2</v>
      </c>
      <c r="J63" s="100"/>
      <c r="K63" s="100"/>
      <c r="M63" s="28" t="s">
        <v>92</v>
      </c>
      <c r="N63" s="300">
        <v>0.68799999999999994</v>
      </c>
      <c r="O63" s="301">
        <v>0.78400000000000003</v>
      </c>
      <c r="P63" s="301" t="s">
        <v>270</v>
      </c>
      <c r="Q63" s="301">
        <v>0.77</v>
      </c>
      <c r="R63" s="301">
        <v>0.89100000000000001</v>
      </c>
      <c r="S63" s="301">
        <v>0.42699999999999999</v>
      </c>
      <c r="T63" s="301">
        <v>0.64700000000000002</v>
      </c>
      <c r="U63" s="302">
        <v>0.114</v>
      </c>
      <c r="V63" s="100"/>
      <c r="W63" s="100"/>
      <c r="Y63" s="28" t="s">
        <v>92</v>
      </c>
      <c r="Z63" s="300">
        <v>0.50700000000000001</v>
      </c>
      <c r="AA63" s="301">
        <v>0.61699999999999999</v>
      </c>
      <c r="AB63" s="301">
        <v>0.34499999999999997</v>
      </c>
      <c r="AC63" s="301">
        <v>0.626</v>
      </c>
      <c r="AD63" s="301">
        <v>0.71499999999999997</v>
      </c>
      <c r="AE63" s="301">
        <v>0.23899999999999999</v>
      </c>
      <c r="AF63" s="301">
        <v>0.438</v>
      </c>
      <c r="AG63" s="302" t="s">
        <v>270</v>
      </c>
    </row>
    <row r="64" spans="1:33" ht="21" hidden="1" customHeight="1">
      <c r="A64" s="28" t="s">
        <v>93</v>
      </c>
      <c r="B64" s="300">
        <v>0.59599999999999997</v>
      </c>
      <c r="C64" s="301">
        <v>0.7</v>
      </c>
      <c r="D64" s="301">
        <v>0.312</v>
      </c>
      <c r="E64" s="301">
        <v>0.71199999999999997</v>
      </c>
      <c r="F64" s="301">
        <v>0.79900000000000004</v>
      </c>
      <c r="G64" s="301">
        <v>0.32900000000000001</v>
      </c>
      <c r="H64" s="301">
        <v>0.54300000000000004</v>
      </c>
      <c r="I64" s="302">
        <v>7.1999999999999995E-2</v>
      </c>
      <c r="J64" s="100"/>
      <c r="K64" s="100"/>
      <c r="M64" s="28" t="s">
        <v>93</v>
      </c>
      <c r="N64" s="300">
        <v>0.69499999999999995</v>
      </c>
      <c r="O64" s="301">
        <v>0.78900000000000003</v>
      </c>
      <c r="P64" s="301" t="s">
        <v>270</v>
      </c>
      <c r="Q64" s="301">
        <v>0.78700000000000003</v>
      </c>
      <c r="R64" s="301">
        <v>0.89300000000000002</v>
      </c>
      <c r="S64" s="301">
        <v>0.437</v>
      </c>
      <c r="T64" s="301">
        <v>0.65300000000000002</v>
      </c>
      <c r="U64" s="302">
        <v>0.13</v>
      </c>
      <c r="V64" s="100"/>
      <c r="W64" s="100"/>
      <c r="Y64" s="28" t="s">
        <v>93</v>
      </c>
      <c r="Z64" s="300">
        <v>0.505</v>
      </c>
      <c r="AA64" s="301">
        <v>0.61399999999999999</v>
      </c>
      <c r="AB64" s="301">
        <v>0.33900000000000002</v>
      </c>
      <c r="AC64" s="301">
        <v>0.63900000000000001</v>
      </c>
      <c r="AD64" s="301">
        <v>0.70699999999999996</v>
      </c>
      <c r="AE64" s="301">
        <v>0.24</v>
      </c>
      <c r="AF64" s="301">
        <v>0.439</v>
      </c>
      <c r="AG64" s="302" t="s">
        <v>270</v>
      </c>
    </row>
    <row r="65" spans="1:33" ht="21" hidden="1" customHeight="1">
      <c r="A65" s="28" t="s">
        <v>94</v>
      </c>
      <c r="B65" s="300">
        <v>0.59899999999999998</v>
      </c>
      <c r="C65" s="301">
        <v>0.70399999999999996</v>
      </c>
      <c r="D65" s="301">
        <v>0.34399999999999997</v>
      </c>
      <c r="E65" s="301">
        <v>0.72399999999999998</v>
      </c>
      <c r="F65" s="301">
        <v>0.8</v>
      </c>
      <c r="G65" s="301">
        <v>0.33</v>
      </c>
      <c r="H65" s="301">
        <v>0.54400000000000004</v>
      </c>
      <c r="I65" s="302">
        <v>7.0999999999999994E-2</v>
      </c>
      <c r="J65" s="100"/>
      <c r="K65" s="100"/>
      <c r="M65" s="28" t="s">
        <v>94</v>
      </c>
      <c r="N65" s="300">
        <v>0.69499999999999995</v>
      </c>
      <c r="O65" s="301">
        <v>0.79</v>
      </c>
      <c r="P65" s="301">
        <v>0.313</v>
      </c>
      <c r="Q65" s="301">
        <v>0.77600000000000002</v>
      </c>
      <c r="R65" s="301">
        <v>0.89400000000000002</v>
      </c>
      <c r="S65" s="301">
        <v>0.439</v>
      </c>
      <c r="T65" s="301">
        <v>0.65600000000000003</v>
      </c>
      <c r="U65" s="302">
        <v>0.129</v>
      </c>
      <c r="V65" s="100"/>
      <c r="W65" s="100"/>
      <c r="Y65" s="28" t="s">
        <v>94</v>
      </c>
      <c r="Z65" s="300">
        <v>0.51100000000000001</v>
      </c>
      <c r="AA65" s="301">
        <v>0.621</v>
      </c>
      <c r="AB65" s="301">
        <v>0.376</v>
      </c>
      <c r="AC65" s="301">
        <v>0.67300000000000004</v>
      </c>
      <c r="AD65" s="301">
        <v>0.71</v>
      </c>
      <c r="AE65" s="301">
        <v>0.23899999999999999</v>
      </c>
      <c r="AF65" s="301">
        <v>0.437</v>
      </c>
      <c r="AG65" s="302" t="s">
        <v>270</v>
      </c>
    </row>
    <row r="66" spans="1:33" ht="21" hidden="1" customHeight="1">
      <c r="A66" s="28" t="s">
        <v>95</v>
      </c>
      <c r="B66" s="300">
        <v>0.60199999999999998</v>
      </c>
      <c r="C66" s="301">
        <v>0.70799999999999996</v>
      </c>
      <c r="D66" s="301">
        <v>0.33200000000000002</v>
      </c>
      <c r="E66" s="301">
        <v>0.751</v>
      </c>
      <c r="F66" s="301">
        <v>0.80200000000000005</v>
      </c>
      <c r="G66" s="301">
        <v>0.32800000000000001</v>
      </c>
      <c r="H66" s="301">
        <v>0.54</v>
      </c>
      <c r="I66" s="302">
        <v>7.0999999999999994E-2</v>
      </c>
      <c r="J66" s="100"/>
      <c r="K66" s="100"/>
      <c r="M66" s="28" t="s">
        <v>95</v>
      </c>
      <c r="N66" s="300">
        <v>0.70599999999999996</v>
      </c>
      <c r="O66" s="301">
        <v>0.80100000000000005</v>
      </c>
      <c r="P66" s="301" t="s">
        <v>270</v>
      </c>
      <c r="Q66" s="301">
        <v>0.82199999999999995</v>
      </c>
      <c r="R66" s="301">
        <v>0.90300000000000002</v>
      </c>
      <c r="S66" s="301">
        <v>0.443</v>
      </c>
      <c r="T66" s="301">
        <v>0.65900000000000003</v>
      </c>
      <c r="U66" s="302">
        <v>0.13500000000000001</v>
      </c>
      <c r="V66" s="100"/>
      <c r="W66" s="100"/>
      <c r="Y66" s="28" t="s">
        <v>95</v>
      </c>
      <c r="Z66" s="300">
        <v>0.50600000000000001</v>
      </c>
      <c r="AA66" s="301">
        <v>0.61599999999999999</v>
      </c>
      <c r="AB66" s="301">
        <v>0.371</v>
      </c>
      <c r="AC66" s="301">
        <v>0.68200000000000005</v>
      </c>
      <c r="AD66" s="301">
        <v>0.70299999999999996</v>
      </c>
      <c r="AE66" s="301">
        <v>0.23200000000000001</v>
      </c>
      <c r="AF66" s="301">
        <v>0.42699999999999999</v>
      </c>
      <c r="AG66" s="302" t="s">
        <v>270</v>
      </c>
    </row>
    <row r="67" spans="1:33" ht="21" hidden="1" customHeight="1">
      <c r="A67" s="28" t="s">
        <v>96</v>
      </c>
      <c r="B67" s="300">
        <v>0.60199999999999998</v>
      </c>
      <c r="C67" s="301">
        <v>0.70799999999999996</v>
      </c>
      <c r="D67" s="301">
        <v>0.32900000000000001</v>
      </c>
      <c r="E67" s="301">
        <v>0.74199999999999999</v>
      </c>
      <c r="F67" s="301">
        <v>0.80300000000000005</v>
      </c>
      <c r="G67" s="301">
        <v>0.33100000000000002</v>
      </c>
      <c r="H67" s="301">
        <v>0.54500000000000004</v>
      </c>
      <c r="I67" s="302">
        <v>7.0999999999999994E-2</v>
      </c>
      <c r="J67" s="100"/>
      <c r="K67" s="100"/>
      <c r="M67" s="28" t="s">
        <v>96</v>
      </c>
      <c r="N67" s="300">
        <v>0.70799999999999996</v>
      </c>
      <c r="O67" s="301">
        <v>0.80400000000000005</v>
      </c>
      <c r="P67" s="301">
        <v>0.318</v>
      </c>
      <c r="Q67" s="301">
        <v>0.80200000000000005</v>
      </c>
      <c r="R67" s="301">
        <v>0.90500000000000003</v>
      </c>
      <c r="S67" s="301">
        <v>0.45100000000000001</v>
      </c>
      <c r="T67" s="301">
        <v>0.67</v>
      </c>
      <c r="U67" s="302">
        <v>0.13800000000000001</v>
      </c>
      <c r="V67" s="100"/>
      <c r="W67" s="100"/>
      <c r="Y67" s="28" t="s">
        <v>96</v>
      </c>
      <c r="Z67" s="300">
        <v>0.505</v>
      </c>
      <c r="AA67" s="301">
        <v>0.61499999999999999</v>
      </c>
      <c r="AB67" s="301">
        <v>0.34</v>
      </c>
      <c r="AC67" s="301">
        <v>0.68300000000000005</v>
      </c>
      <c r="AD67" s="301">
        <v>0.70399999999999996</v>
      </c>
      <c r="AE67" s="301">
        <v>0.23100000000000001</v>
      </c>
      <c r="AF67" s="301">
        <v>0.42699999999999999</v>
      </c>
      <c r="AG67" s="302" t="s">
        <v>270</v>
      </c>
    </row>
    <row r="68" spans="1:33" ht="21" hidden="1" customHeight="1">
      <c r="A68" s="28" t="s">
        <v>97</v>
      </c>
      <c r="B68" s="300">
        <v>0.59899999999999998</v>
      </c>
      <c r="C68" s="301">
        <v>0.70499999999999996</v>
      </c>
      <c r="D68" s="301">
        <v>0.32400000000000001</v>
      </c>
      <c r="E68" s="301">
        <v>0.73299999999999998</v>
      </c>
      <c r="F68" s="301">
        <v>0.79600000000000004</v>
      </c>
      <c r="G68" s="301">
        <v>0.33500000000000002</v>
      </c>
      <c r="H68" s="301">
        <v>0.55400000000000005</v>
      </c>
      <c r="I68" s="302">
        <v>6.9000000000000006E-2</v>
      </c>
      <c r="J68" s="100"/>
      <c r="K68" s="100"/>
      <c r="M68" s="28" t="s">
        <v>97</v>
      </c>
      <c r="N68" s="300">
        <v>0.70299999999999996</v>
      </c>
      <c r="O68" s="301">
        <v>0.79800000000000004</v>
      </c>
      <c r="P68" s="301">
        <v>0.33400000000000002</v>
      </c>
      <c r="Q68" s="301">
        <v>0.79500000000000004</v>
      </c>
      <c r="R68" s="301">
        <v>0.89700000000000002</v>
      </c>
      <c r="S68" s="301">
        <v>0.44700000000000001</v>
      </c>
      <c r="T68" s="301">
        <v>0.66800000000000004</v>
      </c>
      <c r="U68" s="302">
        <v>0.13400000000000001</v>
      </c>
      <c r="V68" s="100"/>
      <c r="W68" s="100"/>
      <c r="Y68" s="28" t="s">
        <v>97</v>
      </c>
      <c r="Z68" s="300">
        <v>0.503</v>
      </c>
      <c r="AA68" s="301">
        <v>0.61399999999999999</v>
      </c>
      <c r="AB68" s="301">
        <v>0.314</v>
      </c>
      <c r="AC68" s="301">
        <v>0.67200000000000004</v>
      </c>
      <c r="AD68" s="301">
        <v>0.69799999999999995</v>
      </c>
      <c r="AE68" s="301">
        <v>0.24099999999999999</v>
      </c>
      <c r="AF68" s="301">
        <v>0.44700000000000001</v>
      </c>
      <c r="AG68" s="302" t="s">
        <v>270</v>
      </c>
    </row>
    <row r="69" spans="1:33" ht="21" hidden="1" customHeight="1">
      <c r="A69" s="28" t="s">
        <v>98</v>
      </c>
      <c r="B69" s="300">
        <v>0.59499999999999997</v>
      </c>
      <c r="C69" s="301">
        <v>0.7</v>
      </c>
      <c r="D69" s="301">
        <v>0.33700000000000002</v>
      </c>
      <c r="E69" s="301">
        <v>0.71599999999999997</v>
      </c>
      <c r="F69" s="301">
        <v>0.79500000000000004</v>
      </c>
      <c r="G69" s="301">
        <v>0.32800000000000001</v>
      </c>
      <c r="H69" s="301">
        <v>0.54700000000000004</v>
      </c>
      <c r="I69" s="302">
        <v>6.3E-2</v>
      </c>
      <c r="J69" s="100"/>
      <c r="K69" s="100"/>
      <c r="M69" s="28" t="s">
        <v>98</v>
      </c>
      <c r="N69" s="300">
        <v>0.69199999999999995</v>
      </c>
      <c r="O69" s="301">
        <v>0.78800000000000003</v>
      </c>
      <c r="P69" s="301">
        <v>0.33100000000000002</v>
      </c>
      <c r="Q69" s="301">
        <v>0.76500000000000001</v>
      </c>
      <c r="R69" s="301">
        <v>0.89200000000000002</v>
      </c>
      <c r="S69" s="301">
        <v>0.436</v>
      </c>
      <c r="T69" s="301">
        <v>0.65700000000000003</v>
      </c>
      <c r="U69" s="302">
        <v>0.121</v>
      </c>
      <c r="V69" s="100"/>
      <c r="W69" s="100"/>
      <c r="Y69" s="28" t="s">
        <v>98</v>
      </c>
      <c r="Z69" s="300">
        <v>0.504</v>
      </c>
      <c r="AA69" s="301">
        <v>0.61499999999999999</v>
      </c>
      <c r="AB69" s="301">
        <v>0.34399999999999997</v>
      </c>
      <c r="AC69" s="301">
        <v>0.66900000000000004</v>
      </c>
      <c r="AD69" s="301">
        <v>0.70099999999999996</v>
      </c>
      <c r="AE69" s="301">
        <v>0.23799999999999999</v>
      </c>
      <c r="AF69" s="301">
        <v>0.442</v>
      </c>
      <c r="AG69" s="302" t="s">
        <v>270</v>
      </c>
    </row>
    <row r="70" spans="1:33" ht="21" hidden="1" customHeight="1">
      <c r="A70" s="28" t="s">
        <v>99</v>
      </c>
      <c r="B70" s="300">
        <v>0.59499999999999997</v>
      </c>
      <c r="C70" s="301">
        <v>0.70199999999999996</v>
      </c>
      <c r="D70" s="301">
        <v>0.32500000000000001</v>
      </c>
      <c r="E70" s="301">
        <v>0.72799999999999998</v>
      </c>
      <c r="F70" s="301">
        <v>0.79700000000000004</v>
      </c>
      <c r="G70" s="301">
        <v>0.32500000000000001</v>
      </c>
      <c r="H70" s="301">
        <v>0.54600000000000004</v>
      </c>
      <c r="I70" s="302">
        <v>5.8000000000000003E-2</v>
      </c>
      <c r="J70" s="100"/>
      <c r="K70" s="100"/>
      <c r="M70" s="28" t="s">
        <v>99</v>
      </c>
      <c r="N70" s="300">
        <v>0.69199999999999995</v>
      </c>
      <c r="O70" s="301">
        <v>0.79</v>
      </c>
      <c r="P70" s="301">
        <v>0.32900000000000001</v>
      </c>
      <c r="Q70" s="301">
        <v>0.77800000000000002</v>
      </c>
      <c r="R70" s="301">
        <v>0.89</v>
      </c>
      <c r="S70" s="301">
        <v>0.435</v>
      </c>
      <c r="T70" s="301">
        <v>0.66200000000000003</v>
      </c>
      <c r="U70" s="302">
        <v>0.111</v>
      </c>
      <c r="V70" s="100"/>
      <c r="W70" s="100"/>
      <c r="Y70" s="28" t="s">
        <v>99</v>
      </c>
      <c r="Z70" s="300">
        <v>0.50600000000000001</v>
      </c>
      <c r="AA70" s="301">
        <v>0.61699999999999999</v>
      </c>
      <c r="AB70" s="301">
        <v>0.32</v>
      </c>
      <c r="AC70" s="301">
        <v>0.68</v>
      </c>
      <c r="AD70" s="301">
        <v>0.70599999999999996</v>
      </c>
      <c r="AE70" s="301">
        <v>0.23400000000000001</v>
      </c>
      <c r="AF70" s="301">
        <v>0.435</v>
      </c>
      <c r="AG70" s="302" t="s">
        <v>270</v>
      </c>
    </row>
    <row r="71" spans="1:33" ht="21" hidden="1" customHeight="1">
      <c r="A71" s="28" t="s">
        <v>207</v>
      </c>
      <c r="B71" s="300">
        <v>0.59299999999999997</v>
      </c>
      <c r="C71" s="301">
        <v>0.70099999999999996</v>
      </c>
      <c r="D71" s="301">
        <v>0.317</v>
      </c>
      <c r="E71" s="301">
        <v>0.72799999999999998</v>
      </c>
      <c r="F71" s="301">
        <v>0.79300000000000004</v>
      </c>
      <c r="G71" s="301">
        <v>0.32700000000000001</v>
      </c>
      <c r="H71" s="301">
        <v>0.55200000000000005</v>
      </c>
      <c r="I71" s="302">
        <v>5.3999999999999999E-2</v>
      </c>
      <c r="J71" s="100"/>
      <c r="K71" s="100"/>
      <c r="M71" s="28" t="s">
        <v>207</v>
      </c>
      <c r="N71" s="300">
        <v>0.69199999999999995</v>
      </c>
      <c r="O71" s="301">
        <v>0.79100000000000004</v>
      </c>
      <c r="P71" s="301">
        <v>0.32900000000000001</v>
      </c>
      <c r="Q71" s="301">
        <v>0.77700000000000002</v>
      </c>
      <c r="R71" s="301">
        <v>0.89100000000000001</v>
      </c>
      <c r="S71" s="301">
        <v>0.433</v>
      </c>
      <c r="T71" s="301">
        <v>0.66500000000000004</v>
      </c>
      <c r="U71" s="302">
        <v>0.10100000000000001</v>
      </c>
      <c r="V71" s="100"/>
      <c r="W71" s="100"/>
      <c r="Y71" s="28" t="s">
        <v>207</v>
      </c>
      <c r="Z71" s="300">
        <v>0.503</v>
      </c>
      <c r="AA71" s="301">
        <v>0.61399999999999999</v>
      </c>
      <c r="AB71" s="301" t="s">
        <v>270</v>
      </c>
      <c r="AC71" s="301">
        <v>0.68</v>
      </c>
      <c r="AD71" s="301">
        <v>0.69799999999999995</v>
      </c>
      <c r="AE71" s="301">
        <v>0.23899999999999999</v>
      </c>
      <c r="AF71" s="301">
        <v>0.44400000000000001</v>
      </c>
      <c r="AG71" s="302" t="s">
        <v>270</v>
      </c>
    </row>
    <row r="72" spans="1:33" ht="21" hidden="1" customHeight="1">
      <c r="A72" s="28" t="s">
        <v>208</v>
      </c>
      <c r="B72" s="300">
        <v>0.59</v>
      </c>
      <c r="C72" s="301">
        <v>0.69699999999999995</v>
      </c>
      <c r="D72" s="301">
        <v>0.28799999999999998</v>
      </c>
      <c r="E72" s="301">
        <v>0.71599999999999997</v>
      </c>
      <c r="F72" s="301">
        <v>0.79200000000000004</v>
      </c>
      <c r="G72" s="301">
        <v>0.32600000000000001</v>
      </c>
      <c r="H72" s="301">
        <v>0.55200000000000005</v>
      </c>
      <c r="I72" s="302">
        <v>5.1999999999999998E-2</v>
      </c>
      <c r="J72" s="100"/>
      <c r="K72" s="100"/>
      <c r="M72" s="28" t="s">
        <v>208</v>
      </c>
      <c r="N72" s="300">
        <v>0.68899999999999995</v>
      </c>
      <c r="O72" s="301">
        <v>0.78900000000000003</v>
      </c>
      <c r="P72" s="301">
        <v>0.311</v>
      </c>
      <c r="Q72" s="301">
        <v>0.76400000000000001</v>
      </c>
      <c r="R72" s="301">
        <v>0.89200000000000002</v>
      </c>
      <c r="S72" s="301">
        <v>0.43099999999999999</v>
      </c>
      <c r="T72" s="301">
        <v>0.66700000000000004</v>
      </c>
      <c r="U72" s="302">
        <v>9.4E-2</v>
      </c>
      <c r="V72" s="100"/>
      <c r="W72" s="100"/>
      <c r="Y72" s="28" t="s">
        <v>208</v>
      </c>
      <c r="Z72" s="300">
        <v>0.499</v>
      </c>
      <c r="AA72" s="301">
        <v>0.60799999999999998</v>
      </c>
      <c r="AB72" s="301" t="s">
        <v>270</v>
      </c>
      <c r="AC72" s="301">
        <v>0.66900000000000004</v>
      </c>
      <c r="AD72" s="301">
        <v>0.69599999999999995</v>
      </c>
      <c r="AE72" s="301">
        <v>0.23899999999999999</v>
      </c>
      <c r="AF72" s="301">
        <v>0.442</v>
      </c>
      <c r="AG72" s="302" t="s">
        <v>270</v>
      </c>
    </row>
    <row r="73" spans="1:33" ht="21" hidden="1" customHeight="1">
      <c r="A73" s="28" t="s">
        <v>100</v>
      </c>
      <c r="B73" s="300">
        <v>0.58799999999999997</v>
      </c>
      <c r="C73" s="301">
        <v>0.69399999999999995</v>
      </c>
      <c r="D73" s="301">
        <v>0.27200000000000002</v>
      </c>
      <c r="E73" s="301">
        <v>0.71199999999999997</v>
      </c>
      <c r="F73" s="301">
        <v>0.79500000000000004</v>
      </c>
      <c r="G73" s="301">
        <v>0.31900000000000001</v>
      </c>
      <c r="H73" s="301">
        <v>0.53900000000000003</v>
      </c>
      <c r="I73" s="302">
        <v>5.1999999999999998E-2</v>
      </c>
      <c r="J73" s="100"/>
      <c r="K73" s="100"/>
      <c r="M73" s="28" t="s">
        <v>100</v>
      </c>
      <c r="N73" s="300">
        <v>0.68600000000000005</v>
      </c>
      <c r="O73" s="301">
        <v>0.78500000000000003</v>
      </c>
      <c r="P73" s="301" t="s">
        <v>270</v>
      </c>
      <c r="Q73" s="301">
        <v>0.76400000000000001</v>
      </c>
      <c r="R73" s="301">
        <v>0.89600000000000002</v>
      </c>
      <c r="S73" s="301">
        <v>0.42099999999999999</v>
      </c>
      <c r="T73" s="301">
        <v>0.64800000000000002</v>
      </c>
      <c r="U73" s="302">
        <v>9.7000000000000003E-2</v>
      </c>
      <c r="V73" s="100"/>
      <c r="W73" s="100"/>
      <c r="Y73" s="28" t="s">
        <v>100</v>
      </c>
      <c r="Z73" s="300">
        <v>0.497</v>
      </c>
      <c r="AA73" s="301">
        <v>0.60599999999999998</v>
      </c>
      <c r="AB73" s="301" t="s">
        <v>270</v>
      </c>
      <c r="AC73" s="301">
        <v>0.66100000000000003</v>
      </c>
      <c r="AD73" s="301">
        <v>0.69799999999999995</v>
      </c>
      <c r="AE73" s="301">
        <v>0.23400000000000001</v>
      </c>
      <c r="AF73" s="301">
        <v>0.435</v>
      </c>
      <c r="AG73" s="302" t="s">
        <v>270</v>
      </c>
    </row>
    <row r="74" spans="1:33" ht="21" hidden="1" customHeight="1">
      <c r="A74" s="28" t="s">
        <v>101</v>
      </c>
      <c r="B74" s="300">
        <v>0.57599999999999996</v>
      </c>
      <c r="C74" s="301">
        <v>0.68</v>
      </c>
      <c r="D74" s="301">
        <v>0.23899999999999999</v>
      </c>
      <c r="E74" s="301">
        <v>0.69399999999999995</v>
      </c>
      <c r="F74" s="301">
        <v>0.78300000000000003</v>
      </c>
      <c r="G74" s="301">
        <v>0.314</v>
      </c>
      <c r="H74" s="301">
        <v>0.52600000000000002</v>
      </c>
      <c r="I74" s="302">
        <v>5.6000000000000001E-2</v>
      </c>
      <c r="J74" s="100"/>
      <c r="K74" s="100"/>
      <c r="M74" s="28" t="s">
        <v>101</v>
      </c>
      <c r="N74" s="300">
        <v>0.68300000000000005</v>
      </c>
      <c r="O74" s="301">
        <v>0.77900000000000003</v>
      </c>
      <c r="P74" s="301" t="s">
        <v>270</v>
      </c>
      <c r="Q74" s="301">
        <v>0.77</v>
      </c>
      <c r="R74" s="301">
        <v>0.89200000000000002</v>
      </c>
      <c r="S74" s="301">
        <v>0.41799999999999998</v>
      </c>
      <c r="T74" s="301">
        <v>0.63300000000000001</v>
      </c>
      <c r="U74" s="302">
        <v>0.111</v>
      </c>
      <c r="V74" s="100"/>
      <c r="W74" s="100"/>
      <c r="Y74" s="28" t="s">
        <v>101</v>
      </c>
      <c r="Z74" s="300">
        <v>0.47799999999999998</v>
      </c>
      <c r="AA74" s="301">
        <v>0.58299999999999996</v>
      </c>
      <c r="AB74" s="301" t="s">
        <v>270</v>
      </c>
      <c r="AC74" s="301">
        <v>0.62</v>
      </c>
      <c r="AD74" s="301">
        <v>0.67700000000000005</v>
      </c>
      <c r="AE74" s="301">
        <v>0.22700000000000001</v>
      </c>
      <c r="AF74" s="301">
        <v>0.42399999999999999</v>
      </c>
      <c r="AG74" s="302" t="s">
        <v>270</v>
      </c>
    </row>
    <row r="75" spans="1:33" ht="21" hidden="1" customHeight="1">
      <c r="A75" s="28" t="s">
        <v>102</v>
      </c>
      <c r="B75" s="300">
        <v>0.57599999999999996</v>
      </c>
      <c r="C75" s="301">
        <v>0.68</v>
      </c>
      <c r="D75" s="301">
        <v>0.23200000000000001</v>
      </c>
      <c r="E75" s="301">
        <v>0.69399999999999995</v>
      </c>
      <c r="F75" s="301">
        <v>0.77800000000000002</v>
      </c>
      <c r="G75" s="301">
        <v>0.32100000000000001</v>
      </c>
      <c r="H75" s="301">
        <v>0.53800000000000003</v>
      </c>
      <c r="I75" s="302">
        <v>5.8000000000000003E-2</v>
      </c>
      <c r="J75" s="100"/>
      <c r="K75" s="100"/>
      <c r="M75" s="28" t="s">
        <v>102</v>
      </c>
      <c r="N75" s="300">
        <v>0.68200000000000005</v>
      </c>
      <c r="O75" s="301">
        <v>0.77700000000000002</v>
      </c>
      <c r="P75" s="301" t="s">
        <v>270</v>
      </c>
      <c r="Q75" s="301">
        <v>0.76900000000000002</v>
      </c>
      <c r="R75" s="301">
        <v>0.88900000000000001</v>
      </c>
      <c r="S75" s="301">
        <v>0.41899999999999998</v>
      </c>
      <c r="T75" s="301">
        <v>0.627</v>
      </c>
      <c r="U75" s="302">
        <v>0.12</v>
      </c>
      <c r="V75" s="100"/>
      <c r="W75" s="100"/>
      <c r="Y75" s="28" t="s">
        <v>102</v>
      </c>
      <c r="Z75" s="300">
        <v>0.47899999999999998</v>
      </c>
      <c r="AA75" s="301">
        <v>0.58599999999999997</v>
      </c>
      <c r="AB75" s="301" t="s">
        <v>270</v>
      </c>
      <c r="AC75" s="301">
        <v>0.621</v>
      </c>
      <c r="AD75" s="301">
        <v>0.67</v>
      </c>
      <c r="AE75" s="301">
        <v>0.24</v>
      </c>
      <c r="AF75" s="301">
        <v>0.45300000000000001</v>
      </c>
      <c r="AG75" s="302" t="s">
        <v>270</v>
      </c>
    </row>
    <row r="76" spans="1:33" ht="21" hidden="1" customHeight="1">
      <c r="A76" s="28" t="s">
        <v>103</v>
      </c>
      <c r="B76" s="300">
        <v>0.57399999999999995</v>
      </c>
      <c r="C76" s="301">
        <v>0.67800000000000005</v>
      </c>
      <c r="D76" s="301">
        <v>0.23100000000000001</v>
      </c>
      <c r="E76" s="301">
        <v>0.68200000000000005</v>
      </c>
      <c r="F76" s="301">
        <v>0.77600000000000002</v>
      </c>
      <c r="G76" s="301">
        <v>0.32300000000000001</v>
      </c>
      <c r="H76" s="301">
        <v>0.54200000000000004</v>
      </c>
      <c r="I76" s="302">
        <v>5.6000000000000001E-2</v>
      </c>
      <c r="J76" s="100"/>
      <c r="K76" s="100"/>
      <c r="M76" s="28" t="s">
        <v>103</v>
      </c>
      <c r="N76" s="300">
        <v>0.67600000000000005</v>
      </c>
      <c r="O76" s="301">
        <v>0.76900000000000002</v>
      </c>
      <c r="P76" s="301" t="s">
        <v>270</v>
      </c>
      <c r="Q76" s="301">
        <v>0.76400000000000001</v>
      </c>
      <c r="R76" s="301">
        <v>0.879</v>
      </c>
      <c r="S76" s="301">
        <v>0.41699999999999998</v>
      </c>
      <c r="T76" s="301">
        <v>0.625</v>
      </c>
      <c r="U76" s="302">
        <v>0.121</v>
      </c>
      <c r="V76" s="100"/>
      <c r="W76" s="100"/>
      <c r="Y76" s="28" t="s">
        <v>103</v>
      </c>
      <c r="Z76" s="300">
        <v>0.48099999999999998</v>
      </c>
      <c r="AA76" s="301">
        <v>0.58899999999999997</v>
      </c>
      <c r="AB76" s="301" t="s">
        <v>270</v>
      </c>
      <c r="AC76" s="301">
        <v>0.60199999999999998</v>
      </c>
      <c r="AD76" s="301">
        <v>0.67500000000000004</v>
      </c>
      <c r="AE76" s="301">
        <v>0.24399999999999999</v>
      </c>
      <c r="AF76" s="301">
        <v>0.46400000000000002</v>
      </c>
      <c r="AG76" s="302" t="s">
        <v>270</v>
      </c>
    </row>
    <row r="77" spans="1:33" ht="21" hidden="1" customHeight="1">
      <c r="A77" s="28" t="s">
        <v>104</v>
      </c>
      <c r="B77" s="300">
        <v>0.57699999999999996</v>
      </c>
      <c r="C77" s="301">
        <v>0.68100000000000005</v>
      </c>
      <c r="D77" s="301">
        <v>0.23200000000000001</v>
      </c>
      <c r="E77" s="301">
        <v>0.68700000000000006</v>
      </c>
      <c r="F77" s="301">
        <v>0.77800000000000002</v>
      </c>
      <c r="G77" s="301">
        <v>0.32600000000000001</v>
      </c>
      <c r="H77" s="301">
        <v>0.54600000000000004</v>
      </c>
      <c r="I77" s="302">
        <v>5.7000000000000002E-2</v>
      </c>
      <c r="J77" s="100"/>
      <c r="K77" s="100"/>
      <c r="M77" s="28" t="s">
        <v>104</v>
      </c>
      <c r="N77" s="300">
        <v>0.67800000000000005</v>
      </c>
      <c r="O77" s="301">
        <v>0.77300000000000002</v>
      </c>
      <c r="P77" s="301" t="s">
        <v>270</v>
      </c>
      <c r="Q77" s="301">
        <v>0.76900000000000002</v>
      </c>
      <c r="R77" s="301">
        <v>0.88200000000000001</v>
      </c>
      <c r="S77" s="301">
        <v>0.42199999999999999</v>
      </c>
      <c r="T77" s="301">
        <v>0.63400000000000001</v>
      </c>
      <c r="U77" s="302">
        <v>0.11799999999999999</v>
      </c>
      <c r="V77" s="100"/>
      <c r="W77" s="100"/>
      <c r="Y77" s="28" t="s">
        <v>104</v>
      </c>
      <c r="Z77" s="300">
        <v>0.48399999999999999</v>
      </c>
      <c r="AA77" s="301">
        <v>0.59099999999999997</v>
      </c>
      <c r="AB77" s="301" t="s">
        <v>270</v>
      </c>
      <c r="AC77" s="301">
        <v>0.60699999999999998</v>
      </c>
      <c r="AD77" s="301">
        <v>0.67800000000000005</v>
      </c>
      <c r="AE77" s="301">
        <v>0.246</v>
      </c>
      <c r="AF77" s="301">
        <v>0.46200000000000002</v>
      </c>
      <c r="AG77" s="302" t="s">
        <v>270</v>
      </c>
    </row>
    <row r="78" spans="1:33" ht="21" hidden="1" customHeight="1">
      <c r="A78" s="28" t="s">
        <v>105</v>
      </c>
      <c r="B78" s="300">
        <v>0.58299999999999996</v>
      </c>
      <c r="C78" s="301">
        <v>0.68700000000000006</v>
      </c>
      <c r="D78" s="301">
        <v>0.253</v>
      </c>
      <c r="E78" s="301">
        <v>0.69299999999999995</v>
      </c>
      <c r="F78" s="301">
        <v>0.78800000000000003</v>
      </c>
      <c r="G78" s="301">
        <v>0.32400000000000001</v>
      </c>
      <c r="H78" s="301">
        <v>0.54</v>
      </c>
      <c r="I78" s="302">
        <v>5.8999999999999997E-2</v>
      </c>
      <c r="J78" s="100"/>
      <c r="K78" s="100"/>
      <c r="M78" s="28" t="s">
        <v>105</v>
      </c>
      <c r="N78" s="300">
        <v>0.68400000000000005</v>
      </c>
      <c r="O78" s="301">
        <v>0.77900000000000003</v>
      </c>
      <c r="P78" s="301" t="s">
        <v>270</v>
      </c>
      <c r="Q78" s="301">
        <v>0.77300000000000002</v>
      </c>
      <c r="R78" s="301">
        <v>0.88800000000000001</v>
      </c>
      <c r="S78" s="301">
        <v>0.42499999999999999</v>
      </c>
      <c r="T78" s="301">
        <v>0.63600000000000001</v>
      </c>
      <c r="U78" s="302">
        <v>0.123</v>
      </c>
      <c r="V78" s="100"/>
      <c r="W78" s="100"/>
      <c r="Y78" s="28" t="s">
        <v>105</v>
      </c>
      <c r="Z78" s="300">
        <v>0.48899999999999999</v>
      </c>
      <c r="AA78" s="301">
        <v>0.59799999999999998</v>
      </c>
      <c r="AB78" s="301" t="s">
        <v>270</v>
      </c>
      <c r="AC78" s="301">
        <v>0.61599999999999999</v>
      </c>
      <c r="AD78" s="301">
        <v>0.69199999999999995</v>
      </c>
      <c r="AE78" s="301">
        <v>0.23899999999999999</v>
      </c>
      <c r="AF78" s="301">
        <v>0.44800000000000001</v>
      </c>
      <c r="AG78" s="302" t="s">
        <v>270</v>
      </c>
    </row>
    <row r="79" spans="1:33" ht="21" hidden="1" customHeight="1">
      <c r="A79" s="28" t="s">
        <v>106</v>
      </c>
      <c r="B79" s="300">
        <v>0.58499999999999996</v>
      </c>
      <c r="C79" s="301">
        <v>0.69199999999999995</v>
      </c>
      <c r="D79" s="301">
        <v>0.28100000000000003</v>
      </c>
      <c r="E79" s="301">
        <v>0.69899999999999995</v>
      </c>
      <c r="F79" s="301">
        <v>0.79200000000000004</v>
      </c>
      <c r="G79" s="301">
        <v>0.32200000000000001</v>
      </c>
      <c r="H79" s="301">
        <v>0.54300000000000004</v>
      </c>
      <c r="I79" s="302">
        <v>5.0999999999999997E-2</v>
      </c>
      <c r="J79" s="100"/>
      <c r="K79" s="100"/>
      <c r="M79" s="28" t="s">
        <v>106</v>
      </c>
      <c r="N79" s="300">
        <v>0.68200000000000005</v>
      </c>
      <c r="O79" s="301">
        <v>0.78</v>
      </c>
      <c r="P79" s="301">
        <v>0.312</v>
      </c>
      <c r="Q79" s="301">
        <v>0.76700000000000002</v>
      </c>
      <c r="R79" s="301">
        <v>0.88800000000000001</v>
      </c>
      <c r="S79" s="301">
        <v>0.41799999999999998</v>
      </c>
      <c r="T79" s="301">
        <v>0.63700000000000001</v>
      </c>
      <c r="U79" s="302">
        <v>0.10299999999999999</v>
      </c>
      <c r="V79" s="100"/>
      <c r="W79" s="100"/>
      <c r="Y79" s="28" t="s">
        <v>106</v>
      </c>
      <c r="Z79" s="300">
        <v>0.496</v>
      </c>
      <c r="AA79" s="301">
        <v>0.60599999999999998</v>
      </c>
      <c r="AB79" s="301" t="s">
        <v>270</v>
      </c>
      <c r="AC79" s="301">
        <v>0.63200000000000001</v>
      </c>
      <c r="AD79" s="301">
        <v>0.69899999999999995</v>
      </c>
      <c r="AE79" s="301">
        <v>0.24099999999999999</v>
      </c>
      <c r="AF79" s="301">
        <v>0.45300000000000001</v>
      </c>
      <c r="AG79" s="302" t="s">
        <v>270</v>
      </c>
    </row>
    <row r="80" spans="1:33" ht="21" hidden="1" customHeight="1">
      <c r="A80" s="28" t="s">
        <v>107</v>
      </c>
      <c r="B80" s="300">
        <v>0.58699999999999997</v>
      </c>
      <c r="C80" s="301">
        <v>0.69299999999999995</v>
      </c>
      <c r="D80" s="301">
        <v>0.28599999999999998</v>
      </c>
      <c r="E80" s="301">
        <v>0.67600000000000005</v>
      </c>
      <c r="F80" s="301">
        <v>0.80200000000000005</v>
      </c>
      <c r="G80" s="301">
        <v>0.32100000000000001</v>
      </c>
      <c r="H80" s="301">
        <v>0.54</v>
      </c>
      <c r="I80" s="302">
        <v>5.3999999999999999E-2</v>
      </c>
      <c r="J80" s="100"/>
      <c r="K80" s="100"/>
      <c r="M80" s="28" t="s">
        <v>107</v>
      </c>
      <c r="N80" s="300">
        <v>0.68200000000000005</v>
      </c>
      <c r="O80" s="301">
        <v>0.77900000000000003</v>
      </c>
      <c r="P80" s="301" t="s">
        <v>270</v>
      </c>
      <c r="Q80" s="301">
        <v>0.73899999999999999</v>
      </c>
      <c r="R80" s="301">
        <v>0.89500000000000002</v>
      </c>
      <c r="S80" s="301">
        <v>0.42099999999999999</v>
      </c>
      <c r="T80" s="301">
        <v>0.64200000000000002</v>
      </c>
      <c r="U80" s="302">
        <v>0.104</v>
      </c>
      <c r="V80" s="100"/>
      <c r="W80" s="100"/>
      <c r="Y80" s="28" t="s">
        <v>107</v>
      </c>
      <c r="Z80" s="300">
        <v>0.5</v>
      </c>
      <c r="AA80" s="301">
        <v>0.61</v>
      </c>
      <c r="AB80" s="301" t="s">
        <v>270</v>
      </c>
      <c r="AC80" s="301">
        <v>0.61399999999999999</v>
      </c>
      <c r="AD80" s="301">
        <v>0.71099999999999997</v>
      </c>
      <c r="AE80" s="301">
        <v>0.23799999999999999</v>
      </c>
      <c r="AF80" s="301">
        <v>0.442</v>
      </c>
      <c r="AG80" s="302" t="s">
        <v>270</v>
      </c>
    </row>
    <row r="81" spans="1:33" ht="21" hidden="1" customHeight="1">
      <c r="A81" s="28" t="s">
        <v>108</v>
      </c>
      <c r="B81" s="300">
        <v>0.59</v>
      </c>
      <c r="C81" s="301">
        <v>0.69699999999999995</v>
      </c>
      <c r="D81" s="301">
        <v>0.32</v>
      </c>
      <c r="E81" s="301">
        <v>0.68300000000000005</v>
      </c>
      <c r="F81" s="301">
        <v>0.80100000000000005</v>
      </c>
      <c r="G81" s="301">
        <v>0.32500000000000001</v>
      </c>
      <c r="H81" s="301">
        <v>0.54800000000000004</v>
      </c>
      <c r="I81" s="302">
        <v>5.0999999999999997E-2</v>
      </c>
      <c r="J81" s="100"/>
      <c r="K81" s="100"/>
      <c r="M81" s="28" t="s">
        <v>108</v>
      </c>
      <c r="N81" s="300">
        <v>0.68700000000000006</v>
      </c>
      <c r="O81" s="301">
        <v>0.78600000000000003</v>
      </c>
      <c r="P81" s="301">
        <v>0.36099999999999999</v>
      </c>
      <c r="Q81" s="301">
        <v>0.76100000000000001</v>
      </c>
      <c r="R81" s="301">
        <v>0.89200000000000002</v>
      </c>
      <c r="S81" s="301">
        <v>0.42099999999999999</v>
      </c>
      <c r="T81" s="301">
        <v>0.64700000000000002</v>
      </c>
      <c r="U81" s="302">
        <v>9.7000000000000003E-2</v>
      </c>
      <c r="V81" s="100"/>
      <c r="W81" s="100"/>
      <c r="Y81" s="28" t="s">
        <v>108</v>
      </c>
      <c r="Z81" s="300">
        <v>0.501</v>
      </c>
      <c r="AA81" s="301">
        <v>0.61199999999999999</v>
      </c>
      <c r="AB81" s="301" t="s">
        <v>270</v>
      </c>
      <c r="AC81" s="301">
        <v>0.60699999999999998</v>
      </c>
      <c r="AD81" s="301">
        <v>0.71199999999999997</v>
      </c>
      <c r="AE81" s="301">
        <v>0.24399999999999999</v>
      </c>
      <c r="AF81" s="301">
        <v>0.45300000000000001</v>
      </c>
      <c r="AG81" s="302" t="s">
        <v>270</v>
      </c>
    </row>
    <row r="82" spans="1:33" ht="21" hidden="1" customHeight="1">
      <c r="A82" s="28" t="s">
        <v>109</v>
      </c>
      <c r="B82" s="300">
        <v>0.59199999999999997</v>
      </c>
      <c r="C82" s="301">
        <v>0.7</v>
      </c>
      <c r="D82" s="301">
        <v>0.32900000000000001</v>
      </c>
      <c r="E82" s="301">
        <v>0.68</v>
      </c>
      <c r="F82" s="301">
        <v>0.80400000000000005</v>
      </c>
      <c r="G82" s="301">
        <v>0.32600000000000001</v>
      </c>
      <c r="H82" s="301">
        <v>0.54900000000000004</v>
      </c>
      <c r="I82" s="302">
        <v>5.1999999999999998E-2</v>
      </c>
      <c r="J82" s="100"/>
      <c r="K82" s="100"/>
      <c r="M82" s="28" t="s">
        <v>109</v>
      </c>
      <c r="N82" s="300">
        <v>0.68799999999999994</v>
      </c>
      <c r="O82" s="301">
        <v>0.78800000000000003</v>
      </c>
      <c r="P82" s="301">
        <v>0.35699999999999998</v>
      </c>
      <c r="Q82" s="301">
        <v>0.76400000000000001</v>
      </c>
      <c r="R82" s="301">
        <v>0.89400000000000002</v>
      </c>
      <c r="S82" s="301">
        <v>0.42399999999999999</v>
      </c>
      <c r="T82" s="301">
        <v>0.65300000000000002</v>
      </c>
      <c r="U82" s="302">
        <v>9.5000000000000001E-2</v>
      </c>
      <c r="V82" s="100"/>
      <c r="W82" s="100"/>
      <c r="Y82" s="28" t="s">
        <v>109</v>
      </c>
      <c r="Z82" s="300">
        <v>0.503</v>
      </c>
      <c r="AA82" s="301">
        <v>0.61399999999999999</v>
      </c>
      <c r="AB82" s="301" t="s">
        <v>270</v>
      </c>
      <c r="AC82" s="301">
        <v>0.59699999999999998</v>
      </c>
      <c r="AD82" s="301">
        <v>0.71799999999999997</v>
      </c>
      <c r="AE82" s="301">
        <v>0.24299999999999999</v>
      </c>
      <c r="AF82" s="301">
        <v>0.44900000000000001</v>
      </c>
      <c r="AG82" s="302" t="s">
        <v>270</v>
      </c>
    </row>
    <row r="83" spans="1:33" ht="21" hidden="1" customHeight="1">
      <c r="A83" s="28" t="s">
        <v>209</v>
      </c>
      <c r="B83" s="300">
        <v>0.59499999999999997</v>
      </c>
      <c r="C83" s="301">
        <v>0.70199999999999996</v>
      </c>
      <c r="D83" s="301">
        <v>0.36</v>
      </c>
      <c r="E83" s="301">
        <v>0.68799999999999994</v>
      </c>
      <c r="F83" s="301">
        <v>0.80500000000000005</v>
      </c>
      <c r="G83" s="301">
        <v>0.32600000000000001</v>
      </c>
      <c r="H83" s="301">
        <v>0.54500000000000004</v>
      </c>
      <c r="I83" s="302">
        <v>5.7000000000000002E-2</v>
      </c>
      <c r="J83" s="100"/>
      <c r="K83" s="100"/>
      <c r="M83" s="28" t="s">
        <v>209</v>
      </c>
      <c r="N83" s="300">
        <v>0.69399999999999995</v>
      </c>
      <c r="O83" s="301">
        <v>0.79300000000000004</v>
      </c>
      <c r="P83" s="301">
        <v>0.38500000000000001</v>
      </c>
      <c r="Q83" s="301">
        <v>0.77600000000000002</v>
      </c>
      <c r="R83" s="301">
        <v>0.89800000000000002</v>
      </c>
      <c r="S83" s="301">
        <v>0.42699999999999999</v>
      </c>
      <c r="T83" s="301">
        <v>0.64800000000000002</v>
      </c>
      <c r="U83" s="302">
        <v>0.111</v>
      </c>
      <c r="V83" s="100"/>
      <c r="W83" s="100"/>
      <c r="Y83" s="28" t="s">
        <v>209</v>
      </c>
      <c r="Z83" s="300">
        <v>0.503</v>
      </c>
      <c r="AA83" s="301">
        <v>0.61399999999999999</v>
      </c>
      <c r="AB83" s="301">
        <v>0.33300000000000002</v>
      </c>
      <c r="AC83" s="301">
        <v>0.60099999999999998</v>
      </c>
      <c r="AD83" s="301">
        <v>0.71499999999999997</v>
      </c>
      <c r="AE83" s="301">
        <v>0.24099999999999999</v>
      </c>
      <c r="AF83" s="301">
        <v>0.44700000000000001</v>
      </c>
      <c r="AG83" s="302" t="s">
        <v>270</v>
      </c>
    </row>
    <row r="84" spans="1:33" ht="21" hidden="1" customHeight="1">
      <c r="A84" s="28" t="s">
        <v>210</v>
      </c>
      <c r="B84" s="300">
        <v>0.58799999999999997</v>
      </c>
      <c r="C84" s="301">
        <v>0.69299999999999995</v>
      </c>
      <c r="D84" s="301">
        <v>0.316</v>
      </c>
      <c r="E84" s="301">
        <v>0.67700000000000005</v>
      </c>
      <c r="F84" s="301">
        <v>0.8</v>
      </c>
      <c r="G84" s="301">
        <v>0.32200000000000001</v>
      </c>
      <c r="H84" s="301">
        <v>0.53700000000000003</v>
      </c>
      <c r="I84" s="302">
        <v>5.8000000000000003E-2</v>
      </c>
      <c r="J84" s="100"/>
      <c r="K84" s="100"/>
      <c r="M84" s="28" t="s">
        <v>210</v>
      </c>
      <c r="N84" s="300">
        <v>0.69399999999999995</v>
      </c>
      <c r="O84" s="301">
        <v>0.79300000000000004</v>
      </c>
      <c r="P84" s="301">
        <v>0.35899999999999999</v>
      </c>
      <c r="Q84" s="301">
        <v>0.79</v>
      </c>
      <c r="R84" s="301">
        <v>0.89900000000000002</v>
      </c>
      <c r="S84" s="301">
        <v>0.42499999999999999</v>
      </c>
      <c r="T84" s="301">
        <v>0.64400000000000002</v>
      </c>
      <c r="U84" s="302">
        <v>0.111</v>
      </c>
      <c r="V84" s="100"/>
      <c r="W84" s="100"/>
      <c r="Y84" s="28" t="s">
        <v>210</v>
      </c>
      <c r="Z84" s="300">
        <v>0.48899999999999999</v>
      </c>
      <c r="AA84" s="301">
        <v>0.59599999999999997</v>
      </c>
      <c r="AB84" s="301" t="s">
        <v>270</v>
      </c>
      <c r="AC84" s="301">
        <v>0.56599999999999995</v>
      </c>
      <c r="AD84" s="301">
        <v>0.70399999999999996</v>
      </c>
      <c r="AE84" s="301">
        <v>0.23499999999999999</v>
      </c>
      <c r="AF84" s="301">
        <v>0.435</v>
      </c>
      <c r="AG84" s="302" t="s">
        <v>270</v>
      </c>
    </row>
    <row r="85" spans="1:33" ht="21" hidden="1" customHeight="1">
      <c r="A85" s="28" t="s">
        <v>110</v>
      </c>
      <c r="B85" s="300">
        <v>0.58599999999999997</v>
      </c>
      <c r="C85" s="301">
        <v>0.69199999999999995</v>
      </c>
      <c r="D85" s="301">
        <v>0.31</v>
      </c>
      <c r="E85" s="301">
        <v>0.67800000000000005</v>
      </c>
      <c r="F85" s="301">
        <v>0.80300000000000005</v>
      </c>
      <c r="G85" s="301">
        <v>0.315</v>
      </c>
      <c r="H85" s="301">
        <v>0.52700000000000002</v>
      </c>
      <c r="I85" s="302">
        <v>5.5E-2</v>
      </c>
      <c r="J85" s="100"/>
      <c r="K85" s="100"/>
      <c r="M85" s="28" t="s">
        <v>110</v>
      </c>
      <c r="N85" s="300">
        <v>0.69499999999999995</v>
      </c>
      <c r="O85" s="301">
        <v>0.79500000000000004</v>
      </c>
      <c r="P85" s="301">
        <v>0.39100000000000001</v>
      </c>
      <c r="Q85" s="301">
        <v>0.79800000000000004</v>
      </c>
      <c r="R85" s="301">
        <v>0.90300000000000002</v>
      </c>
      <c r="S85" s="301">
        <v>0.41499999999999998</v>
      </c>
      <c r="T85" s="301">
        <v>0.63</v>
      </c>
      <c r="U85" s="302">
        <v>0.105</v>
      </c>
      <c r="V85" s="100"/>
      <c r="W85" s="100"/>
      <c r="Y85" s="28" t="s">
        <v>110</v>
      </c>
      <c r="Z85" s="300">
        <v>0.48599999999999999</v>
      </c>
      <c r="AA85" s="301">
        <v>0.59199999999999997</v>
      </c>
      <c r="AB85" s="301" t="s">
        <v>270</v>
      </c>
      <c r="AC85" s="301">
        <v>0.55900000000000005</v>
      </c>
      <c r="AD85" s="301">
        <v>0.70599999999999996</v>
      </c>
      <c r="AE85" s="301">
        <v>0.23200000000000001</v>
      </c>
      <c r="AF85" s="301">
        <v>0.42899999999999999</v>
      </c>
      <c r="AG85" s="302" t="s">
        <v>270</v>
      </c>
    </row>
    <row r="86" spans="1:33" ht="21" hidden="1" customHeight="1">
      <c r="A86" s="28" t="s">
        <v>111</v>
      </c>
      <c r="B86" s="300">
        <v>0.58599999999999997</v>
      </c>
      <c r="C86" s="301">
        <v>0.69299999999999995</v>
      </c>
      <c r="D86" s="301">
        <v>0.29199999999999998</v>
      </c>
      <c r="E86" s="301">
        <v>0.69499999999999995</v>
      </c>
      <c r="F86" s="301">
        <v>0.80100000000000005</v>
      </c>
      <c r="G86" s="301">
        <v>0.314</v>
      </c>
      <c r="H86" s="301">
        <v>0.52800000000000002</v>
      </c>
      <c r="I86" s="302">
        <v>5.1999999999999998E-2</v>
      </c>
      <c r="J86" s="100"/>
      <c r="K86" s="100"/>
      <c r="M86" s="28" t="s">
        <v>111</v>
      </c>
      <c r="N86" s="300">
        <v>0.69599999999999995</v>
      </c>
      <c r="O86" s="301">
        <v>0.79700000000000004</v>
      </c>
      <c r="P86" s="301">
        <v>0.41499999999999998</v>
      </c>
      <c r="Q86" s="301">
        <v>0.81499999999999995</v>
      </c>
      <c r="R86" s="301">
        <v>0.9</v>
      </c>
      <c r="S86" s="301">
        <v>0.41199999999999998</v>
      </c>
      <c r="T86" s="301">
        <v>0.63</v>
      </c>
      <c r="U86" s="302">
        <v>0.10100000000000001</v>
      </c>
      <c r="V86" s="100"/>
      <c r="W86" s="100"/>
      <c r="Y86" s="28" t="s">
        <v>111</v>
      </c>
      <c r="Z86" s="300">
        <v>0.48499999999999999</v>
      </c>
      <c r="AA86" s="301">
        <v>0.59199999999999997</v>
      </c>
      <c r="AB86" s="301" t="s">
        <v>270</v>
      </c>
      <c r="AC86" s="301">
        <v>0.57599999999999996</v>
      </c>
      <c r="AD86" s="301">
        <v>0.70599999999999996</v>
      </c>
      <c r="AE86" s="301">
        <v>0.23100000000000001</v>
      </c>
      <c r="AF86" s="301">
        <v>0.43099999999999999</v>
      </c>
      <c r="AG86" s="302" t="s">
        <v>270</v>
      </c>
    </row>
    <row r="87" spans="1:33" ht="21" hidden="1" customHeight="1">
      <c r="A87" s="28" t="s">
        <v>112</v>
      </c>
      <c r="B87" s="300">
        <v>0.58899999999999997</v>
      </c>
      <c r="C87" s="301">
        <v>0.69699999999999995</v>
      </c>
      <c r="D87" s="301">
        <v>0.33700000000000002</v>
      </c>
      <c r="E87" s="301">
        <v>0.69499999999999995</v>
      </c>
      <c r="F87" s="301">
        <v>0.80100000000000005</v>
      </c>
      <c r="G87" s="301">
        <v>0.318</v>
      </c>
      <c r="H87" s="301">
        <v>0.53600000000000003</v>
      </c>
      <c r="I87" s="302">
        <v>4.9000000000000002E-2</v>
      </c>
      <c r="J87" s="100"/>
      <c r="K87" s="100"/>
      <c r="M87" s="28" t="s">
        <v>112</v>
      </c>
      <c r="N87" s="300">
        <v>0.69399999999999995</v>
      </c>
      <c r="O87" s="301">
        <v>0.79600000000000004</v>
      </c>
      <c r="P87" s="301">
        <v>0.44800000000000001</v>
      </c>
      <c r="Q87" s="301">
        <v>0.79400000000000004</v>
      </c>
      <c r="R87" s="301">
        <v>0.89400000000000002</v>
      </c>
      <c r="S87" s="301">
        <v>0.42</v>
      </c>
      <c r="T87" s="301">
        <v>0.64600000000000002</v>
      </c>
      <c r="U87" s="302">
        <v>9.6000000000000002E-2</v>
      </c>
      <c r="V87" s="100"/>
      <c r="W87" s="100"/>
      <c r="Y87" s="28" t="s">
        <v>112</v>
      </c>
      <c r="Z87" s="300">
        <v>0.49199999999999999</v>
      </c>
      <c r="AA87" s="301">
        <v>0.60099999999999998</v>
      </c>
      <c r="AB87" s="301" t="s">
        <v>270</v>
      </c>
      <c r="AC87" s="301">
        <v>0.59799999999999998</v>
      </c>
      <c r="AD87" s="301">
        <v>0.71</v>
      </c>
      <c r="AE87" s="301">
        <v>0.23100000000000001</v>
      </c>
      <c r="AF87" s="301">
        <v>0.432</v>
      </c>
      <c r="AG87" s="302" t="s">
        <v>270</v>
      </c>
    </row>
    <row r="88" spans="1:33" ht="21" hidden="1" customHeight="1">
      <c r="A88" s="28" t="s">
        <v>113</v>
      </c>
      <c r="B88" s="300">
        <v>0.58799999999999997</v>
      </c>
      <c r="C88" s="301">
        <v>0.69599999999999995</v>
      </c>
      <c r="D88" s="301">
        <v>0.317</v>
      </c>
      <c r="E88" s="301">
        <v>0.70199999999999996</v>
      </c>
      <c r="F88" s="301">
        <v>0.79900000000000004</v>
      </c>
      <c r="G88" s="301">
        <v>0.316</v>
      </c>
      <c r="H88" s="301">
        <v>0.53600000000000003</v>
      </c>
      <c r="I88" s="302">
        <v>4.7E-2</v>
      </c>
      <c r="J88" s="100"/>
      <c r="K88" s="100"/>
      <c r="M88" s="28" t="s">
        <v>113</v>
      </c>
      <c r="N88" s="300">
        <v>0.69299999999999995</v>
      </c>
      <c r="O88" s="301">
        <v>0.79600000000000004</v>
      </c>
      <c r="P88" s="301">
        <v>0.39</v>
      </c>
      <c r="Q88" s="301">
        <v>0.79200000000000004</v>
      </c>
      <c r="R88" s="301">
        <v>0.9</v>
      </c>
      <c r="S88" s="301">
        <v>0.41599999999999998</v>
      </c>
      <c r="T88" s="301">
        <v>0.64600000000000002</v>
      </c>
      <c r="U88" s="302" t="s">
        <v>270</v>
      </c>
      <c r="V88" s="100"/>
      <c r="W88" s="100"/>
      <c r="Y88" s="28" t="s">
        <v>113</v>
      </c>
      <c r="Z88" s="300">
        <v>0.49099999999999999</v>
      </c>
      <c r="AA88" s="301">
        <v>0.59899999999999998</v>
      </c>
      <c r="AB88" s="301" t="s">
        <v>270</v>
      </c>
      <c r="AC88" s="301">
        <v>0.61299999999999999</v>
      </c>
      <c r="AD88" s="301">
        <v>0.70199999999999996</v>
      </c>
      <c r="AE88" s="301">
        <v>0.23200000000000001</v>
      </c>
      <c r="AF88" s="301">
        <v>0.43099999999999999</v>
      </c>
      <c r="AG88" s="302" t="s">
        <v>270</v>
      </c>
    </row>
    <row r="89" spans="1:33" ht="21" hidden="1" customHeight="1">
      <c r="A89" s="28" t="s">
        <v>114</v>
      </c>
      <c r="B89" s="300">
        <v>0.59799999999999998</v>
      </c>
      <c r="C89" s="301">
        <v>0.70799999999999996</v>
      </c>
      <c r="D89" s="301">
        <v>0.34100000000000003</v>
      </c>
      <c r="E89" s="301">
        <v>0.73399999999999999</v>
      </c>
      <c r="F89" s="301">
        <v>0.80400000000000005</v>
      </c>
      <c r="G89" s="301">
        <v>0.32400000000000001</v>
      </c>
      <c r="H89" s="301">
        <v>0.55200000000000005</v>
      </c>
      <c r="I89" s="302">
        <v>4.3999999999999997E-2</v>
      </c>
      <c r="J89" s="100"/>
      <c r="K89" s="100"/>
      <c r="M89" s="28" t="s">
        <v>114</v>
      </c>
      <c r="N89" s="300">
        <v>0.69899999999999995</v>
      </c>
      <c r="O89" s="301">
        <v>0.80400000000000005</v>
      </c>
      <c r="P89" s="301">
        <v>0.40500000000000003</v>
      </c>
      <c r="Q89" s="301">
        <v>0.81399999999999995</v>
      </c>
      <c r="R89" s="301">
        <v>0.90300000000000002</v>
      </c>
      <c r="S89" s="301">
        <v>0.42</v>
      </c>
      <c r="T89" s="301">
        <v>0.65600000000000003</v>
      </c>
      <c r="U89" s="302" t="s">
        <v>270</v>
      </c>
      <c r="V89" s="100"/>
      <c r="W89" s="100"/>
      <c r="Y89" s="28" t="s">
        <v>114</v>
      </c>
      <c r="Z89" s="300">
        <v>0.504</v>
      </c>
      <c r="AA89" s="301">
        <v>0.61499999999999999</v>
      </c>
      <c r="AB89" s="301" t="s">
        <v>270</v>
      </c>
      <c r="AC89" s="301">
        <v>0.65500000000000003</v>
      </c>
      <c r="AD89" s="301">
        <v>0.70699999999999996</v>
      </c>
      <c r="AE89" s="301">
        <v>0.24299999999999999</v>
      </c>
      <c r="AF89" s="301">
        <v>0.45200000000000001</v>
      </c>
      <c r="AG89" s="302" t="s">
        <v>270</v>
      </c>
    </row>
    <row r="90" spans="1:33" ht="21" hidden="1" customHeight="1">
      <c r="A90" s="28" t="s">
        <v>115</v>
      </c>
      <c r="B90" s="300">
        <v>0.60199999999999998</v>
      </c>
      <c r="C90" s="301">
        <v>0.71299999999999997</v>
      </c>
      <c r="D90" s="301">
        <v>0.30199999999999999</v>
      </c>
      <c r="E90" s="301">
        <v>0.75700000000000001</v>
      </c>
      <c r="F90" s="301">
        <v>0.81399999999999995</v>
      </c>
      <c r="G90" s="301">
        <v>0.32</v>
      </c>
      <c r="H90" s="301">
        <v>0.54300000000000004</v>
      </c>
      <c r="I90" s="302">
        <v>4.5999999999999999E-2</v>
      </c>
      <c r="J90" s="100"/>
      <c r="K90" s="100"/>
      <c r="M90" s="28" t="s">
        <v>115</v>
      </c>
      <c r="N90" s="300">
        <v>0.70099999999999996</v>
      </c>
      <c r="O90" s="301">
        <v>0.80600000000000005</v>
      </c>
      <c r="P90" s="301">
        <v>0.36499999999999999</v>
      </c>
      <c r="Q90" s="301">
        <v>0.83899999999999997</v>
      </c>
      <c r="R90" s="301">
        <v>0.90400000000000003</v>
      </c>
      <c r="S90" s="301">
        <v>0.42</v>
      </c>
      <c r="T90" s="301">
        <v>0.65500000000000003</v>
      </c>
      <c r="U90" s="302" t="s">
        <v>270</v>
      </c>
      <c r="V90" s="100"/>
      <c r="W90" s="100"/>
      <c r="Y90" s="28" t="s">
        <v>115</v>
      </c>
      <c r="Z90" s="300">
        <v>0.51</v>
      </c>
      <c r="AA90" s="301">
        <v>0.623</v>
      </c>
      <c r="AB90" s="301" t="s">
        <v>270</v>
      </c>
      <c r="AC90" s="301">
        <v>0.67600000000000005</v>
      </c>
      <c r="AD90" s="301">
        <v>0.72699999999999998</v>
      </c>
      <c r="AE90" s="301">
        <v>0.23499999999999999</v>
      </c>
      <c r="AF90" s="301">
        <v>0.435</v>
      </c>
      <c r="AG90" s="302" t="s">
        <v>270</v>
      </c>
    </row>
    <row r="91" spans="1:33" ht="21" hidden="1" customHeight="1">
      <c r="A91" s="28" t="s">
        <v>116</v>
      </c>
      <c r="B91" s="300">
        <v>0.60299999999999998</v>
      </c>
      <c r="C91" s="301">
        <v>0.71399999999999997</v>
      </c>
      <c r="D91" s="301">
        <v>0.29599999999999999</v>
      </c>
      <c r="E91" s="301">
        <v>0.75</v>
      </c>
      <c r="F91" s="301">
        <v>0.81799999999999995</v>
      </c>
      <c r="G91" s="301">
        <v>0.32100000000000001</v>
      </c>
      <c r="H91" s="301">
        <v>0.54400000000000004</v>
      </c>
      <c r="I91" s="302">
        <v>4.7E-2</v>
      </c>
      <c r="J91" s="100"/>
      <c r="K91" s="100"/>
      <c r="M91" s="28" t="s">
        <v>116</v>
      </c>
      <c r="N91" s="300">
        <v>0.7</v>
      </c>
      <c r="O91" s="301">
        <v>0.80500000000000005</v>
      </c>
      <c r="P91" s="301">
        <v>0.34100000000000003</v>
      </c>
      <c r="Q91" s="301">
        <v>0.82599999999999996</v>
      </c>
      <c r="R91" s="301">
        <v>0.90700000000000003</v>
      </c>
      <c r="S91" s="301">
        <v>0.42299999999999999</v>
      </c>
      <c r="T91" s="301">
        <v>0.66</v>
      </c>
      <c r="U91" s="302" t="s">
        <v>270</v>
      </c>
      <c r="V91" s="100"/>
      <c r="W91" s="100"/>
      <c r="Y91" s="28" t="s">
        <v>116</v>
      </c>
      <c r="Z91" s="300">
        <v>0.51300000000000001</v>
      </c>
      <c r="AA91" s="301">
        <v>0.626</v>
      </c>
      <c r="AB91" s="301" t="s">
        <v>270</v>
      </c>
      <c r="AC91" s="301">
        <v>0.67500000000000004</v>
      </c>
      <c r="AD91" s="301">
        <v>0.73099999999999998</v>
      </c>
      <c r="AE91" s="301">
        <v>0.23599999999999999</v>
      </c>
      <c r="AF91" s="301">
        <v>0.434</v>
      </c>
      <c r="AG91" s="302" t="s">
        <v>270</v>
      </c>
    </row>
    <row r="92" spans="1:33" ht="21" hidden="1" customHeight="1">
      <c r="A92" s="28" t="s">
        <v>117</v>
      </c>
      <c r="B92" s="300">
        <v>0.59599999999999997</v>
      </c>
      <c r="C92" s="301">
        <v>0.70699999999999996</v>
      </c>
      <c r="D92" s="301">
        <v>0.29099999999999998</v>
      </c>
      <c r="E92" s="301">
        <v>0.72299999999999998</v>
      </c>
      <c r="F92" s="301">
        <v>0.81399999999999995</v>
      </c>
      <c r="G92" s="301">
        <v>0.317</v>
      </c>
      <c r="H92" s="301">
        <v>0.53900000000000003</v>
      </c>
      <c r="I92" s="302">
        <v>4.3999999999999997E-2</v>
      </c>
      <c r="J92" s="100"/>
      <c r="K92" s="100"/>
      <c r="M92" s="28" t="s">
        <v>117</v>
      </c>
      <c r="N92" s="300">
        <v>0.69299999999999995</v>
      </c>
      <c r="O92" s="301">
        <v>0.79700000000000004</v>
      </c>
      <c r="P92" s="301">
        <v>0.32800000000000001</v>
      </c>
      <c r="Q92" s="301">
        <v>0.80100000000000005</v>
      </c>
      <c r="R92" s="301">
        <v>0.90500000000000003</v>
      </c>
      <c r="S92" s="301">
        <v>0.41499999999999998</v>
      </c>
      <c r="T92" s="301">
        <v>0.64900000000000002</v>
      </c>
      <c r="U92" s="302" t="s">
        <v>270</v>
      </c>
      <c r="V92" s="100"/>
      <c r="W92" s="100"/>
      <c r="Y92" s="28" t="s">
        <v>117</v>
      </c>
      <c r="Z92" s="300">
        <v>0.50600000000000001</v>
      </c>
      <c r="AA92" s="301">
        <v>0.61799999999999999</v>
      </c>
      <c r="AB92" s="301" t="s">
        <v>270</v>
      </c>
      <c r="AC92" s="301">
        <v>0.64400000000000002</v>
      </c>
      <c r="AD92" s="301">
        <v>0.72599999999999998</v>
      </c>
      <c r="AE92" s="301">
        <v>0.23300000000000001</v>
      </c>
      <c r="AF92" s="301">
        <v>0.434</v>
      </c>
      <c r="AG92" s="302" t="s">
        <v>270</v>
      </c>
    </row>
    <row r="93" spans="1:33" ht="21" hidden="1" customHeight="1">
      <c r="A93" s="28" t="s">
        <v>118</v>
      </c>
      <c r="B93" s="300">
        <v>0.59099999999999997</v>
      </c>
      <c r="C93" s="301">
        <v>0.70099999999999996</v>
      </c>
      <c r="D93" s="301">
        <v>0.313</v>
      </c>
      <c r="E93" s="301">
        <v>0.71499999999999997</v>
      </c>
      <c r="F93" s="301">
        <v>0.80700000000000005</v>
      </c>
      <c r="G93" s="301">
        <v>0.313</v>
      </c>
      <c r="H93" s="301">
        <v>0.53400000000000003</v>
      </c>
      <c r="I93" s="302">
        <v>4.2000000000000003E-2</v>
      </c>
      <c r="J93" s="100"/>
      <c r="K93" s="100"/>
      <c r="M93" s="28" t="s">
        <v>118</v>
      </c>
      <c r="N93" s="300">
        <v>0.68700000000000006</v>
      </c>
      <c r="O93" s="301">
        <v>0.79</v>
      </c>
      <c r="P93" s="301">
        <v>0.34</v>
      </c>
      <c r="Q93" s="301">
        <v>0.76</v>
      </c>
      <c r="R93" s="301">
        <v>0.90800000000000003</v>
      </c>
      <c r="S93" s="301">
        <v>0.40899999999999997</v>
      </c>
      <c r="T93" s="301">
        <v>0.63900000000000001</v>
      </c>
      <c r="U93" s="302" t="s">
        <v>270</v>
      </c>
      <c r="V93" s="100"/>
      <c r="W93" s="100"/>
      <c r="Y93" s="28" t="s">
        <v>118</v>
      </c>
      <c r="Z93" s="300">
        <v>0.502</v>
      </c>
      <c r="AA93" s="301">
        <v>0.61399999999999999</v>
      </c>
      <c r="AB93" s="301" t="s">
        <v>270</v>
      </c>
      <c r="AC93" s="301">
        <v>0.67</v>
      </c>
      <c r="AD93" s="301">
        <v>0.70899999999999996</v>
      </c>
      <c r="AE93" s="301">
        <v>0.23200000000000001</v>
      </c>
      <c r="AF93" s="301">
        <v>0.433</v>
      </c>
      <c r="AG93" s="302" t="s">
        <v>270</v>
      </c>
    </row>
    <row r="94" spans="1:33" ht="21" hidden="1" customHeight="1">
      <c r="A94" s="28" t="s">
        <v>119</v>
      </c>
      <c r="B94" s="300">
        <v>0.58799999999999997</v>
      </c>
      <c r="C94" s="301">
        <v>0.69699999999999995</v>
      </c>
      <c r="D94" s="301">
        <v>0.29799999999999999</v>
      </c>
      <c r="E94" s="301">
        <v>0.70499999999999996</v>
      </c>
      <c r="F94" s="301">
        <v>0.80200000000000005</v>
      </c>
      <c r="G94" s="301">
        <v>0.317</v>
      </c>
      <c r="H94" s="301">
        <v>0.53700000000000003</v>
      </c>
      <c r="I94" s="302">
        <v>4.5999999999999999E-2</v>
      </c>
      <c r="J94" s="100"/>
      <c r="K94" s="100"/>
      <c r="M94" s="28" t="s">
        <v>119</v>
      </c>
      <c r="N94" s="300">
        <v>0.68300000000000005</v>
      </c>
      <c r="O94" s="301">
        <v>0.78300000000000003</v>
      </c>
      <c r="P94" s="301">
        <v>0.314</v>
      </c>
      <c r="Q94" s="301">
        <v>0.749</v>
      </c>
      <c r="R94" s="301">
        <v>0.89900000000000002</v>
      </c>
      <c r="S94" s="301">
        <v>0.41499999999999998</v>
      </c>
      <c r="T94" s="301">
        <v>0.64300000000000002</v>
      </c>
      <c r="U94" s="302" t="s">
        <v>270</v>
      </c>
      <c r="V94" s="100"/>
      <c r="W94" s="100"/>
      <c r="Y94" s="28" t="s">
        <v>119</v>
      </c>
      <c r="Z94" s="300">
        <v>0.501</v>
      </c>
      <c r="AA94" s="301">
        <v>0.61299999999999999</v>
      </c>
      <c r="AB94" s="301" t="s">
        <v>270</v>
      </c>
      <c r="AC94" s="301">
        <v>0.66</v>
      </c>
      <c r="AD94" s="301">
        <v>0.70699999999999996</v>
      </c>
      <c r="AE94" s="301">
        <v>0.23400000000000001</v>
      </c>
      <c r="AF94" s="301">
        <v>0.437</v>
      </c>
      <c r="AG94" s="302" t="s">
        <v>270</v>
      </c>
    </row>
    <row r="95" spans="1:33" ht="21" hidden="1" customHeight="1">
      <c r="A95" s="28" t="s">
        <v>211</v>
      </c>
      <c r="B95" s="300">
        <v>0.58399999999999996</v>
      </c>
      <c r="C95" s="301">
        <v>0.69</v>
      </c>
      <c r="D95" s="301">
        <v>0.29299999999999998</v>
      </c>
      <c r="E95" s="301">
        <v>0.68100000000000005</v>
      </c>
      <c r="F95" s="301">
        <v>0.8</v>
      </c>
      <c r="G95" s="301">
        <v>0.314</v>
      </c>
      <c r="H95" s="301">
        <v>0.52800000000000002</v>
      </c>
      <c r="I95" s="302">
        <v>5.0999999999999997E-2</v>
      </c>
      <c r="J95" s="100"/>
      <c r="K95" s="100"/>
      <c r="M95" s="28" t="s">
        <v>211</v>
      </c>
      <c r="N95" s="300">
        <v>0.68100000000000005</v>
      </c>
      <c r="O95" s="301">
        <v>0.78</v>
      </c>
      <c r="P95" s="301">
        <v>0.32900000000000001</v>
      </c>
      <c r="Q95" s="301">
        <v>0.74399999999999999</v>
      </c>
      <c r="R95" s="301">
        <v>0.89700000000000002</v>
      </c>
      <c r="S95" s="301">
        <v>0.41499999999999998</v>
      </c>
      <c r="T95" s="301">
        <v>0.63500000000000001</v>
      </c>
      <c r="U95" s="302">
        <v>0.1</v>
      </c>
      <c r="V95" s="100"/>
      <c r="W95" s="100"/>
      <c r="Y95" s="28" t="s">
        <v>211</v>
      </c>
      <c r="Z95" s="300">
        <v>0.49299999999999999</v>
      </c>
      <c r="AA95" s="301">
        <v>0.60199999999999998</v>
      </c>
      <c r="AB95" s="301" t="s">
        <v>270</v>
      </c>
      <c r="AC95" s="301">
        <v>0.61899999999999999</v>
      </c>
      <c r="AD95" s="301">
        <v>0.70699999999999996</v>
      </c>
      <c r="AE95" s="301">
        <v>0.22900000000000001</v>
      </c>
      <c r="AF95" s="301">
        <v>0.42599999999999999</v>
      </c>
      <c r="AG95" s="302" t="s">
        <v>270</v>
      </c>
    </row>
    <row r="96" spans="1:33" ht="21" hidden="1" customHeight="1">
      <c r="A96" s="28" t="s">
        <v>212</v>
      </c>
      <c r="B96" s="300">
        <v>0.58399999999999996</v>
      </c>
      <c r="C96" s="301">
        <v>0.69099999999999995</v>
      </c>
      <c r="D96" s="301">
        <v>0.29599999999999999</v>
      </c>
      <c r="E96" s="301">
        <v>0.67600000000000005</v>
      </c>
      <c r="F96" s="301">
        <v>0.80200000000000005</v>
      </c>
      <c r="G96" s="301">
        <v>0.315</v>
      </c>
      <c r="H96" s="301">
        <v>0.53200000000000003</v>
      </c>
      <c r="I96" s="302">
        <v>4.9000000000000002E-2</v>
      </c>
      <c r="J96" s="100"/>
      <c r="K96" s="100"/>
      <c r="M96" s="28" t="s">
        <v>212</v>
      </c>
      <c r="N96" s="300">
        <v>0.67900000000000005</v>
      </c>
      <c r="O96" s="301">
        <v>0.77900000000000003</v>
      </c>
      <c r="P96" s="301">
        <v>0.30599999999999999</v>
      </c>
      <c r="Q96" s="301">
        <v>0.74399999999999999</v>
      </c>
      <c r="R96" s="301">
        <v>0.89500000000000002</v>
      </c>
      <c r="S96" s="301">
        <v>0.41399999999999998</v>
      </c>
      <c r="T96" s="301">
        <v>0.63800000000000001</v>
      </c>
      <c r="U96" s="302">
        <v>9.1999999999999998E-2</v>
      </c>
      <c r="V96" s="100"/>
      <c r="W96" s="100"/>
      <c r="Y96" s="28" t="s">
        <v>212</v>
      </c>
      <c r="Z96" s="300">
        <v>0.497</v>
      </c>
      <c r="AA96" s="301">
        <v>0.60599999999999998</v>
      </c>
      <c r="AB96" s="301" t="s">
        <v>270</v>
      </c>
      <c r="AC96" s="301">
        <v>0.60799999999999998</v>
      </c>
      <c r="AD96" s="301">
        <v>0.71199999999999997</v>
      </c>
      <c r="AE96" s="301">
        <v>0.23200000000000001</v>
      </c>
      <c r="AF96" s="301">
        <v>0.43099999999999999</v>
      </c>
      <c r="AG96" s="302" t="s">
        <v>270</v>
      </c>
    </row>
    <row r="97" spans="1:33" ht="21" hidden="1" customHeight="1">
      <c r="A97" s="28" t="s">
        <v>120</v>
      </c>
      <c r="B97" s="300">
        <v>0.58699999999999997</v>
      </c>
      <c r="C97" s="301">
        <v>0.69499999999999995</v>
      </c>
      <c r="D97" s="301">
        <v>0.26900000000000002</v>
      </c>
      <c r="E97" s="301">
        <v>0.68500000000000005</v>
      </c>
      <c r="F97" s="301">
        <v>0.80200000000000005</v>
      </c>
      <c r="G97" s="301">
        <v>0.32500000000000001</v>
      </c>
      <c r="H97" s="301">
        <v>0.54800000000000004</v>
      </c>
      <c r="I97" s="302">
        <v>0.05</v>
      </c>
      <c r="J97" s="100"/>
      <c r="K97" s="100"/>
      <c r="M97" s="28" t="s">
        <v>120</v>
      </c>
      <c r="N97" s="300">
        <v>0.68300000000000005</v>
      </c>
      <c r="O97" s="301">
        <v>0.78300000000000003</v>
      </c>
      <c r="P97" s="301" t="s">
        <v>270</v>
      </c>
      <c r="Q97" s="301">
        <v>0.74199999999999999</v>
      </c>
      <c r="R97" s="301">
        <v>0.89700000000000002</v>
      </c>
      <c r="S97" s="301">
        <v>0.42499999999999999</v>
      </c>
      <c r="T97" s="301">
        <v>0.65700000000000003</v>
      </c>
      <c r="U97" s="302">
        <v>9.1999999999999998E-2</v>
      </c>
      <c r="V97" s="100"/>
      <c r="W97" s="100"/>
      <c r="Y97" s="28" t="s">
        <v>120</v>
      </c>
      <c r="Z97" s="300">
        <v>0.499</v>
      </c>
      <c r="AA97" s="301">
        <v>0.60899999999999999</v>
      </c>
      <c r="AB97" s="301" t="s">
        <v>270</v>
      </c>
      <c r="AC97" s="301">
        <v>0.627</v>
      </c>
      <c r="AD97" s="301">
        <v>0.71</v>
      </c>
      <c r="AE97" s="301">
        <v>0.24</v>
      </c>
      <c r="AF97" s="301">
        <v>0.44400000000000001</v>
      </c>
      <c r="AG97" s="302" t="s">
        <v>270</v>
      </c>
    </row>
    <row r="98" spans="1:33" ht="21" hidden="1" customHeight="1">
      <c r="A98" s="28" t="s">
        <v>121</v>
      </c>
      <c r="B98" s="300">
        <v>0.59099999999999997</v>
      </c>
      <c r="C98" s="301">
        <v>0.69899999999999995</v>
      </c>
      <c r="D98" s="301">
        <v>0.247</v>
      </c>
      <c r="E98" s="301">
        <v>0.68300000000000005</v>
      </c>
      <c r="F98" s="301">
        <v>0.80700000000000005</v>
      </c>
      <c r="G98" s="301">
        <v>0.33200000000000002</v>
      </c>
      <c r="H98" s="301">
        <v>0.55600000000000005</v>
      </c>
      <c r="I98" s="302">
        <v>5.6000000000000001E-2</v>
      </c>
      <c r="J98" s="100"/>
      <c r="K98" s="100"/>
      <c r="M98" s="28" t="s">
        <v>121</v>
      </c>
      <c r="N98" s="300">
        <v>0.68300000000000005</v>
      </c>
      <c r="O98" s="301">
        <v>0.78200000000000003</v>
      </c>
      <c r="P98" s="301" t="s">
        <v>270</v>
      </c>
      <c r="Q98" s="301">
        <v>0.73499999999999999</v>
      </c>
      <c r="R98" s="301">
        <v>0.89800000000000002</v>
      </c>
      <c r="S98" s="301">
        <v>0.432</v>
      </c>
      <c r="T98" s="301">
        <v>0.66100000000000003</v>
      </c>
      <c r="U98" s="302">
        <v>0.105</v>
      </c>
      <c r="V98" s="100"/>
      <c r="W98" s="100"/>
      <c r="Y98" s="28" t="s">
        <v>121</v>
      </c>
      <c r="Z98" s="300">
        <v>0.50600000000000001</v>
      </c>
      <c r="AA98" s="301">
        <v>0.61699999999999999</v>
      </c>
      <c r="AB98" s="301" t="s">
        <v>270</v>
      </c>
      <c r="AC98" s="301">
        <v>0.63100000000000001</v>
      </c>
      <c r="AD98" s="301">
        <v>0.71899999999999997</v>
      </c>
      <c r="AE98" s="301">
        <v>0.247</v>
      </c>
      <c r="AF98" s="301">
        <v>0.45600000000000002</v>
      </c>
      <c r="AG98" s="302" t="s">
        <v>270</v>
      </c>
    </row>
    <row r="99" spans="1:33" ht="21" hidden="1" customHeight="1">
      <c r="A99" s="28" t="s">
        <v>122</v>
      </c>
      <c r="B99" s="300">
        <v>0.58899999999999997</v>
      </c>
      <c r="C99" s="301">
        <v>0.69599999999999995</v>
      </c>
      <c r="D99" s="301">
        <v>0.21299999999999999</v>
      </c>
      <c r="E99" s="301">
        <v>0.66800000000000004</v>
      </c>
      <c r="F99" s="301">
        <v>0.80400000000000005</v>
      </c>
      <c r="G99" s="301">
        <v>0.33900000000000002</v>
      </c>
      <c r="H99" s="301">
        <v>0.56699999999999995</v>
      </c>
      <c r="I99" s="302">
        <v>5.8000000000000003E-2</v>
      </c>
      <c r="J99" s="100"/>
      <c r="K99" s="100"/>
      <c r="M99" s="28" t="s">
        <v>122</v>
      </c>
      <c r="N99" s="300">
        <v>0.67800000000000005</v>
      </c>
      <c r="O99" s="301">
        <v>0.77500000000000002</v>
      </c>
      <c r="P99" s="301" t="s">
        <v>270</v>
      </c>
      <c r="Q99" s="301">
        <v>0.72599999999999998</v>
      </c>
      <c r="R99" s="301">
        <v>0.89</v>
      </c>
      <c r="S99" s="301">
        <v>0.436</v>
      </c>
      <c r="T99" s="301">
        <v>0.66200000000000003</v>
      </c>
      <c r="U99" s="302">
        <v>0.112</v>
      </c>
      <c r="V99" s="100"/>
      <c r="W99" s="100"/>
      <c r="Y99" s="28" t="s">
        <v>122</v>
      </c>
      <c r="Z99" s="300">
        <v>0.50700000000000001</v>
      </c>
      <c r="AA99" s="301">
        <v>0.61899999999999999</v>
      </c>
      <c r="AB99" s="301" t="s">
        <v>270</v>
      </c>
      <c r="AC99" s="301">
        <v>0.61099999999999999</v>
      </c>
      <c r="AD99" s="301">
        <v>0.72099999999999997</v>
      </c>
      <c r="AE99" s="301">
        <v>0.25700000000000001</v>
      </c>
      <c r="AF99" s="301">
        <v>0.47699999999999998</v>
      </c>
      <c r="AG99" s="302" t="s">
        <v>270</v>
      </c>
    </row>
    <row r="100" spans="1:33" ht="21" hidden="1" customHeight="1">
      <c r="A100" s="28" t="s">
        <v>123</v>
      </c>
      <c r="B100" s="300">
        <v>0.59099999999999997</v>
      </c>
      <c r="C100" s="301">
        <v>0.69599999999999995</v>
      </c>
      <c r="D100" s="301">
        <v>0.217</v>
      </c>
      <c r="E100" s="301">
        <v>0.67100000000000004</v>
      </c>
      <c r="F100" s="301">
        <v>0.80300000000000005</v>
      </c>
      <c r="G100" s="301">
        <v>0.34300000000000003</v>
      </c>
      <c r="H100" s="301">
        <v>0.56799999999999995</v>
      </c>
      <c r="I100" s="302">
        <v>6.7000000000000004E-2</v>
      </c>
      <c r="J100" s="100"/>
      <c r="K100" s="100"/>
      <c r="M100" s="28" t="s">
        <v>123</v>
      </c>
      <c r="N100" s="300">
        <v>0.68300000000000005</v>
      </c>
      <c r="O100" s="301">
        <v>0.77900000000000003</v>
      </c>
      <c r="P100" s="301" t="s">
        <v>270</v>
      </c>
      <c r="Q100" s="301">
        <v>0.73899999999999999</v>
      </c>
      <c r="R100" s="301">
        <v>0.89400000000000002</v>
      </c>
      <c r="S100" s="301">
        <v>0.438</v>
      </c>
      <c r="T100" s="301">
        <v>0.65800000000000003</v>
      </c>
      <c r="U100" s="302">
        <v>0.124</v>
      </c>
      <c r="V100" s="100"/>
      <c r="W100" s="100"/>
      <c r="Y100" s="28" t="s">
        <v>123</v>
      </c>
      <c r="Z100" s="300">
        <v>0.505</v>
      </c>
      <c r="AA100" s="301">
        <v>0.61499999999999999</v>
      </c>
      <c r="AB100" s="301" t="s">
        <v>270</v>
      </c>
      <c r="AC100" s="301">
        <v>0.60299999999999998</v>
      </c>
      <c r="AD100" s="301">
        <v>0.71499999999999997</v>
      </c>
      <c r="AE100" s="301">
        <v>0.26300000000000001</v>
      </c>
      <c r="AF100" s="301">
        <v>0.48199999999999998</v>
      </c>
      <c r="AG100" s="302" t="s">
        <v>270</v>
      </c>
    </row>
    <row r="101" spans="1:33" ht="21" hidden="1" customHeight="1">
      <c r="A101" s="28" t="s">
        <v>124</v>
      </c>
      <c r="B101" s="300">
        <v>0.59299999999999997</v>
      </c>
      <c r="C101" s="301">
        <v>0.69899999999999995</v>
      </c>
      <c r="D101" s="301">
        <v>0.26</v>
      </c>
      <c r="E101" s="301">
        <v>0.67800000000000005</v>
      </c>
      <c r="F101" s="301">
        <v>0.80100000000000005</v>
      </c>
      <c r="G101" s="301">
        <v>0.34399999999999997</v>
      </c>
      <c r="H101" s="301">
        <v>0.57099999999999995</v>
      </c>
      <c r="I101" s="302">
        <v>6.4000000000000001E-2</v>
      </c>
      <c r="J101" s="100"/>
      <c r="K101" s="100"/>
      <c r="M101" s="28" t="s">
        <v>124</v>
      </c>
      <c r="N101" s="300">
        <v>0.68200000000000005</v>
      </c>
      <c r="O101" s="301">
        <v>0.77800000000000002</v>
      </c>
      <c r="P101" s="301" t="s">
        <v>270</v>
      </c>
      <c r="Q101" s="301">
        <v>0.75900000000000001</v>
      </c>
      <c r="R101" s="301">
        <v>0.88900000000000001</v>
      </c>
      <c r="S101" s="301">
        <v>0.433</v>
      </c>
      <c r="T101" s="301">
        <v>0.65200000000000002</v>
      </c>
      <c r="U101" s="302">
        <v>0.12</v>
      </c>
      <c r="V101" s="100"/>
      <c r="W101" s="100"/>
      <c r="Y101" s="28" t="s">
        <v>124</v>
      </c>
      <c r="Z101" s="300">
        <v>0.51</v>
      </c>
      <c r="AA101" s="301">
        <v>0.622</v>
      </c>
      <c r="AB101" s="301" t="s">
        <v>270</v>
      </c>
      <c r="AC101" s="301">
        <v>0.59799999999999998</v>
      </c>
      <c r="AD101" s="301">
        <v>0.71599999999999997</v>
      </c>
      <c r="AE101" s="301">
        <v>0.26800000000000002</v>
      </c>
      <c r="AF101" s="301">
        <v>0.49399999999999999</v>
      </c>
      <c r="AG101" s="302" t="s">
        <v>270</v>
      </c>
    </row>
    <row r="102" spans="1:33" ht="21" hidden="1" customHeight="1">
      <c r="A102" s="28" t="s">
        <v>125</v>
      </c>
      <c r="B102" s="300">
        <v>0.60099999999999998</v>
      </c>
      <c r="C102" s="301">
        <v>0.70599999999999996</v>
      </c>
      <c r="D102" s="301">
        <v>0.26800000000000002</v>
      </c>
      <c r="E102" s="301">
        <v>0.69399999999999995</v>
      </c>
      <c r="F102" s="301">
        <v>0.80200000000000005</v>
      </c>
      <c r="G102" s="301">
        <v>0.35799999999999998</v>
      </c>
      <c r="H102" s="301">
        <v>0.58899999999999997</v>
      </c>
      <c r="I102" s="302">
        <v>7.3999999999999996E-2</v>
      </c>
      <c r="J102" s="100"/>
      <c r="K102" s="100"/>
      <c r="M102" s="28" t="s">
        <v>125</v>
      </c>
      <c r="N102" s="300">
        <v>0.69499999999999995</v>
      </c>
      <c r="O102" s="301">
        <v>0.79100000000000004</v>
      </c>
      <c r="P102" s="301" t="s">
        <v>270</v>
      </c>
      <c r="Q102" s="301">
        <v>0.79200000000000004</v>
      </c>
      <c r="R102" s="301">
        <v>0.89</v>
      </c>
      <c r="S102" s="301">
        <v>0.45400000000000001</v>
      </c>
      <c r="T102" s="301">
        <v>0.67900000000000005</v>
      </c>
      <c r="U102" s="302">
        <v>0.13200000000000001</v>
      </c>
      <c r="V102" s="100"/>
      <c r="W102" s="100"/>
      <c r="Y102" s="28" t="s">
        <v>125</v>
      </c>
      <c r="Z102" s="300">
        <v>0.51300000000000001</v>
      </c>
      <c r="AA102" s="301">
        <v>0.623</v>
      </c>
      <c r="AB102" s="301" t="s">
        <v>270</v>
      </c>
      <c r="AC102" s="301">
        <v>0.59599999999999997</v>
      </c>
      <c r="AD102" s="301">
        <v>0.71599999999999997</v>
      </c>
      <c r="AE102" s="301">
        <v>0.27700000000000002</v>
      </c>
      <c r="AF102" s="301">
        <v>0.503</v>
      </c>
      <c r="AG102" s="302" t="s">
        <v>270</v>
      </c>
    </row>
    <row r="103" spans="1:33" ht="21" hidden="1" customHeight="1">
      <c r="A103" s="28" t="s">
        <v>126</v>
      </c>
      <c r="B103" s="300">
        <v>0.60299999999999998</v>
      </c>
      <c r="C103" s="301">
        <v>0.70899999999999996</v>
      </c>
      <c r="D103" s="301">
        <v>0.27500000000000002</v>
      </c>
      <c r="E103" s="301">
        <v>0.68700000000000006</v>
      </c>
      <c r="F103" s="301">
        <v>0.80400000000000005</v>
      </c>
      <c r="G103" s="301">
        <v>0.36299999999999999</v>
      </c>
      <c r="H103" s="301">
        <v>0.59899999999999998</v>
      </c>
      <c r="I103" s="302">
        <v>7.1999999999999995E-2</v>
      </c>
      <c r="J103" s="100"/>
      <c r="K103" s="100"/>
      <c r="M103" s="28" t="s">
        <v>126</v>
      </c>
      <c r="N103" s="300">
        <v>0.69799999999999995</v>
      </c>
      <c r="O103" s="301">
        <v>0.79500000000000004</v>
      </c>
      <c r="P103" s="301" t="s">
        <v>270</v>
      </c>
      <c r="Q103" s="301">
        <v>0.78200000000000003</v>
      </c>
      <c r="R103" s="301">
        <v>0.89300000000000002</v>
      </c>
      <c r="S103" s="301">
        <v>0.46500000000000002</v>
      </c>
      <c r="T103" s="301">
        <v>0.69499999999999995</v>
      </c>
      <c r="U103" s="302">
        <v>0.13500000000000001</v>
      </c>
      <c r="V103" s="100"/>
      <c r="W103" s="100"/>
      <c r="Y103" s="28" t="s">
        <v>126</v>
      </c>
      <c r="Z103" s="300">
        <v>0.51400000000000001</v>
      </c>
      <c r="AA103" s="301">
        <v>0.626</v>
      </c>
      <c r="AB103" s="301" t="s">
        <v>270</v>
      </c>
      <c r="AC103" s="301">
        <v>0.59199999999999997</v>
      </c>
      <c r="AD103" s="301">
        <v>0.71799999999999997</v>
      </c>
      <c r="AE103" s="301">
        <v>0.27600000000000002</v>
      </c>
      <c r="AF103" s="301">
        <v>0.50600000000000001</v>
      </c>
      <c r="AG103" s="302" t="s">
        <v>270</v>
      </c>
    </row>
    <row r="104" spans="1:33" ht="21" hidden="1" customHeight="1">
      <c r="A104" s="28" t="s">
        <v>127</v>
      </c>
      <c r="B104" s="300">
        <v>0.60099999999999998</v>
      </c>
      <c r="C104" s="301">
        <v>0.70699999999999996</v>
      </c>
      <c r="D104" s="301">
        <v>0.27</v>
      </c>
      <c r="E104" s="301">
        <v>0.68600000000000005</v>
      </c>
      <c r="F104" s="301">
        <v>0.80600000000000005</v>
      </c>
      <c r="G104" s="301">
        <v>0.35799999999999998</v>
      </c>
      <c r="H104" s="301">
        <v>0.58699999999999997</v>
      </c>
      <c r="I104" s="302">
        <v>7.5999999999999998E-2</v>
      </c>
      <c r="J104" s="100"/>
      <c r="K104" s="100"/>
      <c r="M104" s="28" t="s">
        <v>127</v>
      </c>
      <c r="N104" s="300">
        <v>0.69899999999999995</v>
      </c>
      <c r="O104" s="301">
        <v>0.79300000000000004</v>
      </c>
      <c r="P104" s="301" t="s">
        <v>270</v>
      </c>
      <c r="Q104" s="301">
        <v>0.77500000000000002</v>
      </c>
      <c r="R104" s="301">
        <v>0.89700000000000002</v>
      </c>
      <c r="S104" s="301">
        <v>0.46500000000000002</v>
      </c>
      <c r="T104" s="301">
        <v>0.68799999999999994</v>
      </c>
      <c r="U104" s="302">
        <v>0.14499999999999999</v>
      </c>
      <c r="V104" s="100"/>
      <c r="W104" s="100"/>
      <c r="Y104" s="28" t="s">
        <v>127</v>
      </c>
      <c r="Z104" s="300">
        <v>0.51100000000000001</v>
      </c>
      <c r="AA104" s="301">
        <v>0.622</v>
      </c>
      <c r="AB104" s="301" t="s">
        <v>270</v>
      </c>
      <c r="AC104" s="301">
        <v>0.59699999999999998</v>
      </c>
      <c r="AD104" s="301">
        <v>0.71699999999999997</v>
      </c>
      <c r="AE104" s="301">
        <v>0.26800000000000002</v>
      </c>
      <c r="AF104" s="301">
        <v>0.49099999999999999</v>
      </c>
      <c r="AG104" s="302" t="s">
        <v>270</v>
      </c>
    </row>
    <row r="105" spans="1:33" ht="21" hidden="1" customHeight="1">
      <c r="A105" s="28" t="s">
        <v>128</v>
      </c>
      <c r="B105" s="300">
        <v>0.60299999999999998</v>
      </c>
      <c r="C105" s="301">
        <v>0.70899999999999996</v>
      </c>
      <c r="D105" s="301">
        <v>0.318</v>
      </c>
      <c r="E105" s="301">
        <v>0.68300000000000005</v>
      </c>
      <c r="F105" s="301">
        <v>0.80300000000000005</v>
      </c>
      <c r="G105" s="301">
        <v>0.36099999999999999</v>
      </c>
      <c r="H105" s="301">
        <v>0.59299999999999997</v>
      </c>
      <c r="I105" s="302">
        <v>7.6999999999999999E-2</v>
      </c>
      <c r="J105" s="100"/>
      <c r="K105" s="100"/>
      <c r="M105" s="28" t="s">
        <v>128</v>
      </c>
      <c r="N105" s="300">
        <v>0.70399999999999996</v>
      </c>
      <c r="O105" s="301">
        <v>0.8</v>
      </c>
      <c r="P105" s="301">
        <v>0.34300000000000003</v>
      </c>
      <c r="Q105" s="301">
        <v>0.77</v>
      </c>
      <c r="R105" s="301">
        <v>0.89600000000000002</v>
      </c>
      <c r="S105" s="301">
        <v>0.47099999999999997</v>
      </c>
      <c r="T105" s="301">
        <v>0.69899999999999995</v>
      </c>
      <c r="U105" s="302">
        <v>0.14599999999999999</v>
      </c>
      <c r="V105" s="100"/>
      <c r="W105" s="100"/>
      <c r="Y105" s="28" t="s">
        <v>128</v>
      </c>
      <c r="Z105" s="300">
        <v>0.50900000000000001</v>
      </c>
      <c r="AA105" s="301">
        <v>0.62</v>
      </c>
      <c r="AB105" s="301" t="s">
        <v>270</v>
      </c>
      <c r="AC105" s="301">
        <v>0.59599999999999997</v>
      </c>
      <c r="AD105" s="301">
        <v>0.71299999999999997</v>
      </c>
      <c r="AE105" s="301">
        <v>0.26800000000000002</v>
      </c>
      <c r="AF105" s="301">
        <v>0.49099999999999999</v>
      </c>
      <c r="AG105" s="302" t="s">
        <v>270</v>
      </c>
    </row>
    <row r="106" spans="1:33" ht="21" hidden="1" customHeight="1">
      <c r="A106" s="28" t="s">
        <v>129</v>
      </c>
      <c r="B106" s="300">
        <v>0.60499999999999998</v>
      </c>
      <c r="C106" s="301">
        <v>0.71199999999999997</v>
      </c>
      <c r="D106" s="301">
        <v>0.35799999999999998</v>
      </c>
      <c r="E106" s="301">
        <v>0.7</v>
      </c>
      <c r="F106" s="301">
        <v>0.79900000000000004</v>
      </c>
      <c r="G106" s="301">
        <v>0.36099999999999999</v>
      </c>
      <c r="H106" s="301">
        <v>0.59799999999999998</v>
      </c>
      <c r="I106" s="302">
        <v>6.9000000000000006E-2</v>
      </c>
      <c r="J106" s="100"/>
      <c r="K106" s="100"/>
      <c r="M106" s="28" t="s">
        <v>129</v>
      </c>
      <c r="N106" s="300">
        <v>0.71</v>
      </c>
      <c r="O106" s="301">
        <v>0.80900000000000005</v>
      </c>
      <c r="P106" s="301">
        <v>0.378</v>
      </c>
      <c r="Q106" s="301">
        <v>0.80900000000000005</v>
      </c>
      <c r="R106" s="301">
        <v>0.89500000000000002</v>
      </c>
      <c r="S106" s="301">
        <v>0.47099999999999997</v>
      </c>
      <c r="T106" s="301">
        <v>0.70899999999999996</v>
      </c>
      <c r="U106" s="302">
        <v>0.13100000000000001</v>
      </c>
      <c r="V106" s="100"/>
      <c r="W106" s="100"/>
      <c r="Y106" s="28" t="s">
        <v>129</v>
      </c>
      <c r="Z106" s="300">
        <v>0.50700000000000001</v>
      </c>
      <c r="AA106" s="301">
        <v>0.61799999999999999</v>
      </c>
      <c r="AB106" s="301">
        <v>0.33700000000000002</v>
      </c>
      <c r="AC106" s="301">
        <v>0.59</v>
      </c>
      <c r="AD106" s="301">
        <v>0.70699999999999996</v>
      </c>
      <c r="AE106" s="301">
        <v>0.26700000000000002</v>
      </c>
      <c r="AF106" s="301">
        <v>0.49199999999999999</v>
      </c>
      <c r="AG106" s="302" t="s">
        <v>270</v>
      </c>
    </row>
    <row r="107" spans="1:33" ht="21" hidden="1" customHeight="1">
      <c r="A107" s="28" t="s">
        <v>213</v>
      </c>
      <c r="B107" s="300">
        <v>0.60799999999999998</v>
      </c>
      <c r="C107" s="301">
        <v>0.71599999999999997</v>
      </c>
      <c r="D107" s="301">
        <v>0.38600000000000001</v>
      </c>
      <c r="E107" s="301">
        <v>0.70099999999999996</v>
      </c>
      <c r="F107" s="301">
        <v>0.79800000000000004</v>
      </c>
      <c r="G107" s="301">
        <v>0.36699999999999999</v>
      </c>
      <c r="H107" s="301">
        <v>0.60799999999999998</v>
      </c>
      <c r="I107" s="302">
        <v>7.0000000000000007E-2</v>
      </c>
      <c r="J107" s="100"/>
      <c r="K107" s="100"/>
      <c r="M107" s="28" t="s">
        <v>213</v>
      </c>
      <c r="N107" s="300">
        <v>0.71299999999999997</v>
      </c>
      <c r="O107" s="301">
        <v>0.81399999999999995</v>
      </c>
      <c r="P107" s="301">
        <v>0.434</v>
      </c>
      <c r="Q107" s="301">
        <v>0.81</v>
      </c>
      <c r="R107" s="301">
        <v>0.89</v>
      </c>
      <c r="S107" s="301">
        <v>0.47799999999999998</v>
      </c>
      <c r="T107" s="301">
        <v>0.72899999999999998</v>
      </c>
      <c r="U107" s="302">
        <v>0.12</v>
      </c>
      <c r="V107" s="100"/>
      <c r="W107" s="100"/>
      <c r="Y107" s="28" t="s">
        <v>213</v>
      </c>
      <c r="Z107" s="300">
        <v>0.51</v>
      </c>
      <c r="AA107" s="301">
        <v>0.62</v>
      </c>
      <c r="AB107" s="301">
        <v>0.33600000000000002</v>
      </c>
      <c r="AC107" s="301">
        <v>0.59299999999999997</v>
      </c>
      <c r="AD107" s="301">
        <v>0.70899999999999996</v>
      </c>
      <c r="AE107" s="301">
        <v>0.27200000000000002</v>
      </c>
      <c r="AF107" s="301">
        <v>0.49299999999999999</v>
      </c>
      <c r="AG107" s="302" t="s">
        <v>270</v>
      </c>
    </row>
    <row r="108" spans="1:33" ht="21" hidden="1" customHeight="1">
      <c r="A108" s="28" t="s">
        <v>214</v>
      </c>
      <c r="B108" s="300">
        <v>0.61099999999999999</v>
      </c>
      <c r="C108" s="301">
        <v>0.71899999999999997</v>
      </c>
      <c r="D108" s="301">
        <v>0.38500000000000001</v>
      </c>
      <c r="E108" s="301">
        <v>0.72399999999999998</v>
      </c>
      <c r="F108" s="301">
        <v>0.80100000000000005</v>
      </c>
      <c r="G108" s="301">
        <v>0.36499999999999999</v>
      </c>
      <c r="H108" s="301">
        <v>0.60099999999999998</v>
      </c>
      <c r="I108" s="302">
        <v>7.2999999999999995E-2</v>
      </c>
      <c r="J108" s="100"/>
      <c r="K108" s="100"/>
      <c r="M108" s="28" t="s">
        <v>214</v>
      </c>
      <c r="N108" s="300">
        <v>0.71799999999999997</v>
      </c>
      <c r="O108" s="301">
        <v>0.81899999999999995</v>
      </c>
      <c r="P108" s="301">
        <v>0.40600000000000003</v>
      </c>
      <c r="Q108" s="301">
        <v>0.83899999999999997</v>
      </c>
      <c r="R108" s="301">
        <v>0.89700000000000002</v>
      </c>
      <c r="S108" s="301">
        <v>0.47699999999999998</v>
      </c>
      <c r="T108" s="301">
        <v>0.72199999999999998</v>
      </c>
      <c r="U108" s="302">
        <v>0.126</v>
      </c>
      <c r="V108" s="100"/>
      <c r="W108" s="100"/>
      <c r="Y108" s="28" t="s">
        <v>214</v>
      </c>
      <c r="Z108" s="300">
        <v>0.51200000000000001</v>
      </c>
      <c r="AA108" s="301">
        <v>0.621</v>
      </c>
      <c r="AB108" s="301">
        <v>0.36399999999999999</v>
      </c>
      <c r="AC108" s="301">
        <v>0.60899999999999999</v>
      </c>
      <c r="AD108" s="301">
        <v>0.70799999999999996</v>
      </c>
      <c r="AE108" s="301">
        <v>0.27</v>
      </c>
      <c r="AF108" s="301">
        <v>0.48599999999999999</v>
      </c>
      <c r="AG108" s="302" t="s">
        <v>270</v>
      </c>
    </row>
    <row r="109" spans="1:33" ht="21" hidden="1" customHeight="1">
      <c r="A109" s="28" t="s">
        <v>130</v>
      </c>
      <c r="B109" s="300">
        <v>0.61499999999999999</v>
      </c>
      <c r="C109" s="301">
        <v>0.72499999999999998</v>
      </c>
      <c r="D109" s="301">
        <v>0.38700000000000001</v>
      </c>
      <c r="E109" s="301">
        <v>0.73899999999999999</v>
      </c>
      <c r="F109" s="301">
        <v>0.81100000000000005</v>
      </c>
      <c r="G109" s="301">
        <v>0.35899999999999999</v>
      </c>
      <c r="H109" s="301">
        <v>0.59199999999999997</v>
      </c>
      <c r="I109" s="302">
        <v>7.0000000000000007E-2</v>
      </c>
      <c r="J109" s="100"/>
      <c r="K109" s="100"/>
      <c r="M109" s="28" t="s">
        <v>130</v>
      </c>
      <c r="N109" s="300">
        <v>0.71499999999999997</v>
      </c>
      <c r="O109" s="301">
        <v>0.81699999999999995</v>
      </c>
      <c r="P109" s="301">
        <v>0.41</v>
      </c>
      <c r="Q109" s="301">
        <v>0.83799999999999997</v>
      </c>
      <c r="R109" s="301">
        <v>0.90200000000000002</v>
      </c>
      <c r="S109" s="301">
        <v>0.46200000000000002</v>
      </c>
      <c r="T109" s="301">
        <v>0.7</v>
      </c>
      <c r="U109" s="302">
        <v>0.121</v>
      </c>
      <c r="V109" s="100"/>
      <c r="W109" s="100"/>
      <c r="Y109" s="28" t="s">
        <v>130</v>
      </c>
      <c r="Z109" s="300">
        <v>0.52300000000000002</v>
      </c>
      <c r="AA109" s="301">
        <v>0.63500000000000001</v>
      </c>
      <c r="AB109" s="301">
        <v>0.36199999999999999</v>
      </c>
      <c r="AC109" s="301">
        <v>0.64</v>
      </c>
      <c r="AD109" s="301">
        <v>0.72299999999999998</v>
      </c>
      <c r="AE109" s="301">
        <v>0.27100000000000002</v>
      </c>
      <c r="AF109" s="301">
        <v>0.48899999999999999</v>
      </c>
      <c r="AG109" s="302" t="s">
        <v>270</v>
      </c>
    </row>
    <row r="110" spans="1:33" ht="21" hidden="1" customHeight="1">
      <c r="A110" s="28" t="s">
        <v>131</v>
      </c>
      <c r="B110" s="300">
        <v>0.61299999999999999</v>
      </c>
      <c r="C110" s="301">
        <v>0.72399999999999998</v>
      </c>
      <c r="D110" s="301">
        <v>0.33700000000000002</v>
      </c>
      <c r="E110" s="301">
        <v>0.747</v>
      </c>
      <c r="F110" s="301">
        <v>0.80800000000000005</v>
      </c>
      <c r="G110" s="301">
        <v>0.36</v>
      </c>
      <c r="H110" s="301">
        <v>0.60099999999999998</v>
      </c>
      <c r="I110" s="302">
        <v>6.4000000000000001E-2</v>
      </c>
      <c r="J110" s="100"/>
      <c r="K110" s="100"/>
      <c r="M110" s="28" t="s">
        <v>131</v>
      </c>
      <c r="N110" s="300">
        <v>0.71199999999999997</v>
      </c>
      <c r="O110" s="301">
        <v>0.81599999999999995</v>
      </c>
      <c r="P110" s="301">
        <v>0.34200000000000003</v>
      </c>
      <c r="Q110" s="301">
        <v>0.83699999999999997</v>
      </c>
      <c r="R110" s="301">
        <v>0.90100000000000002</v>
      </c>
      <c r="S110" s="301">
        <v>0.46400000000000002</v>
      </c>
      <c r="T110" s="301">
        <v>0.71299999999999997</v>
      </c>
      <c r="U110" s="302">
        <v>0.107</v>
      </c>
      <c r="V110" s="100"/>
      <c r="W110" s="100"/>
      <c r="Y110" s="28" t="s">
        <v>131</v>
      </c>
      <c r="Z110" s="300">
        <v>0.52200000000000002</v>
      </c>
      <c r="AA110" s="301">
        <v>0.63400000000000001</v>
      </c>
      <c r="AB110" s="301">
        <v>0.33100000000000002</v>
      </c>
      <c r="AC110" s="301">
        <v>0.65700000000000003</v>
      </c>
      <c r="AD110" s="301">
        <v>0.71799999999999997</v>
      </c>
      <c r="AE110" s="301">
        <v>0.27200000000000002</v>
      </c>
      <c r="AF110" s="301">
        <v>0.49299999999999999</v>
      </c>
      <c r="AG110" s="302" t="s">
        <v>270</v>
      </c>
    </row>
    <row r="111" spans="1:33" ht="21" hidden="1" customHeight="1">
      <c r="A111" s="28" t="s">
        <v>132</v>
      </c>
      <c r="B111" s="300">
        <v>0.60699999999999998</v>
      </c>
      <c r="C111" s="301">
        <v>0.71599999999999997</v>
      </c>
      <c r="D111" s="301">
        <v>0.30199999999999999</v>
      </c>
      <c r="E111" s="301">
        <v>0.746</v>
      </c>
      <c r="F111" s="301">
        <v>0.79800000000000004</v>
      </c>
      <c r="G111" s="301">
        <v>0.36099999999999999</v>
      </c>
      <c r="H111" s="301">
        <v>0.6</v>
      </c>
      <c r="I111" s="302">
        <v>6.5000000000000002E-2</v>
      </c>
      <c r="J111" s="100"/>
      <c r="K111" s="100"/>
      <c r="M111" s="28" t="s">
        <v>132</v>
      </c>
      <c r="N111" s="300">
        <v>0.70799999999999996</v>
      </c>
      <c r="O111" s="301">
        <v>0.81</v>
      </c>
      <c r="P111" s="301">
        <v>0.32100000000000001</v>
      </c>
      <c r="Q111" s="301">
        <v>0.83099999999999996</v>
      </c>
      <c r="R111" s="301">
        <v>0.89700000000000002</v>
      </c>
      <c r="S111" s="301">
        <v>0.46400000000000002</v>
      </c>
      <c r="T111" s="301">
        <v>0.70799999999999996</v>
      </c>
      <c r="U111" s="302">
        <v>0.115</v>
      </c>
      <c r="V111" s="100"/>
      <c r="W111" s="100"/>
      <c r="Y111" s="28" t="s">
        <v>132</v>
      </c>
      <c r="Z111" s="300">
        <v>0.51300000000000001</v>
      </c>
      <c r="AA111" s="301">
        <v>0.624</v>
      </c>
      <c r="AB111" s="301" t="s">
        <v>270</v>
      </c>
      <c r="AC111" s="301">
        <v>0.66100000000000003</v>
      </c>
      <c r="AD111" s="301">
        <v>0.70199999999999996</v>
      </c>
      <c r="AE111" s="301">
        <v>0.27300000000000002</v>
      </c>
      <c r="AF111" s="301">
        <v>0.496</v>
      </c>
      <c r="AG111" s="302" t="s">
        <v>270</v>
      </c>
    </row>
    <row r="112" spans="1:33" ht="21" hidden="1" customHeight="1">
      <c r="A112" s="28" t="s">
        <v>133</v>
      </c>
      <c r="B112" s="300">
        <v>0.60099999999999998</v>
      </c>
      <c r="C112" s="301">
        <v>0.70899999999999996</v>
      </c>
      <c r="D112" s="301">
        <v>0.311</v>
      </c>
      <c r="E112" s="301">
        <v>0.72499999999999998</v>
      </c>
      <c r="F112" s="301">
        <v>0.79300000000000004</v>
      </c>
      <c r="G112" s="301">
        <v>0.35499999999999998</v>
      </c>
      <c r="H112" s="301">
        <v>0.59399999999999997</v>
      </c>
      <c r="I112" s="302">
        <v>0.06</v>
      </c>
      <c r="J112" s="100"/>
      <c r="K112" s="100"/>
      <c r="M112" s="28" t="s">
        <v>133</v>
      </c>
      <c r="N112" s="300">
        <v>0.69699999999999995</v>
      </c>
      <c r="O112" s="301">
        <v>0.8</v>
      </c>
      <c r="P112" s="301">
        <v>0.311</v>
      </c>
      <c r="Q112" s="301">
        <v>0.81599999999999995</v>
      </c>
      <c r="R112" s="301">
        <v>0.88900000000000001</v>
      </c>
      <c r="S112" s="301">
        <v>0.45100000000000001</v>
      </c>
      <c r="T112" s="301">
        <v>0.69399999999999995</v>
      </c>
      <c r="U112" s="302">
        <v>0.10199999999999999</v>
      </c>
      <c r="V112" s="100"/>
      <c r="W112" s="100"/>
      <c r="Y112" s="28" t="s">
        <v>133</v>
      </c>
      <c r="Z112" s="300">
        <v>0.51100000000000001</v>
      </c>
      <c r="AA112" s="301">
        <v>0.621</v>
      </c>
      <c r="AB112" s="301">
        <v>0.311</v>
      </c>
      <c r="AC112" s="301">
        <v>0.63500000000000001</v>
      </c>
      <c r="AD112" s="301">
        <v>0.7</v>
      </c>
      <c r="AE112" s="301">
        <v>0.27400000000000002</v>
      </c>
      <c r="AF112" s="301">
        <v>0.498</v>
      </c>
      <c r="AG112" s="302" t="s">
        <v>270</v>
      </c>
    </row>
    <row r="113" spans="1:33" ht="21" hidden="1" customHeight="1">
      <c r="A113" s="28" t="s">
        <v>134</v>
      </c>
      <c r="B113" s="300">
        <v>0.6</v>
      </c>
      <c r="C113" s="301">
        <v>0.70899999999999996</v>
      </c>
      <c r="D113" s="301">
        <v>0.34599999999999997</v>
      </c>
      <c r="E113" s="301">
        <v>0.73199999999999998</v>
      </c>
      <c r="F113" s="301">
        <v>0.79100000000000004</v>
      </c>
      <c r="G113" s="301">
        <v>0.34899999999999998</v>
      </c>
      <c r="H113" s="301">
        <v>0.58499999999999996</v>
      </c>
      <c r="I113" s="302">
        <v>5.7000000000000002E-2</v>
      </c>
      <c r="J113" s="100"/>
      <c r="K113" s="100"/>
      <c r="M113" s="28" t="s">
        <v>134</v>
      </c>
      <c r="N113" s="300">
        <v>0.70099999999999996</v>
      </c>
      <c r="O113" s="301">
        <v>0.80500000000000005</v>
      </c>
      <c r="P113" s="301">
        <v>0.38</v>
      </c>
      <c r="Q113" s="301">
        <v>0.81200000000000006</v>
      </c>
      <c r="R113" s="301">
        <v>0.89600000000000002</v>
      </c>
      <c r="S113" s="301">
        <v>0.44500000000000001</v>
      </c>
      <c r="T113" s="301">
        <v>0.68899999999999995</v>
      </c>
      <c r="U113" s="302">
        <v>9.4E-2</v>
      </c>
      <c r="V113" s="100"/>
      <c r="W113" s="100"/>
      <c r="Y113" s="28" t="s">
        <v>134</v>
      </c>
      <c r="Z113" s="300">
        <v>0.50600000000000001</v>
      </c>
      <c r="AA113" s="301">
        <v>0.61499999999999999</v>
      </c>
      <c r="AB113" s="301">
        <v>0.31</v>
      </c>
      <c r="AC113" s="301">
        <v>0.65200000000000002</v>
      </c>
      <c r="AD113" s="301">
        <v>0.69099999999999995</v>
      </c>
      <c r="AE113" s="301">
        <v>0.26700000000000002</v>
      </c>
      <c r="AF113" s="301">
        <v>0.48399999999999999</v>
      </c>
      <c r="AG113" s="302" t="s">
        <v>270</v>
      </c>
    </row>
    <row r="114" spans="1:33" ht="21" hidden="1" customHeight="1">
      <c r="A114" s="28" t="s">
        <v>135</v>
      </c>
      <c r="B114" s="300">
        <v>0.59899999999999998</v>
      </c>
      <c r="C114" s="301">
        <v>0.70799999999999996</v>
      </c>
      <c r="D114" s="301">
        <v>0.34499999999999997</v>
      </c>
      <c r="E114" s="301">
        <v>0.73</v>
      </c>
      <c r="F114" s="301">
        <v>0.79100000000000004</v>
      </c>
      <c r="G114" s="301">
        <v>0.34799999999999998</v>
      </c>
      <c r="H114" s="301">
        <v>0.58499999999999996</v>
      </c>
      <c r="I114" s="302">
        <v>5.7000000000000002E-2</v>
      </c>
      <c r="J114" s="100"/>
      <c r="K114" s="100"/>
      <c r="M114" s="28" t="s">
        <v>135</v>
      </c>
      <c r="N114" s="300">
        <v>0.70099999999999996</v>
      </c>
      <c r="O114" s="301">
        <v>0.80500000000000005</v>
      </c>
      <c r="P114" s="301">
        <v>0.375</v>
      </c>
      <c r="Q114" s="301">
        <v>0.80400000000000005</v>
      </c>
      <c r="R114" s="301">
        <v>0.90200000000000002</v>
      </c>
      <c r="S114" s="301">
        <v>0.441</v>
      </c>
      <c r="T114" s="301">
        <v>0.68200000000000005</v>
      </c>
      <c r="U114" s="302">
        <v>9.4E-2</v>
      </c>
      <c r="V114" s="100"/>
      <c r="W114" s="100"/>
      <c r="Y114" s="28" t="s">
        <v>135</v>
      </c>
      <c r="Z114" s="300">
        <v>0.505</v>
      </c>
      <c r="AA114" s="301">
        <v>0.61399999999999999</v>
      </c>
      <c r="AB114" s="301">
        <v>0.313</v>
      </c>
      <c r="AC114" s="301">
        <v>0.65500000000000003</v>
      </c>
      <c r="AD114" s="301">
        <v>0.68500000000000005</v>
      </c>
      <c r="AE114" s="301">
        <v>0.27</v>
      </c>
      <c r="AF114" s="301">
        <v>0.49</v>
      </c>
      <c r="AG114" s="302" t="s">
        <v>270</v>
      </c>
    </row>
    <row r="115" spans="1:33" ht="21" hidden="1" customHeight="1">
      <c r="A115" s="28" t="s">
        <v>136</v>
      </c>
      <c r="B115" s="300">
        <v>0.60099999999999998</v>
      </c>
      <c r="C115" s="301">
        <v>0.71199999999999997</v>
      </c>
      <c r="D115" s="301">
        <v>0.307</v>
      </c>
      <c r="E115" s="301">
        <v>0.72299999999999998</v>
      </c>
      <c r="F115" s="301">
        <v>0.79600000000000004</v>
      </c>
      <c r="G115" s="301">
        <v>0.35499999999999998</v>
      </c>
      <c r="H115" s="301">
        <v>0.59899999999999998</v>
      </c>
      <c r="I115" s="302">
        <v>5.3999999999999999E-2</v>
      </c>
      <c r="J115" s="100"/>
      <c r="K115" s="100"/>
      <c r="M115" s="28" t="s">
        <v>136</v>
      </c>
      <c r="N115" s="300">
        <v>0.70599999999999996</v>
      </c>
      <c r="O115" s="301">
        <v>0.81299999999999994</v>
      </c>
      <c r="P115" s="301">
        <v>0.33700000000000002</v>
      </c>
      <c r="Q115" s="301">
        <v>0.81499999999999995</v>
      </c>
      <c r="R115" s="301">
        <v>0.90900000000000003</v>
      </c>
      <c r="S115" s="301">
        <v>0.44600000000000001</v>
      </c>
      <c r="T115" s="301">
        <v>0.69899999999999995</v>
      </c>
      <c r="U115" s="302" t="s">
        <v>270</v>
      </c>
      <c r="V115" s="100"/>
      <c r="W115" s="100"/>
      <c r="Y115" s="28" t="s">
        <v>136</v>
      </c>
      <c r="Z115" s="300">
        <v>0.504</v>
      </c>
      <c r="AA115" s="301">
        <v>0.61299999999999999</v>
      </c>
      <c r="AB115" s="301" t="s">
        <v>270</v>
      </c>
      <c r="AC115" s="301">
        <v>0.63</v>
      </c>
      <c r="AD115" s="301">
        <v>0.68700000000000006</v>
      </c>
      <c r="AE115" s="301">
        <v>0.27700000000000002</v>
      </c>
      <c r="AF115" s="301">
        <v>0.503</v>
      </c>
      <c r="AG115" s="302" t="s">
        <v>270</v>
      </c>
    </row>
    <row r="116" spans="1:33" ht="21" hidden="1" customHeight="1">
      <c r="A116" s="28" t="s">
        <v>137</v>
      </c>
      <c r="B116" s="300">
        <v>0.59599999999999997</v>
      </c>
      <c r="C116" s="301">
        <v>0.70499999999999996</v>
      </c>
      <c r="D116" s="301">
        <v>0.307</v>
      </c>
      <c r="E116" s="301">
        <v>0.71</v>
      </c>
      <c r="F116" s="301">
        <v>0.79100000000000004</v>
      </c>
      <c r="G116" s="301">
        <v>0.35099999999999998</v>
      </c>
      <c r="H116" s="301">
        <v>0.59299999999999997</v>
      </c>
      <c r="I116" s="302">
        <v>5.0999999999999997E-2</v>
      </c>
      <c r="J116" s="100"/>
      <c r="K116" s="100"/>
      <c r="M116" s="28" t="s">
        <v>137</v>
      </c>
      <c r="N116" s="300">
        <v>0.70299999999999996</v>
      </c>
      <c r="O116" s="301">
        <v>0.81</v>
      </c>
      <c r="P116" s="301">
        <v>0.34599999999999997</v>
      </c>
      <c r="Q116" s="301">
        <v>0.80400000000000005</v>
      </c>
      <c r="R116" s="301">
        <v>0.90700000000000003</v>
      </c>
      <c r="S116" s="301">
        <v>0.443</v>
      </c>
      <c r="T116" s="301">
        <v>0.69599999999999995</v>
      </c>
      <c r="U116" s="302" t="s">
        <v>270</v>
      </c>
      <c r="V116" s="100"/>
      <c r="W116" s="100"/>
      <c r="Y116" s="28" t="s">
        <v>137</v>
      </c>
      <c r="Z116" s="300">
        <v>0.496</v>
      </c>
      <c r="AA116" s="301">
        <v>0.60299999999999998</v>
      </c>
      <c r="AB116" s="301" t="s">
        <v>270</v>
      </c>
      <c r="AC116" s="301">
        <v>0.61499999999999999</v>
      </c>
      <c r="AD116" s="301">
        <v>0.67900000000000005</v>
      </c>
      <c r="AE116" s="301">
        <v>0.27200000000000002</v>
      </c>
      <c r="AF116" s="301">
        <v>0.49399999999999999</v>
      </c>
      <c r="AG116" s="302" t="s">
        <v>270</v>
      </c>
    </row>
    <row r="117" spans="1:33" ht="21" hidden="1" customHeight="1">
      <c r="A117" s="28" t="s">
        <v>138</v>
      </c>
      <c r="B117" s="300">
        <v>0.59299999999999997</v>
      </c>
      <c r="C117" s="301">
        <v>0.70299999999999996</v>
      </c>
      <c r="D117" s="301">
        <v>0.34799999999999998</v>
      </c>
      <c r="E117" s="301">
        <v>0.70099999999999996</v>
      </c>
      <c r="F117" s="301">
        <v>0.78400000000000003</v>
      </c>
      <c r="G117" s="301">
        <v>0.35</v>
      </c>
      <c r="H117" s="301">
        <v>0.59499999999999997</v>
      </c>
      <c r="I117" s="302">
        <v>4.7E-2</v>
      </c>
      <c r="J117" s="100"/>
      <c r="K117" s="100"/>
      <c r="M117" s="28" t="s">
        <v>138</v>
      </c>
      <c r="N117" s="300">
        <v>0.69699999999999995</v>
      </c>
      <c r="O117" s="301">
        <v>0.80400000000000005</v>
      </c>
      <c r="P117" s="301">
        <v>0.38800000000000001</v>
      </c>
      <c r="Q117" s="301">
        <v>0.79700000000000004</v>
      </c>
      <c r="R117" s="301">
        <v>0.89500000000000002</v>
      </c>
      <c r="S117" s="301">
        <v>0.44</v>
      </c>
      <c r="T117" s="301">
        <v>0.69399999999999995</v>
      </c>
      <c r="U117" s="302" t="s">
        <v>270</v>
      </c>
      <c r="V117" s="100"/>
      <c r="W117" s="100"/>
      <c r="Y117" s="28" t="s">
        <v>138</v>
      </c>
      <c r="Z117" s="300">
        <v>0.496</v>
      </c>
      <c r="AA117" s="301">
        <v>0.60399999999999998</v>
      </c>
      <c r="AB117" s="301">
        <v>0.307</v>
      </c>
      <c r="AC117" s="301">
        <v>0.60399999999999998</v>
      </c>
      <c r="AD117" s="301">
        <v>0.67600000000000005</v>
      </c>
      <c r="AE117" s="301">
        <v>0.27300000000000002</v>
      </c>
      <c r="AF117" s="301">
        <v>0.5</v>
      </c>
      <c r="AG117" s="302" t="s">
        <v>270</v>
      </c>
    </row>
    <row r="118" spans="1:33" ht="21" hidden="1" customHeight="1">
      <c r="A118" s="28" t="s">
        <v>139</v>
      </c>
      <c r="B118" s="300">
        <v>0.59</v>
      </c>
      <c r="C118" s="301">
        <v>0.69799999999999995</v>
      </c>
      <c r="D118" s="301">
        <v>0.31900000000000001</v>
      </c>
      <c r="E118" s="301">
        <v>0.69499999999999995</v>
      </c>
      <c r="F118" s="301">
        <v>0.78200000000000003</v>
      </c>
      <c r="G118" s="301">
        <v>0.35</v>
      </c>
      <c r="H118" s="301">
        <v>0.59</v>
      </c>
      <c r="I118" s="302">
        <v>5.1999999999999998E-2</v>
      </c>
      <c r="J118" s="100"/>
      <c r="K118" s="100"/>
      <c r="M118" s="28" t="s">
        <v>139</v>
      </c>
      <c r="N118" s="300">
        <v>0.69699999999999995</v>
      </c>
      <c r="O118" s="301">
        <v>0.80200000000000005</v>
      </c>
      <c r="P118" s="301">
        <v>0.36699999999999999</v>
      </c>
      <c r="Q118" s="301">
        <v>0.78400000000000003</v>
      </c>
      <c r="R118" s="301">
        <v>0.89500000000000002</v>
      </c>
      <c r="S118" s="301">
        <v>0.44800000000000001</v>
      </c>
      <c r="T118" s="301">
        <v>0.7</v>
      </c>
      <c r="U118" s="302" t="s">
        <v>270</v>
      </c>
      <c r="V118" s="100"/>
      <c r="W118" s="100"/>
      <c r="Y118" s="28" t="s">
        <v>139</v>
      </c>
      <c r="Z118" s="300">
        <v>0.49</v>
      </c>
      <c r="AA118" s="301">
        <v>0.59599999999999997</v>
      </c>
      <c r="AB118" s="301" t="s">
        <v>270</v>
      </c>
      <c r="AC118" s="301">
        <v>0.60499999999999998</v>
      </c>
      <c r="AD118" s="301">
        <v>0.67400000000000004</v>
      </c>
      <c r="AE118" s="301">
        <v>0.26500000000000001</v>
      </c>
      <c r="AF118" s="301">
        <v>0.48399999999999999</v>
      </c>
      <c r="AG118" s="302" t="s">
        <v>270</v>
      </c>
    </row>
    <row r="119" spans="1:33" ht="21" hidden="1" customHeight="1">
      <c r="A119" s="28" t="s">
        <v>215</v>
      </c>
      <c r="B119" s="300">
        <v>0.59099999999999997</v>
      </c>
      <c r="C119" s="301">
        <v>0.69899999999999995</v>
      </c>
      <c r="D119" s="301">
        <v>0.28199999999999997</v>
      </c>
      <c r="E119" s="301">
        <v>0.70399999999999996</v>
      </c>
      <c r="F119" s="301">
        <v>0.78200000000000003</v>
      </c>
      <c r="G119" s="301">
        <v>0.35499999999999998</v>
      </c>
      <c r="H119" s="301">
        <v>0.59799999999999998</v>
      </c>
      <c r="I119" s="302">
        <v>5.3999999999999999E-2</v>
      </c>
      <c r="J119" s="100"/>
      <c r="K119" s="100"/>
      <c r="M119" s="28" t="s">
        <v>215</v>
      </c>
      <c r="N119" s="300">
        <v>0.69499999999999995</v>
      </c>
      <c r="O119" s="301">
        <v>0.79900000000000004</v>
      </c>
      <c r="P119" s="301">
        <v>0.32</v>
      </c>
      <c r="Q119" s="301">
        <v>0.79200000000000004</v>
      </c>
      <c r="R119" s="301">
        <v>0.89200000000000002</v>
      </c>
      <c r="S119" s="301">
        <v>0.44900000000000001</v>
      </c>
      <c r="T119" s="301">
        <v>0.69799999999999995</v>
      </c>
      <c r="U119" s="302">
        <v>9.0999999999999998E-2</v>
      </c>
      <c r="V119" s="100"/>
      <c r="W119" s="100"/>
      <c r="Y119" s="28" t="s">
        <v>215</v>
      </c>
      <c r="Z119" s="300">
        <v>0.495</v>
      </c>
      <c r="AA119" s="301">
        <v>0.60199999999999998</v>
      </c>
      <c r="AB119" s="301" t="s">
        <v>270</v>
      </c>
      <c r="AC119" s="301">
        <v>0.61599999999999999</v>
      </c>
      <c r="AD119" s="301">
        <v>0.67500000000000004</v>
      </c>
      <c r="AE119" s="301">
        <v>0.27500000000000002</v>
      </c>
      <c r="AF119" s="301">
        <v>0.502</v>
      </c>
      <c r="AG119" s="302" t="s">
        <v>270</v>
      </c>
    </row>
    <row r="120" spans="1:33" ht="21" hidden="1" customHeight="1">
      <c r="A120" s="28" t="s">
        <v>216</v>
      </c>
      <c r="B120" s="300">
        <v>0.59299999999999997</v>
      </c>
      <c r="C120" s="301">
        <v>0.70199999999999996</v>
      </c>
      <c r="D120" s="301">
        <v>0.26800000000000002</v>
      </c>
      <c r="E120" s="301">
        <v>0.69899999999999995</v>
      </c>
      <c r="F120" s="301">
        <v>0.78800000000000003</v>
      </c>
      <c r="G120" s="301">
        <v>0.35599999999999998</v>
      </c>
      <c r="H120" s="301">
        <v>0.59899999999999998</v>
      </c>
      <c r="I120" s="302">
        <v>5.3999999999999999E-2</v>
      </c>
      <c r="J120" s="100"/>
      <c r="K120" s="100"/>
      <c r="M120" s="28" t="s">
        <v>216</v>
      </c>
      <c r="N120" s="300">
        <v>0.69199999999999995</v>
      </c>
      <c r="O120" s="301">
        <v>0.79500000000000004</v>
      </c>
      <c r="P120" s="301" t="s">
        <v>270</v>
      </c>
      <c r="Q120" s="301">
        <v>0.77200000000000002</v>
      </c>
      <c r="R120" s="301">
        <v>0.89500000000000002</v>
      </c>
      <c r="S120" s="301">
        <v>0.44900000000000001</v>
      </c>
      <c r="T120" s="301">
        <v>0.69599999999999995</v>
      </c>
      <c r="U120" s="302">
        <v>9.4E-2</v>
      </c>
      <c r="V120" s="100"/>
      <c r="W120" s="100"/>
      <c r="Y120" s="28" t="s">
        <v>216</v>
      </c>
      <c r="Z120" s="300">
        <v>0.501</v>
      </c>
      <c r="AA120" s="301">
        <v>0.61</v>
      </c>
      <c r="AB120" s="301" t="s">
        <v>270</v>
      </c>
      <c r="AC120" s="301">
        <v>0.626</v>
      </c>
      <c r="AD120" s="301">
        <v>0.68500000000000005</v>
      </c>
      <c r="AE120" s="301">
        <v>0.27600000000000002</v>
      </c>
      <c r="AF120" s="301">
        <v>0.50600000000000001</v>
      </c>
      <c r="AG120" s="302" t="s">
        <v>270</v>
      </c>
    </row>
    <row r="121" spans="1:33" ht="21" hidden="1" customHeight="1">
      <c r="A121" s="28" t="s">
        <v>140</v>
      </c>
      <c r="B121" s="300">
        <v>0.58499999999999996</v>
      </c>
      <c r="C121" s="301">
        <v>0.69199999999999995</v>
      </c>
      <c r="D121" s="301">
        <v>0.26</v>
      </c>
      <c r="E121" s="301">
        <v>0.69599999999999995</v>
      </c>
      <c r="F121" s="301">
        <v>0.78200000000000003</v>
      </c>
      <c r="G121" s="301">
        <v>0.34499999999999997</v>
      </c>
      <c r="H121" s="301">
        <v>0.57699999999999996</v>
      </c>
      <c r="I121" s="302">
        <v>5.7000000000000002E-2</v>
      </c>
      <c r="J121" s="100"/>
      <c r="K121" s="100"/>
      <c r="M121" s="28" t="s">
        <v>140</v>
      </c>
      <c r="N121" s="300">
        <v>0.67800000000000005</v>
      </c>
      <c r="O121" s="301">
        <v>0.77700000000000002</v>
      </c>
      <c r="P121" s="301" t="s">
        <v>270</v>
      </c>
      <c r="Q121" s="301">
        <v>0.749</v>
      </c>
      <c r="R121" s="301">
        <v>0.877</v>
      </c>
      <c r="S121" s="301">
        <v>0.44</v>
      </c>
      <c r="T121" s="301">
        <v>0.67400000000000004</v>
      </c>
      <c r="U121" s="302">
        <v>0.105</v>
      </c>
      <c r="V121" s="100"/>
      <c r="W121" s="100"/>
      <c r="Y121" s="28" t="s">
        <v>140</v>
      </c>
      <c r="Z121" s="300">
        <v>0.499</v>
      </c>
      <c r="AA121" s="301">
        <v>0.60899999999999999</v>
      </c>
      <c r="AB121" s="301" t="s">
        <v>270</v>
      </c>
      <c r="AC121" s="301">
        <v>0.64300000000000002</v>
      </c>
      <c r="AD121" s="301">
        <v>0.68899999999999995</v>
      </c>
      <c r="AE121" s="301">
        <v>0.26300000000000001</v>
      </c>
      <c r="AF121" s="301">
        <v>0.48399999999999999</v>
      </c>
      <c r="AG121" s="302" t="s">
        <v>270</v>
      </c>
    </row>
    <row r="122" spans="1:33" ht="21" hidden="1" customHeight="1">
      <c r="A122" s="28" t="s">
        <v>141</v>
      </c>
      <c r="B122" s="300">
        <v>0.58299999999999996</v>
      </c>
      <c r="C122" s="301">
        <v>0.69099999999999995</v>
      </c>
      <c r="D122" s="301">
        <v>0.255</v>
      </c>
      <c r="E122" s="301">
        <v>0.69</v>
      </c>
      <c r="F122" s="301">
        <v>0.77900000000000003</v>
      </c>
      <c r="G122" s="301">
        <v>0.34399999999999997</v>
      </c>
      <c r="H122" s="301">
        <v>0.58299999999999996</v>
      </c>
      <c r="I122" s="302">
        <v>4.8000000000000001E-2</v>
      </c>
      <c r="J122" s="100"/>
      <c r="K122" s="100"/>
      <c r="M122" s="28" t="s">
        <v>141</v>
      </c>
      <c r="N122" s="300">
        <v>0.67300000000000004</v>
      </c>
      <c r="O122" s="301">
        <v>0.77300000000000002</v>
      </c>
      <c r="P122" s="301" t="s">
        <v>270</v>
      </c>
      <c r="Q122" s="301">
        <v>0.754</v>
      </c>
      <c r="R122" s="301">
        <v>0.86799999999999999</v>
      </c>
      <c r="S122" s="301">
        <v>0.437</v>
      </c>
      <c r="T122" s="301">
        <v>0.67700000000000005</v>
      </c>
      <c r="U122" s="302">
        <v>9.2999999999999999E-2</v>
      </c>
      <c r="V122" s="100"/>
      <c r="W122" s="100"/>
      <c r="Y122" s="28" t="s">
        <v>141</v>
      </c>
      <c r="Z122" s="300">
        <v>0.5</v>
      </c>
      <c r="AA122" s="301">
        <v>0.61099999999999999</v>
      </c>
      <c r="AB122" s="301" t="s">
        <v>270</v>
      </c>
      <c r="AC122" s="301">
        <v>0.625</v>
      </c>
      <c r="AD122" s="301">
        <v>0.69399999999999995</v>
      </c>
      <c r="AE122" s="301">
        <v>0.26400000000000001</v>
      </c>
      <c r="AF122" s="301">
        <v>0.49099999999999999</v>
      </c>
      <c r="AG122" s="302" t="s">
        <v>270</v>
      </c>
    </row>
    <row r="123" spans="1:33" ht="21" hidden="1" customHeight="1">
      <c r="A123" s="28" t="s">
        <v>142</v>
      </c>
      <c r="B123" s="300">
        <v>0.57599999999999996</v>
      </c>
      <c r="C123" s="301">
        <v>0.68400000000000005</v>
      </c>
      <c r="D123" s="301">
        <v>0.223</v>
      </c>
      <c r="E123" s="301">
        <v>0.66400000000000003</v>
      </c>
      <c r="F123" s="301">
        <v>0.78200000000000003</v>
      </c>
      <c r="G123" s="301">
        <v>0.33400000000000002</v>
      </c>
      <c r="H123" s="301">
        <v>0.57199999999999995</v>
      </c>
      <c r="I123" s="302">
        <v>3.9E-2</v>
      </c>
      <c r="J123" s="100"/>
      <c r="K123" s="100"/>
      <c r="M123" s="28" t="s">
        <v>142</v>
      </c>
      <c r="N123" s="300">
        <v>0.66200000000000003</v>
      </c>
      <c r="O123" s="301">
        <v>0.76300000000000001</v>
      </c>
      <c r="P123" s="301" t="s">
        <v>270</v>
      </c>
      <c r="Q123" s="301">
        <v>0.7</v>
      </c>
      <c r="R123" s="301">
        <v>0.86799999999999999</v>
      </c>
      <c r="S123" s="301">
        <v>0.433</v>
      </c>
      <c r="T123" s="301">
        <v>0.68200000000000005</v>
      </c>
      <c r="U123" s="302" t="s">
        <v>270</v>
      </c>
      <c r="V123" s="100"/>
      <c r="W123" s="100"/>
      <c r="Y123" s="28" t="s">
        <v>142</v>
      </c>
      <c r="Z123" s="300">
        <v>0.495</v>
      </c>
      <c r="AA123" s="301">
        <v>0.60599999999999998</v>
      </c>
      <c r="AB123" s="301" t="s">
        <v>270</v>
      </c>
      <c r="AC123" s="301">
        <v>0.627</v>
      </c>
      <c r="AD123" s="301">
        <v>0.69899999999999995</v>
      </c>
      <c r="AE123" s="301">
        <v>0.249</v>
      </c>
      <c r="AF123" s="301">
        <v>0.46600000000000003</v>
      </c>
      <c r="AG123" s="302" t="s">
        <v>270</v>
      </c>
    </row>
    <row r="124" spans="1:33" ht="21" hidden="1" customHeight="1">
      <c r="A124" s="28" t="s">
        <v>143</v>
      </c>
      <c r="B124" s="300">
        <v>0.57699999999999996</v>
      </c>
      <c r="C124" s="301">
        <v>0.68600000000000005</v>
      </c>
      <c r="D124" s="301">
        <v>0.25</v>
      </c>
      <c r="E124" s="301">
        <v>0.66400000000000003</v>
      </c>
      <c r="F124" s="301">
        <v>0.78</v>
      </c>
      <c r="G124" s="301">
        <v>0.33800000000000002</v>
      </c>
      <c r="H124" s="301">
        <v>0.57799999999999996</v>
      </c>
      <c r="I124" s="302">
        <v>4.1000000000000002E-2</v>
      </c>
      <c r="J124" s="100"/>
      <c r="K124" s="100"/>
      <c r="M124" s="28" t="s">
        <v>143</v>
      </c>
      <c r="N124" s="300">
        <v>0.66800000000000004</v>
      </c>
      <c r="O124" s="301">
        <v>0.77</v>
      </c>
      <c r="P124" s="301" t="s">
        <v>270</v>
      </c>
      <c r="Q124" s="301">
        <v>0.71399999999999997</v>
      </c>
      <c r="R124" s="301">
        <v>0.86499999999999999</v>
      </c>
      <c r="S124" s="301">
        <v>0.44600000000000001</v>
      </c>
      <c r="T124" s="301">
        <v>0.70099999999999996</v>
      </c>
      <c r="U124" s="302" t="s">
        <v>270</v>
      </c>
      <c r="V124" s="100"/>
      <c r="W124" s="100"/>
      <c r="Y124" s="28" t="s">
        <v>143</v>
      </c>
      <c r="Z124" s="300">
        <v>0.49299999999999999</v>
      </c>
      <c r="AA124" s="301">
        <v>0.60399999999999998</v>
      </c>
      <c r="AB124" s="301" t="s">
        <v>270</v>
      </c>
      <c r="AC124" s="301">
        <v>0.61399999999999999</v>
      </c>
      <c r="AD124" s="301">
        <v>0.69699999999999995</v>
      </c>
      <c r="AE124" s="301">
        <v>0.245</v>
      </c>
      <c r="AF124" s="301">
        <v>0.45900000000000002</v>
      </c>
      <c r="AG124" s="302" t="s">
        <v>270</v>
      </c>
    </row>
    <row r="125" spans="1:33" ht="21" hidden="1" customHeight="1">
      <c r="A125" s="28" t="s">
        <v>144</v>
      </c>
      <c r="B125" s="300">
        <v>0.58099999999999996</v>
      </c>
      <c r="C125" s="301">
        <v>0.69</v>
      </c>
      <c r="D125" s="301">
        <v>0.24099999999999999</v>
      </c>
      <c r="E125" s="301">
        <v>0.67200000000000004</v>
      </c>
      <c r="F125" s="301">
        <v>0.78800000000000003</v>
      </c>
      <c r="G125" s="301">
        <v>0.33600000000000002</v>
      </c>
      <c r="H125" s="301">
        <v>0.57399999999999995</v>
      </c>
      <c r="I125" s="302">
        <v>0.04</v>
      </c>
      <c r="J125" s="100"/>
      <c r="K125" s="100"/>
      <c r="M125" s="28" t="s">
        <v>144</v>
      </c>
      <c r="N125" s="300">
        <v>0.67300000000000004</v>
      </c>
      <c r="O125" s="301">
        <v>0.77700000000000002</v>
      </c>
      <c r="P125" s="301" t="s">
        <v>270</v>
      </c>
      <c r="Q125" s="301">
        <v>0.72599999999999998</v>
      </c>
      <c r="R125" s="301">
        <v>0.874</v>
      </c>
      <c r="S125" s="301">
        <v>0.44600000000000001</v>
      </c>
      <c r="T125" s="301">
        <v>0.70299999999999996</v>
      </c>
      <c r="U125" s="302" t="s">
        <v>270</v>
      </c>
      <c r="V125" s="100"/>
      <c r="W125" s="100"/>
      <c r="Y125" s="28" t="s">
        <v>144</v>
      </c>
      <c r="Z125" s="300">
        <v>0.49399999999999999</v>
      </c>
      <c r="AA125" s="301">
        <v>0.60499999999999998</v>
      </c>
      <c r="AB125" s="301" t="s">
        <v>270</v>
      </c>
      <c r="AC125" s="301">
        <v>0.61799999999999999</v>
      </c>
      <c r="AD125" s="301">
        <v>0.70399999999999996</v>
      </c>
      <c r="AE125" s="301">
        <v>0.24099999999999999</v>
      </c>
      <c r="AF125" s="301">
        <v>0.44900000000000001</v>
      </c>
      <c r="AG125" s="302" t="s">
        <v>270</v>
      </c>
    </row>
    <row r="126" spans="1:33" ht="21" hidden="1" customHeight="1">
      <c r="A126" s="28" t="s">
        <v>145</v>
      </c>
      <c r="B126" s="300">
        <v>0.58299999999999996</v>
      </c>
      <c r="C126" s="301">
        <v>0.69199999999999995</v>
      </c>
      <c r="D126" s="301">
        <v>0.247</v>
      </c>
      <c r="E126" s="301">
        <v>0.68700000000000006</v>
      </c>
      <c r="F126" s="301">
        <v>0.78600000000000003</v>
      </c>
      <c r="G126" s="301">
        <v>0.33800000000000002</v>
      </c>
      <c r="H126" s="301">
        <v>0.57599999999999996</v>
      </c>
      <c r="I126" s="302">
        <v>4.2999999999999997E-2</v>
      </c>
      <c r="J126" s="100"/>
      <c r="K126" s="100"/>
      <c r="M126" s="28" t="s">
        <v>145</v>
      </c>
      <c r="N126" s="300">
        <v>0.67800000000000005</v>
      </c>
      <c r="O126" s="301">
        <v>0.78200000000000003</v>
      </c>
      <c r="P126" s="301" t="s">
        <v>270</v>
      </c>
      <c r="Q126" s="301">
        <v>0.752</v>
      </c>
      <c r="R126" s="301">
        <v>0.871</v>
      </c>
      <c r="S126" s="301">
        <v>0.45</v>
      </c>
      <c r="T126" s="301">
        <v>0.71</v>
      </c>
      <c r="U126" s="302" t="s">
        <v>270</v>
      </c>
      <c r="V126" s="100"/>
      <c r="W126" s="100"/>
      <c r="Y126" s="28" t="s">
        <v>145</v>
      </c>
      <c r="Z126" s="300">
        <v>0.49399999999999999</v>
      </c>
      <c r="AA126" s="301">
        <v>0.60299999999999998</v>
      </c>
      <c r="AB126" s="301" t="s">
        <v>270</v>
      </c>
      <c r="AC126" s="301">
        <v>0.621</v>
      </c>
      <c r="AD126" s="301">
        <v>0.70399999999999996</v>
      </c>
      <c r="AE126" s="301">
        <v>0.24199999999999999</v>
      </c>
      <c r="AF126" s="301">
        <v>0.44600000000000001</v>
      </c>
      <c r="AG126" s="302" t="s">
        <v>270</v>
      </c>
    </row>
    <row r="127" spans="1:33" ht="21" hidden="1" customHeight="1">
      <c r="A127" s="28" t="s">
        <v>146</v>
      </c>
      <c r="B127" s="300">
        <v>0.58599999999999997</v>
      </c>
      <c r="C127" s="301">
        <v>0.69499999999999995</v>
      </c>
      <c r="D127" s="301">
        <v>0.29099999999999998</v>
      </c>
      <c r="E127" s="301">
        <v>0.69099999999999995</v>
      </c>
      <c r="F127" s="301">
        <v>0.78900000000000003</v>
      </c>
      <c r="G127" s="301">
        <v>0.33600000000000002</v>
      </c>
      <c r="H127" s="301">
        <v>0.57199999999999995</v>
      </c>
      <c r="I127" s="302">
        <v>4.2000000000000003E-2</v>
      </c>
      <c r="J127" s="100"/>
      <c r="K127" s="100"/>
      <c r="M127" s="28" t="s">
        <v>146</v>
      </c>
      <c r="N127" s="300">
        <v>0.68200000000000005</v>
      </c>
      <c r="O127" s="301">
        <v>0.78600000000000003</v>
      </c>
      <c r="P127" s="301">
        <v>0.34799999999999998</v>
      </c>
      <c r="Q127" s="301">
        <v>0.755</v>
      </c>
      <c r="R127" s="301">
        <v>0.872</v>
      </c>
      <c r="S127" s="301">
        <v>0.45</v>
      </c>
      <c r="T127" s="301">
        <v>0.70699999999999996</v>
      </c>
      <c r="U127" s="302" t="s">
        <v>270</v>
      </c>
      <c r="V127" s="100"/>
      <c r="W127" s="100"/>
      <c r="Y127" s="28" t="s">
        <v>146</v>
      </c>
      <c r="Z127" s="300">
        <v>0.496</v>
      </c>
      <c r="AA127" s="301">
        <v>0.60599999999999998</v>
      </c>
      <c r="AB127" s="301" t="s">
        <v>270</v>
      </c>
      <c r="AC127" s="301">
        <v>0.627</v>
      </c>
      <c r="AD127" s="301">
        <v>0.70799999999999996</v>
      </c>
      <c r="AE127" s="301">
        <v>0.23799999999999999</v>
      </c>
      <c r="AF127" s="301">
        <v>0.441</v>
      </c>
      <c r="AG127" s="302" t="s">
        <v>270</v>
      </c>
    </row>
    <row r="128" spans="1:33" ht="21" hidden="1" customHeight="1">
      <c r="A128" s="28" t="s">
        <v>147</v>
      </c>
      <c r="B128" s="300">
        <v>0.59</v>
      </c>
      <c r="C128" s="301">
        <v>0.69899999999999995</v>
      </c>
      <c r="D128" s="301">
        <v>0.28899999999999998</v>
      </c>
      <c r="E128" s="301">
        <v>0.68500000000000005</v>
      </c>
      <c r="F128" s="301">
        <v>0.79600000000000004</v>
      </c>
      <c r="G128" s="301">
        <v>0.34</v>
      </c>
      <c r="H128" s="301">
        <v>0.57699999999999996</v>
      </c>
      <c r="I128" s="302">
        <v>4.7E-2</v>
      </c>
      <c r="J128" s="100"/>
      <c r="K128" s="100"/>
      <c r="M128" s="28" t="s">
        <v>147</v>
      </c>
      <c r="N128" s="300">
        <v>0.68</v>
      </c>
      <c r="O128" s="301">
        <v>0.78400000000000003</v>
      </c>
      <c r="P128" s="301">
        <v>0.35499999999999998</v>
      </c>
      <c r="Q128" s="301">
        <v>0.72899999999999998</v>
      </c>
      <c r="R128" s="301">
        <v>0.877</v>
      </c>
      <c r="S128" s="301">
        <v>0.44800000000000001</v>
      </c>
      <c r="T128" s="301">
        <v>0.70299999999999996</v>
      </c>
      <c r="U128" s="302" t="s">
        <v>270</v>
      </c>
      <c r="V128" s="100"/>
      <c r="W128" s="100"/>
      <c r="Y128" s="28" t="s">
        <v>147</v>
      </c>
      <c r="Z128" s="300">
        <v>0.505</v>
      </c>
      <c r="AA128" s="301">
        <v>0.61599999999999999</v>
      </c>
      <c r="AB128" s="301" t="s">
        <v>270</v>
      </c>
      <c r="AC128" s="301">
        <v>0.64</v>
      </c>
      <c r="AD128" s="301">
        <v>0.71799999999999997</v>
      </c>
      <c r="AE128" s="301">
        <v>0.247</v>
      </c>
      <c r="AF128" s="301">
        <v>0.45400000000000001</v>
      </c>
      <c r="AG128" s="302" t="s">
        <v>270</v>
      </c>
    </row>
    <row r="129" spans="1:33" ht="21" hidden="1" customHeight="1">
      <c r="A129" s="28" t="s">
        <v>148</v>
      </c>
      <c r="B129" s="300">
        <v>0.59399999999999997</v>
      </c>
      <c r="C129" s="301">
        <v>0.70399999999999996</v>
      </c>
      <c r="D129" s="301">
        <v>0.313</v>
      </c>
      <c r="E129" s="301">
        <v>0.68400000000000005</v>
      </c>
      <c r="F129" s="301">
        <v>0.80400000000000005</v>
      </c>
      <c r="G129" s="301">
        <v>0.33900000000000002</v>
      </c>
      <c r="H129" s="301">
        <v>0.57499999999999996</v>
      </c>
      <c r="I129" s="302">
        <v>4.7E-2</v>
      </c>
      <c r="J129" s="100"/>
      <c r="K129" s="100"/>
      <c r="M129" s="28" t="s">
        <v>148</v>
      </c>
      <c r="N129" s="300">
        <v>0.68700000000000006</v>
      </c>
      <c r="O129" s="301">
        <v>0.79200000000000004</v>
      </c>
      <c r="P129" s="301">
        <v>0.36499999999999999</v>
      </c>
      <c r="Q129" s="301">
        <v>0.751</v>
      </c>
      <c r="R129" s="301">
        <v>0.88100000000000001</v>
      </c>
      <c r="S129" s="301">
        <v>0.45300000000000001</v>
      </c>
      <c r="T129" s="301">
        <v>0.70899999999999996</v>
      </c>
      <c r="U129" s="302" t="s">
        <v>270</v>
      </c>
      <c r="V129" s="100"/>
      <c r="W129" s="100"/>
      <c r="Y129" s="28" t="s">
        <v>148</v>
      </c>
      <c r="Z129" s="300">
        <v>0.50700000000000001</v>
      </c>
      <c r="AA129" s="301">
        <v>0.61799999999999999</v>
      </c>
      <c r="AB129" s="301" t="s">
        <v>270</v>
      </c>
      <c r="AC129" s="301">
        <v>0.61599999999999999</v>
      </c>
      <c r="AD129" s="301">
        <v>0.72899999999999998</v>
      </c>
      <c r="AE129" s="301">
        <v>0.24099999999999999</v>
      </c>
      <c r="AF129" s="301">
        <v>0.44400000000000001</v>
      </c>
      <c r="AG129" s="302" t="s">
        <v>270</v>
      </c>
    </row>
    <row r="130" spans="1:33" ht="21" hidden="1" customHeight="1">
      <c r="A130" s="28" t="s">
        <v>149</v>
      </c>
      <c r="B130" s="300">
        <v>0.59799999999999998</v>
      </c>
      <c r="C130" s="301">
        <v>0.70899999999999996</v>
      </c>
      <c r="D130" s="301">
        <v>0.311</v>
      </c>
      <c r="E130" s="301">
        <v>0.68700000000000006</v>
      </c>
      <c r="F130" s="301">
        <v>0.81200000000000006</v>
      </c>
      <c r="G130" s="301">
        <v>0.34</v>
      </c>
      <c r="H130" s="301">
        <v>0.57499999999999996</v>
      </c>
      <c r="I130" s="302">
        <v>4.9000000000000002E-2</v>
      </c>
      <c r="J130" s="100"/>
      <c r="K130" s="100"/>
      <c r="M130" s="28" t="s">
        <v>149</v>
      </c>
      <c r="N130" s="300">
        <v>0.69</v>
      </c>
      <c r="O130" s="301">
        <v>0.79400000000000004</v>
      </c>
      <c r="P130" s="301">
        <v>0.34499999999999997</v>
      </c>
      <c r="Q130" s="301">
        <v>0.74</v>
      </c>
      <c r="R130" s="301">
        <v>0.88900000000000001</v>
      </c>
      <c r="S130" s="301">
        <v>0.45600000000000002</v>
      </c>
      <c r="T130" s="301">
        <v>0.71199999999999997</v>
      </c>
      <c r="U130" s="302">
        <v>8.8999999999999996E-2</v>
      </c>
      <c r="V130" s="100"/>
      <c r="W130" s="100"/>
      <c r="Y130" s="28" t="s">
        <v>149</v>
      </c>
      <c r="Z130" s="300">
        <v>0.51300000000000001</v>
      </c>
      <c r="AA130" s="301">
        <v>0.626</v>
      </c>
      <c r="AB130" s="301" t="s">
        <v>270</v>
      </c>
      <c r="AC130" s="301">
        <v>0.63300000000000001</v>
      </c>
      <c r="AD130" s="301">
        <v>0.73799999999999999</v>
      </c>
      <c r="AE130" s="301">
        <v>0.24</v>
      </c>
      <c r="AF130" s="301">
        <v>0.442</v>
      </c>
      <c r="AG130" s="302" t="s">
        <v>270</v>
      </c>
    </row>
    <row r="131" spans="1:33" ht="21" hidden="1" customHeight="1">
      <c r="A131" s="28" t="s">
        <v>217</v>
      </c>
      <c r="B131" s="300">
        <v>0.59399999999999997</v>
      </c>
      <c r="C131" s="301">
        <v>0.70299999999999996</v>
      </c>
      <c r="D131" s="301">
        <v>0.33700000000000002</v>
      </c>
      <c r="E131" s="301">
        <v>0.66100000000000003</v>
      </c>
      <c r="F131" s="301">
        <v>0.80400000000000005</v>
      </c>
      <c r="G131" s="301">
        <v>0.34599999999999997</v>
      </c>
      <c r="H131" s="301">
        <v>0.57899999999999996</v>
      </c>
      <c r="I131" s="302">
        <v>5.7000000000000002E-2</v>
      </c>
      <c r="J131" s="100"/>
      <c r="K131" s="100"/>
      <c r="M131" s="28" t="s">
        <v>217</v>
      </c>
      <c r="N131" s="300">
        <v>0.68700000000000006</v>
      </c>
      <c r="O131" s="301">
        <v>0.78900000000000003</v>
      </c>
      <c r="P131" s="301">
        <v>0.36499999999999999</v>
      </c>
      <c r="Q131" s="301">
        <v>0.69899999999999995</v>
      </c>
      <c r="R131" s="301">
        <v>0.88600000000000001</v>
      </c>
      <c r="S131" s="301">
        <v>0.46600000000000003</v>
      </c>
      <c r="T131" s="301">
        <v>0.71799999999999997</v>
      </c>
      <c r="U131" s="302">
        <v>0.10299999999999999</v>
      </c>
      <c r="V131" s="100"/>
      <c r="W131" s="100"/>
      <c r="Y131" s="28" t="s">
        <v>217</v>
      </c>
      <c r="Z131" s="300">
        <v>0.50800000000000001</v>
      </c>
      <c r="AA131" s="301">
        <v>0.61899999999999999</v>
      </c>
      <c r="AB131" s="301">
        <v>0.307</v>
      </c>
      <c r="AC131" s="301">
        <v>0.624</v>
      </c>
      <c r="AD131" s="301">
        <v>0.72399999999999998</v>
      </c>
      <c r="AE131" s="301">
        <v>0.24299999999999999</v>
      </c>
      <c r="AF131" s="301">
        <v>0.443</v>
      </c>
      <c r="AG131" s="302" t="s">
        <v>270</v>
      </c>
    </row>
    <row r="132" spans="1:33" ht="21" hidden="1" customHeight="1">
      <c r="A132" s="28" t="s">
        <v>218</v>
      </c>
      <c r="B132" s="300">
        <v>0.59699999999999998</v>
      </c>
      <c r="C132" s="301">
        <v>0.70499999999999996</v>
      </c>
      <c r="D132" s="301">
        <v>0.32500000000000001</v>
      </c>
      <c r="E132" s="301">
        <v>0.65900000000000003</v>
      </c>
      <c r="F132" s="301">
        <v>0.81</v>
      </c>
      <c r="G132" s="301">
        <v>0.34699999999999998</v>
      </c>
      <c r="H132" s="301">
        <v>0.57899999999999996</v>
      </c>
      <c r="I132" s="302">
        <v>5.8000000000000003E-2</v>
      </c>
      <c r="J132" s="100"/>
      <c r="K132" s="100"/>
      <c r="M132" s="28" t="s">
        <v>218</v>
      </c>
      <c r="N132" s="300">
        <v>0.68300000000000005</v>
      </c>
      <c r="O132" s="301">
        <v>0.78500000000000003</v>
      </c>
      <c r="P132" s="301">
        <v>0.35899999999999999</v>
      </c>
      <c r="Q132" s="301">
        <v>0.69399999999999995</v>
      </c>
      <c r="R132" s="301">
        <v>0.88200000000000001</v>
      </c>
      <c r="S132" s="301">
        <v>0.46300000000000002</v>
      </c>
      <c r="T132" s="301">
        <v>0.71899999999999997</v>
      </c>
      <c r="U132" s="302">
        <v>9.5000000000000001E-2</v>
      </c>
      <c r="V132" s="100"/>
      <c r="W132" s="100"/>
      <c r="Y132" s="28" t="s">
        <v>218</v>
      </c>
      <c r="Z132" s="300">
        <v>0.51600000000000001</v>
      </c>
      <c r="AA132" s="301">
        <v>0.627</v>
      </c>
      <c r="AB132" s="301" t="s">
        <v>270</v>
      </c>
      <c r="AC132" s="301">
        <v>0.623</v>
      </c>
      <c r="AD132" s="301">
        <v>0.74</v>
      </c>
      <c r="AE132" s="301">
        <v>0.247</v>
      </c>
      <c r="AF132" s="301">
        <v>0.44400000000000001</v>
      </c>
      <c r="AG132" s="302" t="s">
        <v>270</v>
      </c>
    </row>
    <row r="133" spans="1:33" ht="21" hidden="1" customHeight="1">
      <c r="A133" s="28" t="s">
        <v>150</v>
      </c>
      <c r="B133" s="300">
        <v>0.59799999999999998</v>
      </c>
      <c r="C133" s="301">
        <v>0.70599999999999996</v>
      </c>
      <c r="D133" s="301">
        <v>0.30599999999999999</v>
      </c>
      <c r="E133" s="301">
        <v>0.64800000000000002</v>
      </c>
      <c r="F133" s="301">
        <v>0.81200000000000006</v>
      </c>
      <c r="G133" s="301">
        <v>0.35199999999999998</v>
      </c>
      <c r="H133" s="301">
        <v>0.58799999999999997</v>
      </c>
      <c r="I133" s="302">
        <v>5.8999999999999997E-2</v>
      </c>
      <c r="J133" s="100"/>
      <c r="K133" s="100"/>
      <c r="M133" s="28" t="s">
        <v>150</v>
      </c>
      <c r="N133" s="300">
        <v>0.68600000000000005</v>
      </c>
      <c r="O133" s="301">
        <v>0.78900000000000003</v>
      </c>
      <c r="P133" s="301">
        <v>0.36</v>
      </c>
      <c r="Q133" s="301">
        <v>0.69499999999999995</v>
      </c>
      <c r="R133" s="301">
        <v>0.88800000000000001</v>
      </c>
      <c r="S133" s="301">
        <v>0.46200000000000002</v>
      </c>
      <c r="T133" s="301">
        <v>0.72</v>
      </c>
      <c r="U133" s="302">
        <v>9.0999999999999998E-2</v>
      </c>
      <c r="V133" s="100"/>
      <c r="W133" s="100"/>
      <c r="Y133" s="28" t="s">
        <v>150</v>
      </c>
      <c r="Z133" s="300">
        <v>0.51500000000000001</v>
      </c>
      <c r="AA133" s="301">
        <v>0.625</v>
      </c>
      <c r="AB133" s="301" t="s">
        <v>270</v>
      </c>
      <c r="AC133" s="301">
        <v>0.60099999999999998</v>
      </c>
      <c r="AD133" s="301">
        <v>0.73899999999999999</v>
      </c>
      <c r="AE133" s="301">
        <v>0.25800000000000001</v>
      </c>
      <c r="AF133" s="301">
        <v>0.46</v>
      </c>
      <c r="AG133" s="302" t="s">
        <v>270</v>
      </c>
    </row>
    <row r="134" spans="1:33" ht="21" hidden="1" customHeight="1">
      <c r="A134" s="28" t="s">
        <v>151</v>
      </c>
      <c r="B134" s="300">
        <v>0.59199999999999997</v>
      </c>
      <c r="C134" s="301">
        <v>0.7</v>
      </c>
      <c r="D134" s="301">
        <v>0.28199999999999997</v>
      </c>
      <c r="E134" s="301">
        <v>0.63400000000000001</v>
      </c>
      <c r="F134" s="301">
        <v>0.81399999999999995</v>
      </c>
      <c r="G134" s="301">
        <v>0.34200000000000003</v>
      </c>
      <c r="H134" s="301">
        <v>0.56999999999999995</v>
      </c>
      <c r="I134" s="302">
        <v>5.8000000000000003E-2</v>
      </c>
      <c r="J134" s="100"/>
      <c r="K134" s="100"/>
      <c r="M134" s="28" t="s">
        <v>151</v>
      </c>
      <c r="N134" s="300">
        <v>0.67900000000000005</v>
      </c>
      <c r="O134" s="301">
        <v>0.78200000000000003</v>
      </c>
      <c r="P134" s="301">
        <v>0.33200000000000002</v>
      </c>
      <c r="Q134" s="301">
        <v>0.69499999999999995</v>
      </c>
      <c r="R134" s="301">
        <v>0.88400000000000001</v>
      </c>
      <c r="S134" s="301">
        <v>0.45200000000000001</v>
      </c>
      <c r="T134" s="301">
        <v>0.70299999999999996</v>
      </c>
      <c r="U134" s="302">
        <v>0.09</v>
      </c>
      <c r="V134" s="100"/>
      <c r="W134" s="100"/>
      <c r="Y134" s="28" t="s">
        <v>151</v>
      </c>
      <c r="Z134" s="300">
        <v>0.51100000000000001</v>
      </c>
      <c r="AA134" s="301">
        <v>0.61899999999999999</v>
      </c>
      <c r="AB134" s="301" t="s">
        <v>270</v>
      </c>
      <c r="AC134" s="301">
        <v>0.57299999999999995</v>
      </c>
      <c r="AD134" s="301">
        <v>0.747</v>
      </c>
      <c r="AE134" s="301">
        <v>0.247</v>
      </c>
      <c r="AF134" s="301">
        <v>0.441</v>
      </c>
      <c r="AG134" s="302" t="s">
        <v>270</v>
      </c>
    </row>
    <row r="135" spans="1:33" ht="21" hidden="1" customHeight="1">
      <c r="A135" s="28" t="s">
        <v>152</v>
      </c>
      <c r="B135" s="300">
        <v>0.59099999999999997</v>
      </c>
      <c r="C135" s="301">
        <v>0.69799999999999995</v>
      </c>
      <c r="D135" s="301">
        <v>0.29299999999999998</v>
      </c>
      <c r="E135" s="301">
        <v>0.63600000000000001</v>
      </c>
      <c r="F135" s="301">
        <v>0.81200000000000006</v>
      </c>
      <c r="G135" s="301">
        <v>0.34</v>
      </c>
      <c r="H135" s="301">
        <v>0.56699999999999995</v>
      </c>
      <c r="I135" s="302">
        <v>5.7000000000000002E-2</v>
      </c>
      <c r="J135" s="100"/>
      <c r="K135" s="100"/>
      <c r="M135" s="28" t="s">
        <v>152</v>
      </c>
      <c r="N135" s="300">
        <v>0.67800000000000005</v>
      </c>
      <c r="O135" s="301">
        <v>0.78</v>
      </c>
      <c r="P135" s="301">
        <v>0.34399999999999997</v>
      </c>
      <c r="Q135" s="301">
        <v>0.69699999999999995</v>
      </c>
      <c r="R135" s="301">
        <v>0.88300000000000001</v>
      </c>
      <c r="S135" s="301">
        <v>0.44600000000000001</v>
      </c>
      <c r="T135" s="301">
        <v>0.69299999999999995</v>
      </c>
      <c r="U135" s="302">
        <v>0.09</v>
      </c>
      <c r="V135" s="100"/>
      <c r="W135" s="100"/>
      <c r="Y135" s="28" t="s">
        <v>152</v>
      </c>
      <c r="Z135" s="300">
        <v>0.51</v>
      </c>
      <c r="AA135" s="301">
        <v>0.61899999999999999</v>
      </c>
      <c r="AB135" s="301" t="s">
        <v>270</v>
      </c>
      <c r="AC135" s="301">
        <v>0.57399999999999995</v>
      </c>
      <c r="AD135" s="301">
        <v>0.74299999999999999</v>
      </c>
      <c r="AE135" s="301">
        <v>0.249</v>
      </c>
      <c r="AF135" s="301">
        <v>0.44400000000000001</v>
      </c>
      <c r="AG135" s="302" t="s">
        <v>270</v>
      </c>
    </row>
    <row r="136" spans="1:33" ht="21" hidden="1" customHeight="1">
      <c r="A136" s="28" t="s">
        <v>153</v>
      </c>
      <c r="B136" s="300">
        <v>0.59399999999999997</v>
      </c>
      <c r="C136" s="301">
        <v>0.70199999999999996</v>
      </c>
      <c r="D136" s="301">
        <v>0.27700000000000002</v>
      </c>
      <c r="E136" s="301">
        <v>0.65800000000000003</v>
      </c>
      <c r="F136" s="301">
        <v>0.81299999999999994</v>
      </c>
      <c r="G136" s="301">
        <v>0.34200000000000003</v>
      </c>
      <c r="H136" s="301">
        <v>0.56899999999999995</v>
      </c>
      <c r="I136" s="302">
        <v>5.8000000000000003E-2</v>
      </c>
      <c r="J136" s="100"/>
      <c r="K136" s="100"/>
      <c r="M136" s="28" t="s">
        <v>153</v>
      </c>
      <c r="N136" s="300">
        <v>0.67100000000000004</v>
      </c>
      <c r="O136" s="301">
        <v>0.77300000000000002</v>
      </c>
      <c r="P136" s="301">
        <v>0.32700000000000001</v>
      </c>
      <c r="Q136" s="301">
        <v>0.70399999999999996</v>
      </c>
      <c r="R136" s="301">
        <v>0.876</v>
      </c>
      <c r="S136" s="301">
        <v>0.437</v>
      </c>
      <c r="T136" s="301">
        <v>0.68100000000000005</v>
      </c>
      <c r="U136" s="302">
        <v>8.5000000000000006E-2</v>
      </c>
      <c r="V136" s="100"/>
      <c r="W136" s="100"/>
      <c r="Y136" s="28" t="s">
        <v>153</v>
      </c>
      <c r="Z136" s="300">
        <v>0.52200000000000002</v>
      </c>
      <c r="AA136" s="301">
        <v>0.63200000000000001</v>
      </c>
      <c r="AB136" s="301" t="s">
        <v>270</v>
      </c>
      <c r="AC136" s="301">
        <v>0.61099999999999999</v>
      </c>
      <c r="AD136" s="301">
        <v>0.751</v>
      </c>
      <c r="AE136" s="301">
        <v>0.26</v>
      </c>
      <c r="AF136" s="301">
        <v>0.46</v>
      </c>
      <c r="AG136" s="302" t="s">
        <v>270</v>
      </c>
    </row>
    <row r="137" spans="1:33" ht="21" hidden="1" customHeight="1">
      <c r="A137" s="28" t="s">
        <v>154</v>
      </c>
      <c r="B137" s="300">
        <v>0.60399999999999998</v>
      </c>
      <c r="C137" s="301">
        <v>0.71299999999999997</v>
      </c>
      <c r="D137" s="301">
        <v>0.28499999999999998</v>
      </c>
      <c r="E137" s="301">
        <v>0.70099999999999996</v>
      </c>
      <c r="F137" s="301">
        <v>0.81799999999999995</v>
      </c>
      <c r="G137" s="301">
        <v>0.34599999999999997</v>
      </c>
      <c r="H137" s="301">
        <v>0.57199999999999995</v>
      </c>
      <c r="I137" s="302">
        <v>6.4000000000000001E-2</v>
      </c>
      <c r="J137" s="100"/>
      <c r="K137" s="100"/>
      <c r="M137" s="28" t="s">
        <v>154</v>
      </c>
      <c r="N137" s="300">
        <v>0.68600000000000005</v>
      </c>
      <c r="O137" s="301">
        <v>0.78800000000000003</v>
      </c>
      <c r="P137" s="301">
        <v>0.32700000000000001</v>
      </c>
      <c r="Q137" s="301">
        <v>0.754</v>
      </c>
      <c r="R137" s="301">
        <v>0.88500000000000001</v>
      </c>
      <c r="S137" s="301">
        <v>0.44800000000000001</v>
      </c>
      <c r="T137" s="301">
        <v>0.69</v>
      </c>
      <c r="U137" s="302">
        <v>0.1</v>
      </c>
      <c r="V137" s="100"/>
      <c r="W137" s="100"/>
      <c r="Y137" s="28" t="s">
        <v>154</v>
      </c>
      <c r="Z137" s="300">
        <v>0.52700000000000002</v>
      </c>
      <c r="AA137" s="301">
        <v>0.63900000000000001</v>
      </c>
      <c r="AB137" s="301" t="s">
        <v>270</v>
      </c>
      <c r="AC137" s="301">
        <v>0.64800000000000002</v>
      </c>
      <c r="AD137" s="301">
        <v>0.753</v>
      </c>
      <c r="AE137" s="301">
        <v>0.25700000000000001</v>
      </c>
      <c r="AF137" s="301">
        <v>0.45700000000000002</v>
      </c>
      <c r="AG137" s="302" t="s">
        <v>270</v>
      </c>
    </row>
    <row r="138" spans="1:33" ht="21" hidden="1" customHeight="1">
      <c r="A138" s="28" t="s">
        <v>155</v>
      </c>
      <c r="B138" s="300">
        <v>0.60699999999999998</v>
      </c>
      <c r="C138" s="301">
        <v>0.71599999999999997</v>
      </c>
      <c r="D138" s="301">
        <v>0.253</v>
      </c>
      <c r="E138" s="301">
        <v>0.72299999999999998</v>
      </c>
      <c r="F138" s="301">
        <v>0.82</v>
      </c>
      <c r="G138" s="301">
        <v>0.34699999999999998</v>
      </c>
      <c r="H138" s="301">
        <v>0.57299999999999995</v>
      </c>
      <c r="I138" s="302">
        <v>6.3E-2</v>
      </c>
      <c r="J138" s="100"/>
      <c r="K138" s="100"/>
      <c r="M138" s="28" t="s">
        <v>155</v>
      </c>
      <c r="N138" s="300">
        <v>0.68700000000000006</v>
      </c>
      <c r="O138" s="301">
        <v>0.79</v>
      </c>
      <c r="P138" s="301" t="s">
        <v>270</v>
      </c>
      <c r="Q138" s="301">
        <v>0.76500000000000001</v>
      </c>
      <c r="R138" s="301">
        <v>0.89</v>
      </c>
      <c r="S138" s="301">
        <v>0.44400000000000001</v>
      </c>
      <c r="T138" s="301">
        <v>0.68500000000000005</v>
      </c>
      <c r="U138" s="302">
        <v>9.6000000000000002E-2</v>
      </c>
      <c r="V138" s="100"/>
      <c r="W138" s="100"/>
      <c r="Y138" s="28" t="s">
        <v>155</v>
      </c>
      <c r="Z138" s="300">
        <v>0.53200000000000003</v>
      </c>
      <c r="AA138" s="301">
        <v>0.64400000000000002</v>
      </c>
      <c r="AB138" s="301" t="s">
        <v>270</v>
      </c>
      <c r="AC138" s="301">
        <v>0.68100000000000005</v>
      </c>
      <c r="AD138" s="301">
        <v>0.752</v>
      </c>
      <c r="AE138" s="301">
        <v>0.26300000000000001</v>
      </c>
      <c r="AF138" s="301">
        <v>0.46500000000000002</v>
      </c>
      <c r="AG138" s="302" t="s">
        <v>270</v>
      </c>
    </row>
    <row r="139" spans="1:33" ht="21" hidden="1" customHeight="1">
      <c r="A139" s="28" t="s">
        <v>156</v>
      </c>
      <c r="B139" s="300">
        <v>0.60799999999999998</v>
      </c>
      <c r="C139" s="301">
        <v>0.71799999999999997</v>
      </c>
      <c r="D139" s="301">
        <v>0.27300000000000002</v>
      </c>
      <c r="E139" s="301">
        <v>0.71699999999999997</v>
      </c>
      <c r="F139" s="301">
        <v>0.82299999999999995</v>
      </c>
      <c r="G139" s="301">
        <v>0.34799999999999998</v>
      </c>
      <c r="H139" s="301">
        <v>0.57599999999999996</v>
      </c>
      <c r="I139" s="302">
        <v>6.3E-2</v>
      </c>
      <c r="J139" s="100"/>
      <c r="K139" s="100"/>
      <c r="M139" s="28" t="s">
        <v>156</v>
      </c>
      <c r="N139" s="300">
        <v>0.69299999999999995</v>
      </c>
      <c r="O139" s="301">
        <v>0.79600000000000004</v>
      </c>
      <c r="P139" s="301">
        <v>0.29899999999999999</v>
      </c>
      <c r="Q139" s="301">
        <v>0.76600000000000001</v>
      </c>
      <c r="R139" s="301">
        <v>0.89900000000000002</v>
      </c>
      <c r="S139" s="301">
        <v>0.45</v>
      </c>
      <c r="T139" s="301">
        <v>0.68899999999999995</v>
      </c>
      <c r="U139" s="302">
        <v>0.105</v>
      </c>
      <c r="V139" s="100"/>
      <c r="W139" s="100"/>
      <c r="Y139" s="28" t="s">
        <v>156</v>
      </c>
      <c r="Z139" s="300">
        <v>0.52900000000000003</v>
      </c>
      <c r="AA139" s="301">
        <v>0.64300000000000002</v>
      </c>
      <c r="AB139" s="301" t="s">
        <v>270</v>
      </c>
      <c r="AC139" s="301">
        <v>0.66800000000000004</v>
      </c>
      <c r="AD139" s="301">
        <v>0.75</v>
      </c>
      <c r="AE139" s="301">
        <v>0.25900000000000001</v>
      </c>
      <c r="AF139" s="301">
        <v>0.46500000000000002</v>
      </c>
      <c r="AG139" s="302" t="s">
        <v>270</v>
      </c>
    </row>
    <row r="140" spans="1:33" ht="21" hidden="1" customHeight="1">
      <c r="A140" s="28" t="s">
        <v>157</v>
      </c>
      <c r="B140" s="300">
        <v>0.60099999999999998</v>
      </c>
      <c r="C140" s="301">
        <v>0.71</v>
      </c>
      <c r="D140" s="301">
        <v>0.27100000000000002</v>
      </c>
      <c r="E140" s="301">
        <v>0.71299999999999997</v>
      </c>
      <c r="F140" s="301">
        <v>0.81599999999999995</v>
      </c>
      <c r="G140" s="301">
        <v>0.34</v>
      </c>
      <c r="H140" s="301">
        <v>0.56100000000000005</v>
      </c>
      <c r="I140" s="302">
        <v>6.4000000000000001E-2</v>
      </c>
      <c r="J140" s="100"/>
      <c r="K140" s="100"/>
      <c r="M140" s="28" t="s">
        <v>157</v>
      </c>
      <c r="N140" s="300">
        <v>0.68700000000000006</v>
      </c>
      <c r="O140" s="301">
        <v>0.78800000000000003</v>
      </c>
      <c r="P140" s="301">
        <v>0.308</v>
      </c>
      <c r="Q140" s="301">
        <v>0.76200000000000001</v>
      </c>
      <c r="R140" s="301">
        <v>0.89400000000000002</v>
      </c>
      <c r="S140" s="301">
        <v>0.44</v>
      </c>
      <c r="T140" s="301">
        <v>0.66900000000000004</v>
      </c>
      <c r="U140" s="302">
        <v>0.11</v>
      </c>
      <c r="V140" s="100"/>
      <c r="W140" s="100"/>
      <c r="Y140" s="28" t="s">
        <v>157</v>
      </c>
      <c r="Z140" s="300">
        <v>0.52100000000000002</v>
      </c>
      <c r="AA140" s="301">
        <v>0.63400000000000001</v>
      </c>
      <c r="AB140" s="301" t="s">
        <v>270</v>
      </c>
      <c r="AC140" s="301">
        <v>0.66400000000000003</v>
      </c>
      <c r="AD140" s="301">
        <v>0.74</v>
      </c>
      <c r="AE140" s="301">
        <v>0.253</v>
      </c>
      <c r="AF140" s="301">
        <v>0.45600000000000002</v>
      </c>
      <c r="AG140" s="302" t="s">
        <v>270</v>
      </c>
    </row>
    <row r="141" spans="1:33" ht="21" hidden="1" customHeight="1">
      <c r="A141" s="28" t="s">
        <v>158</v>
      </c>
      <c r="B141" s="300">
        <v>0.60199999999999998</v>
      </c>
      <c r="C141" s="301">
        <v>0.71</v>
      </c>
      <c r="D141" s="301">
        <v>0.26800000000000002</v>
      </c>
      <c r="E141" s="301">
        <v>0.72199999999999998</v>
      </c>
      <c r="F141" s="301">
        <v>0.81200000000000006</v>
      </c>
      <c r="G141" s="301">
        <v>0.34300000000000003</v>
      </c>
      <c r="H141" s="301">
        <v>0.56399999999999995</v>
      </c>
      <c r="I141" s="302">
        <v>6.6000000000000003E-2</v>
      </c>
      <c r="J141" s="100"/>
      <c r="K141" s="100"/>
      <c r="M141" s="28" t="s">
        <v>158</v>
      </c>
      <c r="N141" s="300">
        <v>0.69099999999999995</v>
      </c>
      <c r="O141" s="301">
        <v>0.79100000000000004</v>
      </c>
      <c r="P141" s="301">
        <v>0.311</v>
      </c>
      <c r="Q141" s="301">
        <v>0.77600000000000002</v>
      </c>
      <c r="R141" s="301">
        <v>0.88900000000000001</v>
      </c>
      <c r="S141" s="301">
        <v>0.45</v>
      </c>
      <c r="T141" s="301">
        <v>0.68200000000000005</v>
      </c>
      <c r="U141" s="302">
        <v>0.11600000000000001</v>
      </c>
      <c r="V141" s="100"/>
      <c r="W141" s="100"/>
      <c r="Y141" s="28" t="s">
        <v>158</v>
      </c>
      <c r="Z141" s="300">
        <v>0.51800000000000002</v>
      </c>
      <c r="AA141" s="301">
        <v>0.63</v>
      </c>
      <c r="AB141" s="301" t="s">
        <v>270</v>
      </c>
      <c r="AC141" s="301">
        <v>0.66600000000000004</v>
      </c>
      <c r="AD141" s="301">
        <v>0.73699999999999999</v>
      </c>
      <c r="AE141" s="301">
        <v>0.249</v>
      </c>
      <c r="AF141" s="301">
        <v>0.44900000000000001</v>
      </c>
      <c r="AG141" s="302" t="s">
        <v>270</v>
      </c>
    </row>
    <row r="142" spans="1:33" ht="21" hidden="1" customHeight="1">
      <c r="A142" s="28" t="s">
        <v>159</v>
      </c>
      <c r="B142" s="300">
        <v>0.59699999999999998</v>
      </c>
      <c r="C142" s="301">
        <v>0.70399999999999996</v>
      </c>
      <c r="D142" s="301">
        <v>0.254</v>
      </c>
      <c r="E142" s="301">
        <v>0.72299999999999998</v>
      </c>
      <c r="F142" s="301">
        <v>0.80100000000000005</v>
      </c>
      <c r="G142" s="301">
        <v>0.34399999999999997</v>
      </c>
      <c r="H142" s="301">
        <v>0.56499999999999995</v>
      </c>
      <c r="I142" s="302">
        <v>6.7000000000000004E-2</v>
      </c>
      <c r="J142" s="100"/>
      <c r="K142" s="100"/>
      <c r="M142" s="28" t="s">
        <v>159</v>
      </c>
      <c r="N142" s="300">
        <v>0.68799999999999994</v>
      </c>
      <c r="O142" s="301">
        <v>0.78900000000000003</v>
      </c>
      <c r="P142" s="301">
        <v>0.318</v>
      </c>
      <c r="Q142" s="301">
        <v>0.78400000000000003</v>
      </c>
      <c r="R142" s="301">
        <v>0.88300000000000001</v>
      </c>
      <c r="S142" s="301">
        <v>0.44800000000000001</v>
      </c>
      <c r="T142" s="301">
        <v>0.68</v>
      </c>
      <c r="U142" s="302">
        <v>0.113</v>
      </c>
      <c r="V142" s="100"/>
      <c r="W142" s="100"/>
      <c r="Y142" s="28" t="s">
        <v>159</v>
      </c>
      <c r="Z142" s="300">
        <v>0.51100000000000001</v>
      </c>
      <c r="AA142" s="301">
        <v>0.62</v>
      </c>
      <c r="AB142" s="301" t="s">
        <v>270</v>
      </c>
      <c r="AC142" s="301">
        <v>0.66100000000000003</v>
      </c>
      <c r="AD142" s="301">
        <v>0.72299999999999998</v>
      </c>
      <c r="AE142" s="301">
        <v>0.253</v>
      </c>
      <c r="AF142" s="301">
        <v>0.45200000000000001</v>
      </c>
      <c r="AG142" s="302" t="s">
        <v>270</v>
      </c>
    </row>
    <row r="143" spans="1:33" ht="21" hidden="1" customHeight="1">
      <c r="A143" s="28" t="s">
        <v>219</v>
      </c>
      <c r="B143" s="300">
        <v>0.59899999999999998</v>
      </c>
      <c r="C143" s="301">
        <v>0.70599999999999996</v>
      </c>
      <c r="D143" s="301">
        <v>0.221</v>
      </c>
      <c r="E143" s="301">
        <v>0.72199999999999998</v>
      </c>
      <c r="F143" s="301">
        <v>0.80700000000000005</v>
      </c>
      <c r="G143" s="301">
        <v>0.34699999999999998</v>
      </c>
      <c r="H143" s="301">
        <v>0.56799999999999995</v>
      </c>
      <c r="I143" s="302">
        <v>7.1999999999999995E-2</v>
      </c>
      <c r="J143" s="100"/>
      <c r="K143" s="100"/>
      <c r="M143" s="28" t="s">
        <v>219</v>
      </c>
      <c r="N143" s="300">
        <v>0.68600000000000005</v>
      </c>
      <c r="O143" s="301">
        <v>0.78700000000000003</v>
      </c>
      <c r="P143" s="301" t="s">
        <v>270</v>
      </c>
      <c r="Q143" s="301">
        <v>0.79</v>
      </c>
      <c r="R143" s="301">
        <v>0.88700000000000001</v>
      </c>
      <c r="S143" s="301">
        <v>0.44</v>
      </c>
      <c r="T143" s="301">
        <v>0.67200000000000004</v>
      </c>
      <c r="U143" s="302">
        <v>0.107</v>
      </c>
      <c r="V143" s="100"/>
      <c r="W143" s="100"/>
      <c r="Y143" s="28" t="s">
        <v>219</v>
      </c>
      <c r="Z143" s="300">
        <v>0.51900000000000002</v>
      </c>
      <c r="AA143" s="301">
        <v>0.627</v>
      </c>
      <c r="AB143" s="301" t="s">
        <v>270</v>
      </c>
      <c r="AC143" s="301">
        <v>0.65400000000000003</v>
      </c>
      <c r="AD143" s="301">
        <v>0.73</v>
      </c>
      <c r="AE143" s="301">
        <v>0.26700000000000002</v>
      </c>
      <c r="AF143" s="301">
        <v>0.46700000000000003</v>
      </c>
      <c r="AG143" s="302" t="s">
        <v>270</v>
      </c>
    </row>
    <row r="144" spans="1:33" ht="21" hidden="1" customHeight="1">
      <c r="A144" s="28" t="s">
        <v>220</v>
      </c>
      <c r="B144" s="300">
        <v>0.60299999999999998</v>
      </c>
      <c r="C144" s="301">
        <v>0.71</v>
      </c>
      <c r="D144" s="301">
        <v>0.20100000000000001</v>
      </c>
      <c r="E144" s="301">
        <v>0.71799999999999997</v>
      </c>
      <c r="F144" s="301">
        <v>0.81599999999999995</v>
      </c>
      <c r="G144" s="301">
        <v>0.35099999999999998</v>
      </c>
      <c r="H144" s="301">
        <v>0.57199999999999995</v>
      </c>
      <c r="I144" s="302">
        <v>7.3999999999999996E-2</v>
      </c>
      <c r="J144" s="100"/>
      <c r="K144" s="100"/>
      <c r="M144" s="28" t="s">
        <v>220</v>
      </c>
      <c r="N144" s="300">
        <v>0.69</v>
      </c>
      <c r="O144" s="301">
        <v>0.79100000000000004</v>
      </c>
      <c r="P144" s="301" t="s">
        <v>270</v>
      </c>
      <c r="Q144" s="301">
        <v>0.79400000000000004</v>
      </c>
      <c r="R144" s="301">
        <v>0.89800000000000002</v>
      </c>
      <c r="S144" s="301">
        <v>0.44</v>
      </c>
      <c r="T144" s="301">
        <v>0.66800000000000004</v>
      </c>
      <c r="U144" s="302">
        <v>0.111</v>
      </c>
      <c r="V144" s="100"/>
      <c r="W144" s="100"/>
      <c r="Y144" s="28" t="s">
        <v>220</v>
      </c>
      <c r="Z144" s="300">
        <v>0.52300000000000002</v>
      </c>
      <c r="AA144" s="301">
        <v>0.63200000000000001</v>
      </c>
      <c r="AB144" s="301" t="s">
        <v>270</v>
      </c>
      <c r="AC144" s="301">
        <v>0.64200000000000002</v>
      </c>
      <c r="AD144" s="301">
        <v>0.73699999999999999</v>
      </c>
      <c r="AE144" s="301">
        <v>0.27400000000000002</v>
      </c>
      <c r="AF144" s="301">
        <v>0.47899999999999998</v>
      </c>
      <c r="AG144" s="302" t="s">
        <v>270</v>
      </c>
    </row>
    <row r="145" spans="1:33" ht="21" hidden="1" customHeight="1">
      <c r="A145" s="28" t="s">
        <v>160</v>
      </c>
      <c r="B145" s="300">
        <v>0.6</v>
      </c>
      <c r="C145" s="301">
        <v>0.70599999999999996</v>
      </c>
      <c r="D145" s="301">
        <v>0.21</v>
      </c>
      <c r="E145" s="301">
        <v>0.71</v>
      </c>
      <c r="F145" s="301">
        <v>0.81</v>
      </c>
      <c r="G145" s="301">
        <v>0.35199999999999998</v>
      </c>
      <c r="H145" s="301">
        <v>0.56999999999999995</v>
      </c>
      <c r="I145" s="302">
        <v>7.8E-2</v>
      </c>
      <c r="J145" s="100"/>
      <c r="K145" s="100"/>
      <c r="M145" s="28" t="s">
        <v>160</v>
      </c>
      <c r="N145" s="300">
        <v>0.68600000000000005</v>
      </c>
      <c r="O145" s="301">
        <v>0.78600000000000003</v>
      </c>
      <c r="P145" s="301" t="s">
        <v>270</v>
      </c>
      <c r="Q145" s="301">
        <v>0.78800000000000003</v>
      </c>
      <c r="R145" s="301">
        <v>0.88900000000000001</v>
      </c>
      <c r="S145" s="301">
        <v>0.44</v>
      </c>
      <c r="T145" s="301">
        <v>0.66400000000000003</v>
      </c>
      <c r="U145" s="302">
        <v>0.115</v>
      </c>
      <c r="V145" s="100"/>
      <c r="W145" s="100"/>
      <c r="Y145" s="28" t="s">
        <v>160</v>
      </c>
      <c r="Z145" s="300">
        <v>0.52</v>
      </c>
      <c r="AA145" s="301">
        <v>0.628</v>
      </c>
      <c r="AB145" s="301" t="s">
        <v>270</v>
      </c>
      <c r="AC145" s="301">
        <v>0.63200000000000001</v>
      </c>
      <c r="AD145" s="301">
        <v>0.73399999999999999</v>
      </c>
      <c r="AE145" s="301">
        <v>0.27600000000000002</v>
      </c>
      <c r="AF145" s="301">
        <v>0.47899999999999998</v>
      </c>
      <c r="AG145" s="302" t="s">
        <v>270</v>
      </c>
    </row>
    <row r="146" spans="1:33" ht="21" hidden="1" customHeight="1">
      <c r="A146" s="28" t="s">
        <v>161</v>
      </c>
      <c r="B146" s="300">
        <v>0.59699999999999998</v>
      </c>
      <c r="C146" s="301">
        <v>0.70299999999999996</v>
      </c>
      <c r="D146" s="301">
        <v>0.216</v>
      </c>
      <c r="E146" s="301">
        <v>0.69499999999999995</v>
      </c>
      <c r="F146" s="301">
        <v>0.81200000000000006</v>
      </c>
      <c r="G146" s="301">
        <v>0.34499999999999997</v>
      </c>
      <c r="H146" s="301">
        <v>0.56499999999999995</v>
      </c>
      <c r="I146" s="302">
        <v>7.0000000000000007E-2</v>
      </c>
      <c r="J146" s="100"/>
      <c r="K146" s="100"/>
      <c r="M146" s="28" t="s">
        <v>161</v>
      </c>
      <c r="N146" s="300">
        <v>0.67900000000000005</v>
      </c>
      <c r="O146" s="301">
        <v>0.78</v>
      </c>
      <c r="P146" s="301" t="s">
        <v>270</v>
      </c>
      <c r="Q146" s="301">
        <v>0.751</v>
      </c>
      <c r="R146" s="301">
        <v>0.88700000000000001</v>
      </c>
      <c r="S146" s="301">
        <v>0.437</v>
      </c>
      <c r="T146" s="301">
        <v>0.67</v>
      </c>
      <c r="U146" s="302">
        <v>0.10100000000000001</v>
      </c>
      <c r="V146" s="100"/>
      <c r="W146" s="100"/>
      <c r="Y146" s="28" t="s">
        <v>161</v>
      </c>
      <c r="Z146" s="300">
        <v>0.52100000000000002</v>
      </c>
      <c r="AA146" s="301">
        <v>0.629</v>
      </c>
      <c r="AB146" s="301" t="s">
        <v>270</v>
      </c>
      <c r="AC146" s="301">
        <v>0.63800000000000001</v>
      </c>
      <c r="AD146" s="301">
        <v>0.74</v>
      </c>
      <c r="AE146" s="301">
        <v>0.26500000000000001</v>
      </c>
      <c r="AF146" s="301">
        <v>0.46200000000000002</v>
      </c>
      <c r="AG146" s="302" t="s">
        <v>270</v>
      </c>
    </row>
    <row r="147" spans="1:33" ht="21" hidden="1" customHeight="1">
      <c r="A147" s="28" t="s">
        <v>162</v>
      </c>
      <c r="B147" s="300">
        <v>0.59499999999999997</v>
      </c>
      <c r="C147" s="301">
        <v>0.70199999999999996</v>
      </c>
      <c r="D147" s="301">
        <v>0.2</v>
      </c>
      <c r="E147" s="301">
        <v>0.68899999999999995</v>
      </c>
      <c r="F147" s="301">
        <v>0.81299999999999994</v>
      </c>
      <c r="G147" s="301">
        <v>0.34300000000000003</v>
      </c>
      <c r="H147" s="301">
        <v>0.56399999999999995</v>
      </c>
      <c r="I147" s="302">
        <v>6.6000000000000003E-2</v>
      </c>
      <c r="J147" s="100"/>
      <c r="K147" s="100"/>
      <c r="M147" s="28" t="s">
        <v>162</v>
      </c>
      <c r="N147" s="300">
        <v>0.67700000000000005</v>
      </c>
      <c r="O147" s="301">
        <v>0.77700000000000002</v>
      </c>
      <c r="P147" s="301" t="s">
        <v>270</v>
      </c>
      <c r="Q147" s="301">
        <v>0.73299999999999998</v>
      </c>
      <c r="R147" s="301">
        <v>0.88800000000000001</v>
      </c>
      <c r="S147" s="301">
        <v>0.438</v>
      </c>
      <c r="T147" s="301">
        <v>0.67100000000000004</v>
      </c>
      <c r="U147" s="302">
        <v>0.1</v>
      </c>
      <c r="V147" s="100"/>
      <c r="W147" s="100"/>
      <c r="Y147" s="28" t="s">
        <v>162</v>
      </c>
      <c r="Z147" s="300">
        <v>0.51900000000000002</v>
      </c>
      <c r="AA147" s="301">
        <v>0.628</v>
      </c>
      <c r="AB147" s="301" t="s">
        <v>270</v>
      </c>
      <c r="AC147" s="301">
        <v>0.64500000000000002</v>
      </c>
      <c r="AD147" s="301">
        <v>0.74099999999999999</v>
      </c>
      <c r="AE147" s="301">
        <v>0.26100000000000001</v>
      </c>
      <c r="AF147" s="301">
        <v>0.45900000000000002</v>
      </c>
      <c r="AG147" s="302" t="s">
        <v>270</v>
      </c>
    </row>
    <row r="148" spans="1:33" ht="21" hidden="1" customHeight="1">
      <c r="A148" s="28" t="s">
        <v>163</v>
      </c>
      <c r="B148" s="300">
        <v>0.60299999999999998</v>
      </c>
      <c r="C148" s="301">
        <v>0.71099999999999997</v>
      </c>
      <c r="D148" s="301">
        <v>0.191</v>
      </c>
      <c r="E148" s="301">
        <v>0.69799999999999995</v>
      </c>
      <c r="F148" s="301">
        <v>0.81899999999999995</v>
      </c>
      <c r="G148" s="301">
        <v>0.35299999999999998</v>
      </c>
      <c r="H148" s="301">
        <v>0.58099999999999996</v>
      </c>
      <c r="I148" s="302">
        <v>6.7000000000000004E-2</v>
      </c>
      <c r="J148" s="100"/>
      <c r="K148" s="100"/>
      <c r="M148" s="28" t="s">
        <v>163</v>
      </c>
      <c r="N148" s="300">
        <v>0.68500000000000005</v>
      </c>
      <c r="O148" s="301">
        <v>0.78700000000000003</v>
      </c>
      <c r="P148" s="301" t="s">
        <v>270</v>
      </c>
      <c r="Q148" s="301">
        <v>0.73599999999999999</v>
      </c>
      <c r="R148" s="301">
        <v>0.89800000000000002</v>
      </c>
      <c r="S148" s="301">
        <v>0.44800000000000001</v>
      </c>
      <c r="T148" s="301">
        <v>0.68899999999999995</v>
      </c>
      <c r="U148" s="302">
        <v>9.9000000000000005E-2</v>
      </c>
      <c r="V148" s="100"/>
      <c r="W148" s="100"/>
      <c r="Y148" s="28" t="s">
        <v>163</v>
      </c>
      <c r="Z148" s="300">
        <v>0.52600000000000002</v>
      </c>
      <c r="AA148" s="301">
        <v>0.63600000000000001</v>
      </c>
      <c r="AB148" s="301" t="s">
        <v>270</v>
      </c>
      <c r="AC148" s="301">
        <v>0.66</v>
      </c>
      <c r="AD148" s="301">
        <v>0.74399999999999999</v>
      </c>
      <c r="AE148" s="301">
        <v>0.27100000000000002</v>
      </c>
      <c r="AF148" s="301">
        <v>0.47599999999999998</v>
      </c>
      <c r="AG148" s="302" t="s">
        <v>270</v>
      </c>
    </row>
    <row r="149" spans="1:33" ht="21" hidden="1" customHeight="1">
      <c r="A149" s="28" t="s">
        <v>164</v>
      </c>
      <c r="B149" s="300">
        <v>0.60599999999999998</v>
      </c>
      <c r="C149" s="301">
        <v>0.71599999999999997</v>
      </c>
      <c r="D149" s="301">
        <v>0.20699999999999999</v>
      </c>
      <c r="E149" s="301">
        <v>0.72399999999999998</v>
      </c>
      <c r="F149" s="301">
        <v>0.81899999999999995</v>
      </c>
      <c r="G149" s="301">
        <v>0.35299999999999998</v>
      </c>
      <c r="H149" s="301">
        <v>0.58399999999999996</v>
      </c>
      <c r="I149" s="302">
        <v>6.4000000000000001E-2</v>
      </c>
      <c r="J149" s="100"/>
      <c r="K149" s="100"/>
      <c r="M149" s="28" t="s">
        <v>164</v>
      </c>
      <c r="N149" s="300">
        <v>0.69099999999999995</v>
      </c>
      <c r="O149" s="301">
        <v>0.79500000000000004</v>
      </c>
      <c r="P149" s="301" t="s">
        <v>270</v>
      </c>
      <c r="Q149" s="301">
        <v>0.78600000000000003</v>
      </c>
      <c r="R149" s="301">
        <v>0.89600000000000002</v>
      </c>
      <c r="S149" s="301">
        <v>0.44500000000000001</v>
      </c>
      <c r="T149" s="301">
        <v>0.68500000000000005</v>
      </c>
      <c r="U149" s="302">
        <v>9.6000000000000002E-2</v>
      </c>
      <c r="V149" s="100"/>
      <c r="W149" s="100"/>
      <c r="Y149" s="28" t="s">
        <v>164</v>
      </c>
      <c r="Z149" s="300">
        <v>0.52700000000000002</v>
      </c>
      <c r="AA149" s="301">
        <v>0.63900000000000001</v>
      </c>
      <c r="AB149" s="301" t="s">
        <v>270</v>
      </c>
      <c r="AC149" s="301">
        <v>0.66100000000000003</v>
      </c>
      <c r="AD149" s="301">
        <v>0.74399999999999999</v>
      </c>
      <c r="AE149" s="301">
        <v>0.27400000000000002</v>
      </c>
      <c r="AF149" s="301">
        <v>0.48499999999999999</v>
      </c>
      <c r="AG149" s="302" t="s">
        <v>270</v>
      </c>
    </row>
    <row r="150" spans="1:33" ht="21" hidden="1" customHeight="1">
      <c r="A150" s="28" t="s">
        <v>165</v>
      </c>
      <c r="B150" s="300">
        <v>0.60799999999999998</v>
      </c>
      <c r="C150" s="301">
        <v>0.71699999999999997</v>
      </c>
      <c r="D150" s="301">
        <v>0.222</v>
      </c>
      <c r="E150" s="301">
        <v>0.72399999999999998</v>
      </c>
      <c r="F150" s="301">
        <v>0.81699999999999995</v>
      </c>
      <c r="G150" s="301">
        <v>0.35799999999999998</v>
      </c>
      <c r="H150" s="301">
        <v>0.59</v>
      </c>
      <c r="I150" s="302">
        <v>6.7000000000000004E-2</v>
      </c>
      <c r="J150" s="100"/>
      <c r="K150" s="100"/>
      <c r="M150" s="28" t="s">
        <v>165</v>
      </c>
      <c r="N150" s="300">
        <v>0.69099999999999995</v>
      </c>
      <c r="O150" s="301">
        <v>0.79400000000000004</v>
      </c>
      <c r="P150" s="301" t="s">
        <v>270</v>
      </c>
      <c r="Q150" s="301">
        <v>0.77200000000000002</v>
      </c>
      <c r="R150" s="301">
        <v>0.89500000000000002</v>
      </c>
      <c r="S150" s="301">
        <v>0.45100000000000001</v>
      </c>
      <c r="T150" s="301">
        <v>0.68799999999999994</v>
      </c>
      <c r="U150" s="302">
        <v>0.108</v>
      </c>
      <c r="V150" s="100"/>
      <c r="W150" s="100"/>
      <c r="Y150" s="28" t="s">
        <v>165</v>
      </c>
      <c r="Z150" s="300">
        <v>0.53</v>
      </c>
      <c r="AA150" s="301">
        <v>0.64300000000000002</v>
      </c>
      <c r="AB150" s="301" t="s">
        <v>270</v>
      </c>
      <c r="AC150" s="301">
        <v>0.67600000000000005</v>
      </c>
      <c r="AD150" s="301">
        <v>0.74199999999999999</v>
      </c>
      <c r="AE150" s="301">
        <v>0.27800000000000002</v>
      </c>
      <c r="AF150" s="301">
        <v>0.49399999999999999</v>
      </c>
      <c r="AG150" s="302" t="s">
        <v>270</v>
      </c>
    </row>
    <row r="151" spans="1:33" ht="21" hidden="1" customHeight="1">
      <c r="A151" s="28" t="s">
        <v>166</v>
      </c>
      <c r="B151" s="300">
        <v>0.60399999999999998</v>
      </c>
      <c r="C151" s="301">
        <v>0.71199999999999997</v>
      </c>
      <c r="D151" s="301">
        <v>0.22500000000000001</v>
      </c>
      <c r="E151" s="301">
        <v>0.70499999999999996</v>
      </c>
      <c r="F151" s="301">
        <v>0.82</v>
      </c>
      <c r="G151" s="301">
        <v>0.35</v>
      </c>
      <c r="H151" s="301">
        <v>0.57599999999999996</v>
      </c>
      <c r="I151" s="302">
        <v>6.6000000000000003E-2</v>
      </c>
      <c r="J151" s="100"/>
      <c r="K151" s="100"/>
      <c r="M151" s="28" t="s">
        <v>166</v>
      </c>
      <c r="N151" s="300">
        <v>0.68799999999999994</v>
      </c>
      <c r="O151" s="301">
        <v>0.79</v>
      </c>
      <c r="P151" s="301" t="s">
        <v>270</v>
      </c>
      <c r="Q151" s="301">
        <v>0.76800000000000002</v>
      </c>
      <c r="R151" s="301">
        <v>0.89500000000000002</v>
      </c>
      <c r="S151" s="301">
        <v>0.44800000000000001</v>
      </c>
      <c r="T151" s="301">
        <v>0.68300000000000005</v>
      </c>
      <c r="U151" s="302">
        <v>0.107</v>
      </c>
      <c r="V151" s="100"/>
      <c r="W151" s="100"/>
      <c r="Y151" s="28" t="s">
        <v>166</v>
      </c>
      <c r="Z151" s="300">
        <v>0.52500000000000002</v>
      </c>
      <c r="AA151" s="301">
        <v>0.63600000000000001</v>
      </c>
      <c r="AB151" s="301" t="s">
        <v>270</v>
      </c>
      <c r="AC151" s="301">
        <v>0.64300000000000002</v>
      </c>
      <c r="AD151" s="301">
        <v>0.747</v>
      </c>
      <c r="AE151" s="301">
        <v>0.26500000000000001</v>
      </c>
      <c r="AF151" s="301">
        <v>0.47199999999999998</v>
      </c>
      <c r="AG151" s="302" t="s">
        <v>270</v>
      </c>
    </row>
    <row r="152" spans="1:33" ht="21" hidden="1" customHeight="1">
      <c r="A152" s="28" t="s">
        <v>167</v>
      </c>
      <c r="B152" s="300">
        <v>0.59899999999999998</v>
      </c>
      <c r="C152" s="301">
        <v>0.70699999999999996</v>
      </c>
      <c r="D152" s="301">
        <v>0.23899999999999999</v>
      </c>
      <c r="E152" s="301">
        <v>0.67</v>
      </c>
      <c r="F152" s="301">
        <v>0.81499999999999995</v>
      </c>
      <c r="G152" s="301">
        <v>0.35199999999999998</v>
      </c>
      <c r="H152" s="301">
        <v>0.58399999999999996</v>
      </c>
      <c r="I152" s="302">
        <v>0.06</v>
      </c>
      <c r="J152" s="100"/>
      <c r="K152" s="100"/>
      <c r="M152" s="28" t="s">
        <v>167</v>
      </c>
      <c r="N152" s="300">
        <v>0.68100000000000005</v>
      </c>
      <c r="O152" s="301">
        <v>0.78200000000000003</v>
      </c>
      <c r="P152" s="301" t="s">
        <v>270</v>
      </c>
      <c r="Q152" s="301">
        <v>0.71799999999999997</v>
      </c>
      <c r="R152" s="301">
        <v>0.89200000000000002</v>
      </c>
      <c r="S152" s="301">
        <v>0.44600000000000001</v>
      </c>
      <c r="T152" s="301">
        <v>0.68</v>
      </c>
      <c r="U152" s="302">
        <v>0.108</v>
      </c>
      <c r="V152" s="100"/>
      <c r="W152" s="100"/>
      <c r="Y152" s="28" t="s">
        <v>167</v>
      </c>
      <c r="Z152" s="300">
        <v>0.52100000000000002</v>
      </c>
      <c r="AA152" s="301">
        <v>0.63400000000000001</v>
      </c>
      <c r="AB152" s="301" t="s">
        <v>270</v>
      </c>
      <c r="AC152" s="301">
        <v>0.621</v>
      </c>
      <c r="AD152" s="301">
        <v>0.74099999999999999</v>
      </c>
      <c r="AE152" s="301">
        <v>0.27</v>
      </c>
      <c r="AF152" s="301">
        <v>0.49099999999999999</v>
      </c>
      <c r="AG152" s="302" t="s">
        <v>270</v>
      </c>
    </row>
    <row r="153" spans="1:33" ht="21" hidden="1" customHeight="1">
      <c r="A153" s="28" t="s">
        <v>168</v>
      </c>
      <c r="B153" s="300">
        <v>0.60099999999999998</v>
      </c>
      <c r="C153" s="301">
        <v>0.70899999999999996</v>
      </c>
      <c r="D153" s="301">
        <v>0.26800000000000002</v>
      </c>
      <c r="E153" s="301">
        <v>0.67200000000000004</v>
      </c>
      <c r="F153" s="301">
        <v>0.82</v>
      </c>
      <c r="G153" s="301">
        <v>0.34899999999999998</v>
      </c>
      <c r="H153" s="301">
        <v>0.57599999999999996</v>
      </c>
      <c r="I153" s="302">
        <v>6.4000000000000001E-2</v>
      </c>
      <c r="J153" s="100"/>
      <c r="K153" s="100"/>
      <c r="M153" s="28" t="s">
        <v>168</v>
      </c>
      <c r="N153" s="300">
        <v>0.68300000000000005</v>
      </c>
      <c r="O153" s="301">
        <v>0.78300000000000003</v>
      </c>
      <c r="P153" s="301">
        <v>0.314</v>
      </c>
      <c r="Q153" s="301">
        <v>0.74199999999999999</v>
      </c>
      <c r="R153" s="301">
        <v>0.89100000000000001</v>
      </c>
      <c r="S153" s="301">
        <v>0.44</v>
      </c>
      <c r="T153" s="301">
        <v>0.66800000000000004</v>
      </c>
      <c r="U153" s="302">
        <v>0.111</v>
      </c>
      <c r="V153" s="100"/>
      <c r="W153" s="100"/>
      <c r="Y153" s="28" t="s">
        <v>168</v>
      </c>
      <c r="Z153" s="300">
        <v>0.52400000000000002</v>
      </c>
      <c r="AA153" s="301">
        <v>0.63700000000000001</v>
      </c>
      <c r="AB153" s="301" t="s">
        <v>270</v>
      </c>
      <c r="AC153" s="301">
        <v>0.6</v>
      </c>
      <c r="AD153" s="301">
        <v>0.752</v>
      </c>
      <c r="AE153" s="301">
        <v>0.27</v>
      </c>
      <c r="AF153" s="301">
        <v>0.48699999999999999</v>
      </c>
      <c r="AG153" s="302" t="s">
        <v>270</v>
      </c>
    </row>
    <row r="154" spans="1:33" ht="21" hidden="1" customHeight="1">
      <c r="A154" s="28" t="s">
        <v>169</v>
      </c>
      <c r="B154" s="300">
        <v>0.60199999999999998</v>
      </c>
      <c r="C154" s="301">
        <v>0.71</v>
      </c>
      <c r="D154" s="301">
        <v>0.254</v>
      </c>
      <c r="E154" s="301">
        <v>0.66400000000000003</v>
      </c>
      <c r="F154" s="301">
        <v>0.82299999999999995</v>
      </c>
      <c r="G154" s="301">
        <v>0.35299999999999998</v>
      </c>
      <c r="H154" s="301">
        <v>0.57999999999999996</v>
      </c>
      <c r="I154" s="302">
        <v>6.7000000000000004E-2</v>
      </c>
      <c r="J154" s="100"/>
      <c r="K154" s="100"/>
      <c r="M154" s="28" t="s">
        <v>169</v>
      </c>
      <c r="N154" s="300">
        <v>0.68100000000000005</v>
      </c>
      <c r="O154" s="301">
        <v>0.78200000000000003</v>
      </c>
      <c r="P154" s="301" t="s">
        <v>270</v>
      </c>
      <c r="Q154" s="301">
        <v>0.73199999999999998</v>
      </c>
      <c r="R154" s="301">
        <v>0.89500000000000002</v>
      </c>
      <c r="S154" s="301">
        <v>0.44</v>
      </c>
      <c r="T154" s="301">
        <v>0.66800000000000004</v>
      </c>
      <c r="U154" s="302">
        <v>0.111</v>
      </c>
      <c r="V154" s="100"/>
      <c r="W154" s="100"/>
      <c r="Y154" s="28" t="s">
        <v>169</v>
      </c>
      <c r="Z154" s="300">
        <v>0.52800000000000002</v>
      </c>
      <c r="AA154" s="301">
        <v>0.64</v>
      </c>
      <c r="AB154" s="301" t="s">
        <v>270</v>
      </c>
      <c r="AC154" s="301">
        <v>0.59599999999999997</v>
      </c>
      <c r="AD154" s="301">
        <v>0.754</v>
      </c>
      <c r="AE154" s="301">
        <v>0.27600000000000002</v>
      </c>
      <c r="AF154" s="301">
        <v>0.49299999999999999</v>
      </c>
      <c r="AG154" s="302" t="s">
        <v>270</v>
      </c>
    </row>
    <row r="155" spans="1:33" ht="21" hidden="1" customHeight="1">
      <c r="A155" s="28" t="s">
        <v>221</v>
      </c>
      <c r="B155" s="300">
        <v>0.60399999999999998</v>
      </c>
      <c r="C155" s="301">
        <v>0.71299999999999997</v>
      </c>
      <c r="D155" s="301">
        <v>0.25900000000000001</v>
      </c>
      <c r="E155" s="301">
        <v>0.66700000000000004</v>
      </c>
      <c r="F155" s="301">
        <v>0.83099999999999996</v>
      </c>
      <c r="G155" s="301">
        <v>0.34599999999999997</v>
      </c>
      <c r="H155" s="301">
        <v>0.57199999999999995</v>
      </c>
      <c r="I155" s="302">
        <v>6.2E-2</v>
      </c>
      <c r="J155" s="100"/>
      <c r="K155" s="100"/>
      <c r="M155" s="28" t="s">
        <v>221</v>
      </c>
      <c r="N155" s="300">
        <v>0.68</v>
      </c>
      <c r="O155" s="301">
        <v>0.78300000000000003</v>
      </c>
      <c r="P155" s="301" t="s">
        <v>270</v>
      </c>
      <c r="Q155" s="301">
        <v>0.74099999999999999</v>
      </c>
      <c r="R155" s="301">
        <v>0.89600000000000002</v>
      </c>
      <c r="S155" s="301">
        <v>0.432</v>
      </c>
      <c r="T155" s="301">
        <v>0.66200000000000003</v>
      </c>
      <c r="U155" s="302">
        <v>9.8000000000000004E-2</v>
      </c>
      <c r="V155" s="100"/>
      <c r="W155" s="100"/>
      <c r="Y155" s="28" t="s">
        <v>221</v>
      </c>
      <c r="Z155" s="300">
        <v>0.53200000000000003</v>
      </c>
      <c r="AA155" s="301">
        <v>0.64500000000000002</v>
      </c>
      <c r="AB155" s="301" t="s">
        <v>270</v>
      </c>
      <c r="AC155" s="301">
        <v>0.59099999999999997</v>
      </c>
      <c r="AD155" s="301">
        <v>0.76700000000000002</v>
      </c>
      <c r="AE155" s="301">
        <v>0.27200000000000002</v>
      </c>
      <c r="AF155" s="301">
        <v>0.48399999999999999</v>
      </c>
      <c r="AG155" s="302" t="s">
        <v>270</v>
      </c>
    </row>
    <row r="156" spans="1:33" ht="21" hidden="1" customHeight="1">
      <c r="A156" s="28" t="s">
        <v>222</v>
      </c>
      <c r="B156" s="300">
        <v>0.60399999999999998</v>
      </c>
      <c r="C156" s="301">
        <v>0.71299999999999997</v>
      </c>
      <c r="D156" s="301">
        <v>0.24299999999999999</v>
      </c>
      <c r="E156" s="301">
        <v>0.67800000000000005</v>
      </c>
      <c r="F156" s="301">
        <v>0.82799999999999996</v>
      </c>
      <c r="G156" s="301">
        <v>0.34799999999999998</v>
      </c>
      <c r="H156" s="301">
        <v>0.57199999999999995</v>
      </c>
      <c r="I156" s="302">
        <v>6.5000000000000002E-2</v>
      </c>
      <c r="J156" s="100"/>
      <c r="K156" s="100"/>
      <c r="M156" s="28" t="s">
        <v>222</v>
      </c>
      <c r="N156" s="300">
        <v>0.68100000000000005</v>
      </c>
      <c r="O156" s="301">
        <v>0.78400000000000003</v>
      </c>
      <c r="P156" s="301" t="s">
        <v>270</v>
      </c>
      <c r="Q156" s="301">
        <v>0.73799999999999999</v>
      </c>
      <c r="R156" s="301">
        <v>0.90100000000000002</v>
      </c>
      <c r="S156" s="301">
        <v>0.433</v>
      </c>
      <c r="T156" s="301">
        <v>0.66400000000000003</v>
      </c>
      <c r="U156" s="302">
        <v>0.1</v>
      </c>
      <c r="V156" s="100"/>
      <c r="W156" s="100"/>
      <c r="Y156" s="28" t="s">
        <v>222</v>
      </c>
      <c r="Z156" s="300">
        <v>0.53200000000000003</v>
      </c>
      <c r="AA156" s="301">
        <v>0.64400000000000002</v>
      </c>
      <c r="AB156" s="301" t="s">
        <v>270</v>
      </c>
      <c r="AC156" s="301">
        <v>0.61699999999999999</v>
      </c>
      <c r="AD156" s="301">
        <v>0.75800000000000001</v>
      </c>
      <c r="AE156" s="301">
        <v>0.27300000000000002</v>
      </c>
      <c r="AF156" s="301">
        <v>0.48299999999999998</v>
      </c>
      <c r="AG156" s="302" t="s">
        <v>270</v>
      </c>
    </row>
    <row r="157" spans="1:33" ht="21" hidden="1" customHeight="1">
      <c r="A157" s="28" t="s">
        <v>170</v>
      </c>
      <c r="B157" s="300">
        <v>0.60699999999999998</v>
      </c>
      <c r="C157" s="301">
        <v>0.71699999999999997</v>
      </c>
      <c r="D157" s="301">
        <v>0.24099999999999999</v>
      </c>
      <c r="E157" s="301">
        <v>0.68799999999999994</v>
      </c>
      <c r="F157" s="301">
        <v>0.83699999999999997</v>
      </c>
      <c r="G157" s="301">
        <v>0.34300000000000003</v>
      </c>
      <c r="H157" s="301">
        <v>0.56599999999999995</v>
      </c>
      <c r="I157" s="302">
        <v>6.4000000000000001E-2</v>
      </c>
      <c r="J157" s="100"/>
      <c r="K157" s="100"/>
      <c r="M157" s="28" t="s">
        <v>170</v>
      </c>
      <c r="N157" s="300">
        <v>0.68500000000000005</v>
      </c>
      <c r="O157" s="301">
        <v>0.78700000000000003</v>
      </c>
      <c r="P157" s="301" t="s">
        <v>270</v>
      </c>
      <c r="Q157" s="301">
        <v>0.747</v>
      </c>
      <c r="R157" s="301">
        <v>0.90500000000000003</v>
      </c>
      <c r="S157" s="301">
        <v>0.42899999999999999</v>
      </c>
      <c r="T157" s="301">
        <v>0.65600000000000003</v>
      </c>
      <c r="U157" s="302">
        <v>0.10100000000000001</v>
      </c>
      <c r="V157" s="100"/>
      <c r="W157" s="100"/>
      <c r="Y157" s="28" t="s">
        <v>170</v>
      </c>
      <c r="Z157" s="300">
        <v>0.53500000000000003</v>
      </c>
      <c r="AA157" s="301">
        <v>0.64900000000000002</v>
      </c>
      <c r="AB157" s="301" t="s">
        <v>270</v>
      </c>
      <c r="AC157" s="301">
        <v>0.629</v>
      </c>
      <c r="AD157" s="301">
        <v>0.77200000000000002</v>
      </c>
      <c r="AE157" s="301">
        <v>0.26900000000000002</v>
      </c>
      <c r="AF157" s="301">
        <v>0.47699999999999998</v>
      </c>
      <c r="AG157" s="302" t="s">
        <v>270</v>
      </c>
    </row>
    <row r="158" spans="1:33" ht="21" hidden="1" customHeight="1">
      <c r="A158" s="28" t="s">
        <v>171</v>
      </c>
      <c r="B158" s="300">
        <v>0.61299999999999999</v>
      </c>
      <c r="C158" s="301">
        <v>0.72399999999999998</v>
      </c>
      <c r="D158" s="301">
        <v>0.26</v>
      </c>
      <c r="E158" s="301">
        <v>0.70799999999999996</v>
      </c>
      <c r="F158" s="301">
        <v>0.83799999999999997</v>
      </c>
      <c r="G158" s="301">
        <v>0.34899999999999998</v>
      </c>
      <c r="H158" s="301">
        <v>0.57299999999999995</v>
      </c>
      <c r="I158" s="302">
        <v>6.7000000000000004E-2</v>
      </c>
      <c r="J158" s="100"/>
      <c r="K158" s="100"/>
      <c r="M158" s="28" t="s">
        <v>171</v>
      </c>
      <c r="N158" s="300">
        <v>0.69199999999999995</v>
      </c>
      <c r="O158" s="301">
        <v>0.79500000000000004</v>
      </c>
      <c r="P158" s="301" t="s">
        <v>270</v>
      </c>
      <c r="Q158" s="301">
        <v>0.77100000000000002</v>
      </c>
      <c r="R158" s="301">
        <v>0.90500000000000003</v>
      </c>
      <c r="S158" s="301">
        <v>0.442</v>
      </c>
      <c r="T158" s="301">
        <v>0.67300000000000004</v>
      </c>
      <c r="U158" s="302">
        <v>0.108</v>
      </c>
      <c r="V158" s="100"/>
      <c r="W158" s="100"/>
      <c r="Y158" s="28" t="s">
        <v>171</v>
      </c>
      <c r="Z158" s="300">
        <v>0.53900000000000003</v>
      </c>
      <c r="AA158" s="301">
        <v>0.65400000000000003</v>
      </c>
      <c r="AB158" s="301" t="s">
        <v>270</v>
      </c>
      <c r="AC158" s="301">
        <v>0.64400000000000002</v>
      </c>
      <c r="AD158" s="301">
        <v>0.77300000000000002</v>
      </c>
      <c r="AE158" s="301">
        <v>0.26800000000000002</v>
      </c>
      <c r="AF158" s="301">
        <v>0.47499999999999998</v>
      </c>
      <c r="AG158" s="302" t="s">
        <v>270</v>
      </c>
    </row>
    <row r="159" spans="1:33" ht="21" hidden="1" customHeight="1">
      <c r="A159" s="28" t="s">
        <v>172</v>
      </c>
      <c r="B159" s="300">
        <v>0.60899999999999999</v>
      </c>
      <c r="C159" s="301">
        <v>0.71799999999999997</v>
      </c>
      <c r="D159" s="301">
        <v>0.25800000000000001</v>
      </c>
      <c r="E159" s="301">
        <v>0.68799999999999994</v>
      </c>
      <c r="F159" s="301">
        <v>0.83599999999999997</v>
      </c>
      <c r="G159" s="301">
        <v>0.34699999999999998</v>
      </c>
      <c r="H159" s="301">
        <v>0.56699999999999995</v>
      </c>
      <c r="I159" s="302">
        <v>6.9000000000000006E-2</v>
      </c>
      <c r="J159" s="100"/>
      <c r="K159" s="100"/>
      <c r="M159" s="28" t="s">
        <v>172</v>
      </c>
      <c r="N159" s="300">
        <v>0.68300000000000005</v>
      </c>
      <c r="O159" s="301">
        <v>0.78600000000000003</v>
      </c>
      <c r="P159" s="301">
        <v>0.311</v>
      </c>
      <c r="Q159" s="301">
        <v>0.74199999999999999</v>
      </c>
      <c r="R159" s="301">
        <v>0.89900000000000002</v>
      </c>
      <c r="S159" s="301">
        <v>0.433</v>
      </c>
      <c r="T159" s="301">
        <v>0.66200000000000003</v>
      </c>
      <c r="U159" s="302">
        <v>0.10299999999999999</v>
      </c>
      <c r="V159" s="100"/>
      <c r="W159" s="100"/>
      <c r="Y159" s="28" t="s">
        <v>172</v>
      </c>
      <c r="Z159" s="300">
        <v>0.53900000000000003</v>
      </c>
      <c r="AA159" s="301">
        <v>0.65200000000000002</v>
      </c>
      <c r="AB159" s="301" t="s">
        <v>270</v>
      </c>
      <c r="AC159" s="301">
        <v>0.63300000000000001</v>
      </c>
      <c r="AD159" s="301">
        <v>0.77600000000000002</v>
      </c>
      <c r="AE159" s="301">
        <v>0.27100000000000002</v>
      </c>
      <c r="AF159" s="301">
        <v>0.47399999999999998</v>
      </c>
      <c r="AG159" s="302" t="s">
        <v>270</v>
      </c>
    </row>
    <row r="160" spans="1:33" ht="21" hidden="1" customHeight="1">
      <c r="A160" s="28" t="s">
        <v>173</v>
      </c>
      <c r="B160" s="300">
        <v>0.60399999999999998</v>
      </c>
      <c r="C160" s="301">
        <v>0.71299999999999997</v>
      </c>
      <c r="D160" s="301">
        <v>0.24</v>
      </c>
      <c r="E160" s="301">
        <v>0.68500000000000005</v>
      </c>
      <c r="F160" s="301">
        <v>0.83599999999999997</v>
      </c>
      <c r="G160" s="301">
        <v>0.33700000000000002</v>
      </c>
      <c r="H160" s="301">
        <v>0.55100000000000005</v>
      </c>
      <c r="I160" s="302">
        <v>6.7000000000000004E-2</v>
      </c>
      <c r="J160" s="100"/>
      <c r="K160" s="100"/>
      <c r="M160" s="28" t="s">
        <v>173</v>
      </c>
      <c r="N160" s="300">
        <v>0.68600000000000005</v>
      </c>
      <c r="O160" s="301">
        <v>0.78800000000000003</v>
      </c>
      <c r="P160" s="301" t="s">
        <v>270</v>
      </c>
      <c r="Q160" s="301">
        <v>0.76</v>
      </c>
      <c r="R160" s="301">
        <v>0.90300000000000002</v>
      </c>
      <c r="S160" s="301">
        <v>0.43099999999999999</v>
      </c>
      <c r="T160" s="301">
        <v>0.65800000000000003</v>
      </c>
      <c r="U160" s="302">
        <v>0.104</v>
      </c>
      <c r="V160" s="100"/>
      <c r="W160" s="100"/>
      <c r="Y160" s="28" t="s">
        <v>173</v>
      </c>
      <c r="Z160" s="300">
        <v>0.52800000000000002</v>
      </c>
      <c r="AA160" s="301">
        <v>0.64</v>
      </c>
      <c r="AB160" s="301" t="s">
        <v>270</v>
      </c>
      <c r="AC160" s="301">
        <v>0.61</v>
      </c>
      <c r="AD160" s="301">
        <v>0.77200000000000002</v>
      </c>
      <c r="AE160" s="301">
        <v>0.254</v>
      </c>
      <c r="AF160" s="301">
        <v>0.44700000000000001</v>
      </c>
      <c r="AG160" s="302" t="s">
        <v>270</v>
      </c>
    </row>
    <row r="161" spans="1:33" ht="21" hidden="1" customHeight="1">
      <c r="A161" s="28" t="s">
        <v>174</v>
      </c>
      <c r="B161" s="300">
        <v>0.60199999999999998</v>
      </c>
      <c r="C161" s="301">
        <v>0.71</v>
      </c>
      <c r="D161" s="301">
        <v>0.218</v>
      </c>
      <c r="E161" s="301">
        <v>0.67400000000000004</v>
      </c>
      <c r="F161" s="301">
        <v>0.83499999999999996</v>
      </c>
      <c r="G161" s="301">
        <v>0.33900000000000002</v>
      </c>
      <c r="H161" s="301">
        <v>0.55400000000000005</v>
      </c>
      <c r="I161" s="302">
        <v>6.8000000000000005E-2</v>
      </c>
      <c r="J161" s="100"/>
      <c r="K161" s="100"/>
      <c r="M161" s="28" t="s">
        <v>174</v>
      </c>
      <c r="N161" s="300">
        <v>0.68400000000000005</v>
      </c>
      <c r="O161" s="301">
        <v>0.78800000000000003</v>
      </c>
      <c r="P161" s="301" t="s">
        <v>270</v>
      </c>
      <c r="Q161" s="301">
        <v>0.752</v>
      </c>
      <c r="R161" s="301">
        <v>0.90800000000000003</v>
      </c>
      <c r="S161" s="301">
        <v>0.42499999999999999</v>
      </c>
      <c r="T161" s="301">
        <v>0.64900000000000002</v>
      </c>
      <c r="U161" s="302">
        <v>0.10199999999999999</v>
      </c>
      <c r="V161" s="100"/>
      <c r="W161" s="100"/>
      <c r="Y161" s="28" t="s">
        <v>174</v>
      </c>
      <c r="Z161" s="300">
        <v>0.52500000000000002</v>
      </c>
      <c r="AA161" s="301">
        <v>0.63400000000000001</v>
      </c>
      <c r="AB161" s="301" t="s">
        <v>270</v>
      </c>
      <c r="AC161" s="301">
        <v>0.59499999999999997</v>
      </c>
      <c r="AD161" s="301">
        <v>0.76400000000000001</v>
      </c>
      <c r="AE161" s="301">
        <v>0.26400000000000001</v>
      </c>
      <c r="AF161" s="301">
        <v>0.46100000000000002</v>
      </c>
      <c r="AG161" s="302" t="s">
        <v>270</v>
      </c>
    </row>
    <row r="162" spans="1:33" ht="21" hidden="1" customHeight="1">
      <c r="A162" s="28" t="s">
        <v>175</v>
      </c>
      <c r="B162" s="300">
        <v>0.59599999999999997</v>
      </c>
      <c r="C162" s="301">
        <v>0.70599999999999996</v>
      </c>
      <c r="D162" s="301">
        <v>0.221</v>
      </c>
      <c r="E162" s="301">
        <v>0.68799999999999994</v>
      </c>
      <c r="F162" s="301">
        <v>0.82699999999999996</v>
      </c>
      <c r="G162" s="301">
        <v>0.32900000000000001</v>
      </c>
      <c r="H162" s="301">
        <v>0.54700000000000004</v>
      </c>
      <c r="I162" s="302">
        <v>5.5E-2</v>
      </c>
      <c r="J162" s="100"/>
      <c r="K162" s="100"/>
      <c r="M162" s="28" t="s">
        <v>175</v>
      </c>
      <c r="N162" s="300">
        <v>0.67700000000000005</v>
      </c>
      <c r="O162" s="301">
        <v>0.78200000000000003</v>
      </c>
      <c r="P162" s="301" t="s">
        <v>270</v>
      </c>
      <c r="Q162" s="301">
        <v>0.76400000000000001</v>
      </c>
      <c r="R162" s="301">
        <v>0.90100000000000002</v>
      </c>
      <c r="S162" s="301">
        <v>0.41099999999999998</v>
      </c>
      <c r="T162" s="301">
        <v>0.63700000000000001</v>
      </c>
      <c r="U162" s="302">
        <v>8.5000000000000006E-2</v>
      </c>
      <c r="V162" s="100"/>
      <c r="W162" s="100"/>
      <c r="Y162" s="28" t="s">
        <v>175</v>
      </c>
      <c r="Z162" s="300">
        <v>0.52</v>
      </c>
      <c r="AA162" s="301">
        <v>0.63200000000000001</v>
      </c>
      <c r="AB162" s="301" t="s">
        <v>270</v>
      </c>
      <c r="AC162" s="301">
        <v>0.61199999999999999</v>
      </c>
      <c r="AD162" s="301">
        <v>0.755</v>
      </c>
      <c r="AE162" s="301">
        <v>0.25700000000000001</v>
      </c>
      <c r="AF162" s="301">
        <v>0.45800000000000002</v>
      </c>
      <c r="AG162" s="302" t="s">
        <v>270</v>
      </c>
    </row>
    <row r="163" spans="1:33" ht="21" hidden="1" customHeight="1">
      <c r="A163" s="28" t="s">
        <v>176</v>
      </c>
      <c r="B163" s="300">
        <v>0.60199999999999998</v>
      </c>
      <c r="C163" s="301">
        <v>0.71199999999999997</v>
      </c>
      <c r="D163" s="301">
        <v>0.245</v>
      </c>
      <c r="E163" s="301">
        <v>0.70799999999999996</v>
      </c>
      <c r="F163" s="301">
        <v>0.82699999999999996</v>
      </c>
      <c r="G163" s="301">
        <v>0.33300000000000002</v>
      </c>
      <c r="H163" s="301">
        <v>0.55100000000000005</v>
      </c>
      <c r="I163" s="302">
        <v>5.8999999999999997E-2</v>
      </c>
      <c r="J163" s="100"/>
      <c r="K163" s="100"/>
      <c r="M163" s="28" t="s">
        <v>176</v>
      </c>
      <c r="N163" s="300">
        <v>0.67800000000000005</v>
      </c>
      <c r="O163" s="301">
        <v>0.78200000000000003</v>
      </c>
      <c r="P163" s="301" t="s">
        <v>270</v>
      </c>
      <c r="Q163" s="301">
        <v>0.77400000000000002</v>
      </c>
      <c r="R163" s="301">
        <v>0.89600000000000002</v>
      </c>
      <c r="S163" s="301">
        <v>0.41499999999999998</v>
      </c>
      <c r="T163" s="301">
        <v>0.63700000000000001</v>
      </c>
      <c r="U163" s="302">
        <v>9.5000000000000001E-2</v>
      </c>
      <c r="V163" s="100"/>
      <c r="W163" s="100"/>
      <c r="Y163" s="28" t="s">
        <v>176</v>
      </c>
      <c r="Z163" s="300">
        <v>0.53</v>
      </c>
      <c r="AA163" s="301">
        <v>0.64300000000000002</v>
      </c>
      <c r="AB163" s="301" t="s">
        <v>270</v>
      </c>
      <c r="AC163" s="301">
        <v>0.64100000000000001</v>
      </c>
      <c r="AD163" s="301">
        <v>0.76100000000000001</v>
      </c>
      <c r="AE163" s="301">
        <v>0.26200000000000001</v>
      </c>
      <c r="AF163" s="301">
        <v>0.46700000000000003</v>
      </c>
      <c r="AG163" s="302" t="s">
        <v>270</v>
      </c>
    </row>
    <row r="164" spans="1:33" ht="21" hidden="1" customHeight="1">
      <c r="A164" s="28" t="s">
        <v>177</v>
      </c>
      <c r="B164" s="300">
        <v>0.6</v>
      </c>
      <c r="C164" s="301">
        <v>0.71099999999999997</v>
      </c>
      <c r="D164" s="301">
        <v>0.24199999999999999</v>
      </c>
      <c r="E164" s="301">
        <v>0.71599999999999997</v>
      </c>
      <c r="F164" s="301">
        <v>0.82199999999999995</v>
      </c>
      <c r="G164" s="301">
        <v>0.33200000000000002</v>
      </c>
      <c r="H164" s="301">
        <v>0.55300000000000005</v>
      </c>
      <c r="I164" s="302">
        <v>5.5E-2</v>
      </c>
      <c r="J164" s="100"/>
      <c r="K164" s="100"/>
      <c r="M164" s="28" t="s">
        <v>177</v>
      </c>
      <c r="N164" s="300">
        <v>0.67600000000000005</v>
      </c>
      <c r="O164" s="301">
        <v>0.78100000000000003</v>
      </c>
      <c r="P164" s="301" t="s">
        <v>270</v>
      </c>
      <c r="Q164" s="301">
        <v>0.78100000000000003</v>
      </c>
      <c r="R164" s="301">
        <v>0.89500000000000002</v>
      </c>
      <c r="S164" s="301">
        <v>0.41199999999999998</v>
      </c>
      <c r="T164" s="301">
        <v>0.63900000000000001</v>
      </c>
      <c r="U164" s="302">
        <v>8.5999999999999993E-2</v>
      </c>
      <c r="V164" s="100"/>
      <c r="W164" s="100"/>
      <c r="Y164" s="28" t="s">
        <v>177</v>
      </c>
      <c r="Z164" s="300">
        <v>0.52800000000000002</v>
      </c>
      <c r="AA164" s="301">
        <v>0.64200000000000002</v>
      </c>
      <c r="AB164" s="301" t="s">
        <v>270</v>
      </c>
      <c r="AC164" s="301">
        <v>0.64900000000000002</v>
      </c>
      <c r="AD164" s="301">
        <v>0.752</v>
      </c>
      <c r="AE164" s="301">
        <v>0.26300000000000001</v>
      </c>
      <c r="AF164" s="301">
        <v>0.47</v>
      </c>
      <c r="AG164" s="302" t="s">
        <v>270</v>
      </c>
    </row>
    <row r="165" spans="1:33" ht="21" hidden="1" customHeight="1">
      <c r="A165" s="28" t="s">
        <v>178</v>
      </c>
      <c r="B165" s="300">
        <v>0.60099999999999998</v>
      </c>
      <c r="C165" s="301">
        <v>0.71199999999999997</v>
      </c>
      <c r="D165" s="301">
        <v>0.23200000000000001</v>
      </c>
      <c r="E165" s="301">
        <v>0.71399999999999997</v>
      </c>
      <c r="F165" s="301">
        <v>0.82399999999999995</v>
      </c>
      <c r="G165" s="301">
        <v>0.33700000000000002</v>
      </c>
      <c r="H165" s="301">
        <v>0.56000000000000005</v>
      </c>
      <c r="I165" s="302">
        <v>5.7000000000000002E-2</v>
      </c>
      <c r="J165" s="100"/>
      <c r="K165" s="100"/>
      <c r="M165" s="28" t="s">
        <v>178</v>
      </c>
      <c r="N165" s="300">
        <v>0.68</v>
      </c>
      <c r="O165" s="301">
        <v>0.78600000000000003</v>
      </c>
      <c r="P165" s="301" t="s">
        <v>270</v>
      </c>
      <c r="Q165" s="301">
        <v>0.80400000000000005</v>
      </c>
      <c r="R165" s="301">
        <v>0.89100000000000001</v>
      </c>
      <c r="S165" s="301">
        <v>0.41799999999999998</v>
      </c>
      <c r="T165" s="301">
        <v>0.64700000000000002</v>
      </c>
      <c r="U165" s="302">
        <v>8.8999999999999996E-2</v>
      </c>
      <c r="V165" s="100"/>
      <c r="W165" s="100"/>
      <c r="Y165" s="28" t="s">
        <v>178</v>
      </c>
      <c r="Z165" s="300">
        <v>0.52800000000000002</v>
      </c>
      <c r="AA165" s="301">
        <v>0.64100000000000001</v>
      </c>
      <c r="AB165" s="301" t="s">
        <v>270</v>
      </c>
      <c r="AC165" s="301">
        <v>0.623</v>
      </c>
      <c r="AD165" s="301">
        <v>0.76</v>
      </c>
      <c r="AE165" s="301">
        <v>0.26500000000000001</v>
      </c>
      <c r="AF165" s="301">
        <v>0.47399999999999998</v>
      </c>
      <c r="AG165" s="302" t="s">
        <v>270</v>
      </c>
    </row>
    <row r="166" spans="1:33" ht="21" hidden="1" customHeight="1">
      <c r="A166" s="28" t="s">
        <v>179</v>
      </c>
      <c r="B166" s="300">
        <v>0.6</v>
      </c>
      <c r="C166" s="301">
        <v>0.71</v>
      </c>
      <c r="D166" s="301">
        <v>0.24099999999999999</v>
      </c>
      <c r="E166" s="301">
        <v>0.70099999999999996</v>
      </c>
      <c r="F166" s="301">
        <v>0.82099999999999995</v>
      </c>
      <c r="G166" s="301">
        <v>0.34</v>
      </c>
      <c r="H166" s="301">
        <v>0.56200000000000006</v>
      </c>
      <c r="I166" s="302">
        <v>6.0999999999999999E-2</v>
      </c>
      <c r="J166" s="100"/>
      <c r="K166" s="100"/>
      <c r="M166" s="28" t="s">
        <v>179</v>
      </c>
      <c r="N166" s="300">
        <v>0.67900000000000005</v>
      </c>
      <c r="O166" s="301">
        <v>0.78400000000000003</v>
      </c>
      <c r="P166" s="301" t="s">
        <v>270</v>
      </c>
      <c r="Q166" s="301">
        <v>0.77500000000000002</v>
      </c>
      <c r="R166" s="301">
        <v>0.89400000000000002</v>
      </c>
      <c r="S166" s="301">
        <v>0.41799999999999998</v>
      </c>
      <c r="T166" s="301">
        <v>0.64700000000000002</v>
      </c>
      <c r="U166" s="302">
        <v>0.09</v>
      </c>
      <c r="V166" s="100"/>
      <c r="W166" s="100"/>
      <c r="Y166" s="28" t="s">
        <v>179</v>
      </c>
      <c r="Z166" s="300">
        <v>0.52600000000000002</v>
      </c>
      <c r="AA166" s="301">
        <v>0.63700000000000001</v>
      </c>
      <c r="AB166" s="301" t="s">
        <v>270</v>
      </c>
      <c r="AC166" s="301">
        <v>0.626</v>
      </c>
      <c r="AD166" s="301">
        <v>0.75</v>
      </c>
      <c r="AE166" s="301">
        <v>0.27100000000000002</v>
      </c>
      <c r="AF166" s="301">
        <v>0.47899999999999998</v>
      </c>
      <c r="AG166" s="302" t="s">
        <v>270</v>
      </c>
    </row>
    <row r="167" spans="1:33" ht="21" hidden="1" customHeight="1">
      <c r="A167" s="28" t="s">
        <v>233</v>
      </c>
      <c r="B167" s="300">
        <v>0.60199999999999998</v>
      </c>
      <c r="C167" s="301">
        <v>0.71099999999999997</v>
      </c>
      <c r="D167" s="301">
        <v>0.221</v>
      </c>
      <c r="E167" s="301">
        <v>0.70199999999999996</v>
      </c>
      <c r="F167" s="301">
        <v>0.82299999999999995</v>
      </c>
      <c r="G167" s="301">
        <v>0.34399999999999997</v>
      </c>
      <c r="H167" s="301">
        <v>0.56299999999999994</v>
      </c>
      <c r="I167" s="302">
        <v>7.0999999999999994E-2</v>
      </c>
      <c r="J167" s="100"/>
      <c r="K167" s="100"/>
      <c r="M167" s="28" t="s">
        <v>233</v>
      </c>
      <c r="N167" s="300">
        <v>0.68300000000000005</v>
      </c>
      <c r="O167" s="301">
        <v>0.78700000000000003</v>
      </c>
      <c r="P167" s="301">
        <v>0.30499999999999999</v>
      </c>
      <c r="Q167" s="301">
        <v>0.76700000000000002</v>
      </c>
      <c r="R167" s="301">
        <v>0.90100000000000002</v>
      </c>
      <c r="S167" s="301">
        <v>0.42199999999999999</v>
      </c>
      <c r="T167" s="301">
        <v>0.64700000000000002</v>
      </c>
      <c r="U167" s="302">
        <v>9.9000000000000005E-2</v>
      </c>
      <c r="V167" s="100"/>
      <c r="W167" s="100"/>
      <c r="Y167" s="28" t="s">
        <v>233</v>
      </c>
      <c r="Z167" s="300">
        <v>0.52700000000000002</v>
      </c>
      <c r="AA167" s="301">
        <v>0.63600000000000001</v>
      </c>
      <c r="AB167" s="301" t="s">
        <v>270</v>
      </c>
      <c r="AC167" s="301">
        <v>0.63600000000000001</v>
      </c>
      <c r="AD167" s="301">
        <v>0.748</v>
      </c>
      <c r="AE167" s="301">
        <v>0.27700000000000002</v>
      </c>
      <c r="AF167" s="301">
        <v>0.48</v>
      </c>
      <c r="AG167" s="302" t="s">
        <v>270</v>
      </c>
    </row>
    <row r="168" spans="1:33" ht="21" hidden="1" customHeight="1">
      <c r="A168" s="28" t="s">
        <v>234</v>
      </c>
      <c r="B168" s="300">
        <v>0.60599999999999998</v>
      </c>
      <c r="C168" s="301">
        <v>0.71399999999999997</v>
      </c>
      <c r="D168" s="301">
        <v>0.21199999999999999</v>
      </c>
      <c r="E168" s="301">
        <v>0.69899999999999995</v>
      </c>
      <c r="F168" s="301">
        <v>0.82499999999999996</v>
      </c>
      <c r="G168" s="301">
        <v>0.35399999999999998</v>
      </c>
      <c r="H168" s="301">
        <v>0.57499999999999996</v>
      </c>
      <c r="I168" s="302">
        <v>7.6999999999999999E-2</v>
      </c>
      <c r="J168" s="100"/>
      <c r="K168" s="100"/>
      <c r="M168" s="28" t="s">
        <v>234</v>
      </c>
      <c r="N168" s="300">
        <v>0.68600000000000005</v>
      </c>
      <c r="O168" s="301">
        <v>0.78900000000000003</v>
      </c>
      <c r="P168" s="301" t="s">
        <v>270</v>
      </c>
      <c r="Q168" s="301">
        <v>0.76100000000000001</v>
      </c>
      <c r="R168" s="301">
        <v>0.90200000000000002</v>
      </c>
      <c r="S168" s="301">
        <v>0.434</v>
      </c>
      <c r="T168" s="301">
        <v>0.66200000000000003</v>
      </c>
      <c r="U168" s="302">
        <v>0.107</v>
      </c>
      <c r="V168" s="100"/>
      <c r="W168" s="100"/>
      <c r="Y168" s="28" t="s">
        <v>234</v>
      </c>
      <c r="Z168" s="300">
        <v>0.53100000000000003</v>
      </c>
      <c r="AA168" s="301">
        <v>0.64</v>
      </c>
      <c r="AB168" s="301" t="s">
        <v>270</v>
      </c>
      <c r="AC168" s="301">
        <v>0.63700000000000001</v>
      </c>
      <c r="AD168" s="301">
        <v>0.751</v>
      </c>
      <c r="AE168" s="301">
        <v>0.28399999999999997</v>
      </c>
      <c r="AF168" s="301">
        <v>0.48899999999999999</v>
      </c>
      <c r="AG168" s="302" t="s">
        <v>270</v>
      </c>
    </row>
    <row r="169" spans="1:33" ht="21" hidden="1" customHeight="1">
      <c r="A169" s="28" t="s">
        <v>180</v>
      </c>
      <c r="B169" s="300">
        <v>0.60599999999999998</v>
      </c>
      <c r="C169" s="301">
        <v>0.71599999999999997</v>
      </c>
      <c r="D169" s="301">
        <v>0.21199999999999999</v>
      </c>
      <c r="E169" s="301">
        <v>0.71499999999999997</v>
      </c>
      <c r="F169" s="301">
        <v>0.82499999999999996</v>
      </c>
      <c r="G169" s="301">
        <v>0.35</v>
      </c>
      <c r="H169" s="301">
        <v>0.57299999999999995</v>
      </c>
      <c r="I169" s="302">
        <v>7.0000000000000007E-2</v>
      </c>
      <c r="J169" s="100"/>
      <c r="K169" s="100"/>
      <c r="M169" s="28" t="s">
        <v>180</v>
      </c>
      <c r="N169" s="300">
        <v>0.68500000000000005</v>
      </c>
      <c r="O169" s="301">
        <v>0.79100000000000004</v>
      </c>
      <c r="P169" s="301" t="s">
        <v>270</v>
      </c>
      <c r="Q169" s="301">
        <v>0.77200000000000002</v>
      </c>
      <c r="R169" s="301">
        <v>0.90700000000000003</v>
      </c>
      <c r="S169" s="301">
        <v>0.42499999999999999</v>
      </c>
      <c r="T169" s="301">
        <v>0.65500000000000003</v>
      </c>
      <c r="U169" s="302">
        <v>9.6000000000000002E-2</v>
      </c>
      <c r="V169" s="100"/>
      <c r="W169" s="100"/>
      <c r="Y169" s="28" t="s">
        <v>180</v>
      </c>
      <c r="Z169" s="300">
        <v>0.53200000000000003</v>
      </c>
      <c r="AA169" s="301">
        <v>0.64300000000000002</v>
      </c>
      <c r="AB169" s="301" t="s">
        <v>270</v>
      </c>
      <c r="AC169" s="301">
        <v>0.65800000000000003</v>
      </c>
      <c r="AD169" s="301">
        <v>0.747</v>
      </c>
      <c r="AE169" s="301">
        <v>0.28399999999999997</v>
      </c>
      <c r="AF169" s="301">
        <v>0.49299999999999999</v>
      </c>
      <c r="AG169" s="302" t="s">
        <v>270</v>
      </c>
    </row>
    <row r="170" spans="1:33" ht="21" hidden="1" customHeight="1">
      <c r="A170" s="28" t="s">
        <v>181</v>
      </c>
      <c r="B170" s="300">
        <v>0.60699999999999998</v>
      </c>
      <c r="C170" s="301">
        <v>0.71899999999999997</v>
      </c>
      <c r="D170" s="301">
        <v>0.222</v>
      </c>
      <c r="E170" s="301">
        <v>0.70199999999999996</v>
      </c>
      <c r="F170" s="301">
        <v>0.83399999999999996</v>
      </c>
      <c r="G170" s="301">
        <v>0.34499999999999997</v>
      </c>
      <c r="H170" s="301">
        <v>0.57199999999999995</v>
      </c>
      <c r="I170" s="302">
        <v>6.0999999999999999E-2</v>
      </c>
      <c r="J170" s="100"/>
      <c r="K170" s="100"/>
      <c r="M170" s="28" t="s">
        <v>181</v>
      </c>
      <c r="N170" s="300">
        <v>0.68400000000000005</v>
      </c>
      <c r="O170" s="301">
        <v>0.79200000000000004</v>
      </c>
      <c r="P170" s="301" t="s">
        <v>270</v>
      </c>
      <c r="Q170" s="301">
        <v>0.76</v>
      </c>
      <c r="R170" s="301">
        <v>0.90900000000000003</v>
      </c>
      <c r="S170" s="301">
        <v>0.42399999999999999</v>
      </c>
      <c r="T170" s="301">
        <v>0.66</v>
      </c>
      <c r="U170" s="302">
        <v>8.6999999999999994E-2</v>
      </c>
      <c r="V170" s="100"/>
      <c r="W170" s="100"/>
      <c r="Y170" s="28" t="s">
        <v>181</v>
      </c>
      <c r="Z170" s="300">
        <v>0.53500000000000003</v>
      </c>
      <c r="AA170" s="301">
        <v>0.64800000000000002</v>
      </c>
      <c r="AB170" s="301" t="s">
        <v>270</v>
      </c>
      <c r="AC170" s="301">
        <v>0.64400000000000002</v>
      </c>
      <c r="AD170" s="301">
        <v>0.76200000000000001</v>
      </c>
      <c r="AE170" s="301">
        <v>0.27600000000000002</v>
      </c>
      <c r="AF170" s="301">
        <v>0.48599999999999999</v>
      </c>
      <c r="AG170" s="302" t="s">
        <v>270</v>
      </c>
    </row>
    <row r="171" spans="1:33" ht="21" hidden="1" customHeight="1">
      <c r="A171" s="28" t="s">
        <v>182</v>
      </c>
      <c r="B171" s="300">
        <v>0.60799999999999998</v>
      </c>
      <c r="C171" s="301">
        <v>0.71899999999999997</v>
      </c>
      <c r="D171" s="301">
        <v>0.22800000000000001</v>
      </c>
      <c r="E171" s="301">
        <v>0.69699999999999995</v>
      </c>
      <c r="F171" s="301">
        <v>0.83699999999999997</v>
      </c>
      <c r="G171" s="301">
        <v>0.34499999999999997</v>
      </c>
      <c r="H171" s="301">
        <v>0.56799999999999995</v>
      </c>
      <c r="I171" s="302">
        <v>6.7000000000000004E-2</v>
      </c>
      <c r="J171" s="100"/>
      <c r="K171" s="100"/>
      <c r="M171" s="28" t="s">
        <v>182</v>
      </c>
      <c r="N171" s="300">
        <v>0.68600000000000005</v>
      </c>
      <c r="O171" s="301">
        <v>0.79300000000000004</v>
      </c>
      <c r="P171" s="301" t="s">
        <v>270</v>
      </c>
      <c r="Q171" s="301">
        <v>0.745</v>
      </c>
      <c r="R171" s="301">
        <v>0.91400000000000003</v>
      </c>
      <c r="S171" s="301">
        <v>0.42499999999999999</v>
      </c>
      <c r="T171" s="301">
        <v>0.66</v>
      </c>
      <c r="U171" s="302">
        <v>9.0999999999999998E-2</v>
      </c>
      <c r="V171" s="100"/>
      <c r="W171" s="100"/>
      <c r="Y171" s="28" t="s">
        <v>182</v>
      </c>
      <c r="Z171" s="300">
        <v>0.53500000000000003</v>
      </c>
      <c r="AA171" s="301">
        <v>0.64700000000000002</v>
      </c>
      <c r="AB171" s="301" t="s">
        <v>270</v>
      </c>
      <c r="AC171" s="301">
        <v>0.64900000000000002</v>
      </c>
      <c r="AD171" s="301">
        <v>0.76400000000000001</v>
      </c>
      <c r="AE171" s="301">
        <v>0.27500000000000002</v>
      </c>
      <c r="AF171" s="301">
        <v>0.47899999999999998</v>
      </c>
      <c r="AG171" s="302" t="s">
        <v>270</v>
      </c>
    </row>
    <row r="172" spans="1:33" ht="21" hidden="1" customHeight="1">
      <c r="A172" s="28" t="s">
        <v>183</v>
      </c>
      <c r="B172" s="300">
        <v>0.60299999999999998</v>
      </c>
      <c r="C172" s="301">
        <v>0.71399999999999997</v>
      </c>
      <c r="D172" s="301">
        <v>0.21299999999999999</v>
      </c>
      <c r="E172" s="301">
        <v>0.67400000000000004</v>
      </c>
      <c r="F172" s="301">
        <v>0.83699999999999997</v>
      </c>
      <c r="G172" s="301">
        <v>0.34</v>
      </c>
      <c r="H172" s="301">
        <v>0.56200000000000006</v>
      </c>
      <c r="I172" s="302">
        <v>6.3E-2</v>
      </c>
      <c r="J172" s="100"/>
      <c r="K172" s="100"/>
      <c r="M172" s="28" t="s">
        <v>183</v>
      </c>
      <c r="N172" s="300">
        <v>0.68300000000000005</v>
      </c>
      <c r="O172" s="301">
        <v>0.79100000000000004</v>
      </c>
      <c r="P172" s="301" t="s">
        <v>270</v>
      </c>
      <c r="Q172" s="301">
        <v>0.72699999999999998</v>
      </c>
      <c r="R172" s="301">
        <v>0.92100000000000004</v>
      </c>
      <c r="S172" s="301">
        <v>0.41899999999999998</v>
      </c>
      <c r="T172" s="301">
        <v>0.65200000000000002</v>
      </c>
      <c r="U172" s="302">
        <v>8.5999999999999993E-2</v>
      </c>
      <c r="V172" s="100"/>
      <c r="W172" s="100"/>
      <c r="Y172" s="28" t="s">
        <v>183</v>
      </c>
      <c r="Z172" s="300">
        <v>0.52700000000000002</v>
      </c>
      <c r="AA172" s="301">
        <v>0.63800000000000001</v>
      </c>
      <c r="AB172" s="301" t="s">
        <v>270</v>
      </c>
      <c r="AC172" s="301">
        <v>0.62</v>
      </c>
      <c r="AD172" s="301">
        <v>0.75600000000000001</v>
      </c>
      <c r="AE172" s="301">
        <v>0.27200000000000002</v>
      </c>
      <c r="AF172" s="301">
        <v>0.47399999999999998</v>
      </c>
      <c r="AG172" s="302" t="s">
        <v>270</v>
      </c>
    </row>
    <row r="173" spans="1:33" ht="21" hidden="1" customHeight="1">
      <c r="A173" s="28" t="s">
        <v>184</v>
      </c>
      <c r="B173" s="300">
        <v>0.60299999999999998</v>
      </c>
      <c r="C173" s="301">
        <v>0.71299999999999997</v>
      </c>
      <c r="D173" s="301">
        <v>0.218</v>
      </c>
      <c r="E173" s="301">
        <v>0.68899999999999995</v>
      </c>
      <c r="F173" s="301">
        <v>0.83599999999999997</v>
      </c>
      <c r="G173" s="301">
        <v>0.33600000000000002</v>
      </c>
      <c r="H173" s="301">
        <v>0.55100000000000005</v>
      </c>
      <c r="I173" s="302">
        <v>6.6000000000000003E-2</v>
      </c>
      <c r="J173" s="100"/>
      <c r="K173" s="100"/>
      <c r="M173" s="28" t="s">
        <v>184</v>
      </c>
      <c r="N173" s="300">
        <v>0.68400000000000005</v>
      </c>
      <c r="O173" s="301">
        <v>0.79</v>
      </c>
      <c r="P173" s="301" t="s">
        <v>270</v>
      </c>
      <c r="Q173" s="301">
        <v>0.74399999999999999</v>
      </c>
      <c r="R173" s="301">
        <v>0.91700000000000004</v>
      </c>
      <c r="S173" s="301">
        <v>0.42099999999999999</v>
      </c>
      <c r="T173" s="301">
        <v>0.65100000000000002</v>
      </c>
      <c r="U173" s="302">
        <v>9.2999999999999999E-2</v>
      </c>
      <c r="V173" s="100"/>
      <c r="W173" s="100"/>
      <c r="Y173" s="28" t="s">
        <v>184</v>
      </c>
      <c r="Z173" s="300">
        <v>0.52700000000000002</v>
      </c>
      <c r="AA173" s="301">
        <v>0.63700000000000001</v>
      </c>
      <c r="AB173" s="301" t="s">
        <v>270</v>
      </c>
      <c r="AC173" s="301">
        <v>0.63500000000000001</v>
      </c>
      <c r="AD173" s="301">
        <v>0.75900000000000001</v>
      </c>
      <c r="AE173" s="301">
        <v>0.26100000000000001</v>
      </c>
      <c r="AF173" s="301">
        <v>0.45400000000000001</v>
      </c>
      <c r="AG173" s="302" t="s">
        <v>270</v>
      </c>
    </row>
    <row r="174" spans="1:33" ht="21" hidden="1" customHeight="1">
      <c r="A174" s="28" t="s">
        <v>185</v>
      </c>
      <c r="B174" s="300">
        <v>0.60399999999999998</v>
      </c>
      <c r="C174" s="301">
        <v>0.71599999999999997</v>
      </c>
      <c r="D174" s="301">
        <v>0.24299999999999999</v>
      </c>
      <c r="E174" s="301">
        <v>0.7</v>
      </c>
      <c r="F174" s="301">
        <v>0.83499999999999996</v>
      </c>
      <c r="G174" s="301">
        <v>0.33400000000000002</v>
      </c>
      <c r="H174" s="301">
        <v>0.55400000000000005</v>
      </c>
      <c r="I174" s="302">
        <v>5.8999999999999997E-2</v>
      </c>
      <c r="J174" s="100"/>
      <c r="K174" s="100"/>
      <c r="M174" s="28" t="s">
        <v>185</v>
      </c>
      <c r="N174" s="300">
        <v>0.68200000000000005</v>
      </c>
      <c r="O174" s="301">
        <v>0.78900000000000003</v>
      </c>
      <c r="P174" s="301" t="s">
        <v>270</v>
      </c>
      <c r="Q174" s="301">
        <v>0.745</v>
      </c>
      <c r="R174" s="301">
        <v>0.91200000000000003</v>
      </c>
      <c r="S174" s="301">
        <v>0.41699999999999998</v>
      </c>
      <c r="T174" s="301">
        <v>0.64900000000000002</v>
      </c>
      <c r="U174" s="302">
        <v>8.7999999999999995E-2</v>
      </c>
      <c r="V174" s="100"/>
      <c r="W174" s="100"/>
      <c r="Y174" s="28" t="s">
        <v>185</v>
      </c>
      <c r="Z174" s="300">
        <v>0.53100000000000003</v>
      </c>
      <c r="AA174" s="301">
        <v>0.64400000000000002</v>
      </c>
      <c r="AB174" s="301" t="s">
        <v>270</v>
      </c>
      <c r="AC174" s="301">
        <v>0.65500000000000003</v>
      </c>
      <c r="AD174" s="301">
        <v>0.76100000000000001</v>
      </c>
      <c r="AE174" s="301">
        <v>0.26</v>
      </c>
      <c r="AF174" s="301">
        <v>0.46</v>
      </c>
      <c r="AG174" s="302" t="s">
        <v>270</v>
      </c>
    </row>
    <row r="175" spans="1:33" ht="21" hidden="1" customHeight="1">
      <c r="A175" s="28" t="s">
        <v>186</v>
      </c>
      <c r="B175" s="300">
        <v>0.60099999999999998</v>
      </c>
      <c r="C175" s="301">
        <v>0.71299999999999997</v>
      </c>
      <c r="D175" s="301">
        <v>0.23899999999999999</v>
      </c>
      <c r="E175" s="301">
        <v>0.7</v>
      </c>
      <c r="F175" s="301">
        <v>0.83399999999999996</v>
      </c>
      <c r="G175" s="301">
        <v>0.33</v>
      </c>
      <c r="H175" s="301">
        <v>0.54800000000000004</v>
      </c>
      <c r="I175" s="302">
        <v>5.8999999999999997E-2</v>
      </c>
      <c r="J175" s="100"/>
      <c r="K175" s="100"/>
      <c r="M175" s="28" t="s">
        <v>186</v>
      </c>
      <c r="N175" s="300">
        <v>0.67500000000000004</v>
      </c>
      <c r="O175" s="301">
        <v>0.78300000000000003</v>
      </c>
      <c r="P175" s="301" t="s">
        <v>270</v>
      </c>
      <c r="Q175" s="301">
        <v>0.754</v>
      </c>
      <c r="R175" s="301">
        <v>0.9</v>
      </c>
      <c r="S175" s="301">
        <v>0.41499999999999998</v>
      </c>
      <c r="T175" s="301">
        <v>0.64700000000000002</v>
      </c>
      <c r="U175" s="302">
        <v>8.5000000000000006E-2</v>
      </c>
      <c r="V175" s="100"/>
      <c r="W175" s="100"/>
      <c r="Y175" s="28" t="s">
        <v>186</v>
      </c>
      <c r="Z175" s="300">
        <v>0.53200000000000003</v>
      </c>
      <c r="AA175" s="301">
        <v>0.64600000000000002</v>
      </c>
      <c r="AB175" s="301" t="s">
        <v>270</v>
      </c>
      <c r="AC175" s="301">
        <v>0.64500000000000002</v>
      </c>
      <c r="AD175" s="301">
        <v>0.77100000000000002</v>
      </c>
      <c r="AE175" s="301">
        <v>0.25600000000000001</v>
      </c>
      <c r="AF175" s="301">
        <v>0.45100000000000001</v>
      </c>
      <c r="AG175" s="302" t="s">
        <v>270</v>
      </c>
    </row>
    <row r="176" spans="1:33" ht="21" hidden="1" customHeight="1">
      <c r="A176" s="28" t="s">
        <v>187</v>
      </c>
      <c r="B176" s="300">
        <v>0.6</v>
      </c>
      <c r="C176" s="301">
        <v>0.71</v>
      </c>
      <c r="D176" s="301">
        <v>0.26300000000000001</v>
      </c>
      <c r="E176" s="301">
        <v>0.69599999999999995</v>
      </c>
      <c r="F176" s="301">
        <v>0.82399999999999995</v>
      </c>
      <c r="G176" s="301">
        <v>0.33700000000000002</v>
      </c>
      <c r="H176" s="301">
        <v>0.55600000000000005</v>
      </c>
      <c r="I176" s="302">
        <v>6.4000000000000001E-2</v>
      </c>
      <c r="J176" s="100"/>
      <c r="K176" s="100"/>
      <c r="M176" s="28" t="s">
        <v>187</v>
      </c>
      <c r="N176" s="300">
        <v>0.67800000000000005</v>
      </c>
      <c r="O176" s="301">
        <v>0.78500000000000003</v>
      </c>
      <c r="P176" s="301">
        <v>0.308</v>
      </c>
      <c r="Q176" s="301">
        <v>0.75600000000000001</v>
      </c>
      <c r="R176" s="301">
        <v>0.89400000000000002</v>
      </c>
      <c r="S176" s="301">
        <v>0.42299999999999999</v>
      </c>
      <c r="T176" s="301">
        <v>0.65800000000000003</v>
      </c>
      <c r="U176" s="302">
        <v>0.09</v>
      </c>
      <c r="V176" s="100"/>
      <c r="W176" s="100"/>
      <c r="Y176" s="28" t="s">
        <v>187</v>
      </c>
      <c r="Z176" s="300">
        <v>0.52600000000000002</v>
      </c>
      <c r="AA176" s="301">
        <v>0.63800000000000001</v>
      </c>
      <c r="AB176" s="301" t="s">
        <v>270</v>
      </c>
      <c r="AC176" s="301">
        <v>0.63600000000000001</v>
      </c>
      <c r="AD176" s="301">
        <v>0.75600000000000001</v>
      </c>
      <c r="AE176" s="301">
        <v>0.26100000000000001</v>
      </c>
      <c r="AF176" s="301">
        <v>0.45500000000000002</v>
      </c>
      <c r="AG176" s="302" t="s">
        <v>270</v>
      </c>
    </row>
    <row r="177" spans="1:33" ht="21" hidden="1" customHeight="1">
      <c r="A177" s="28" t="s">
        <v>235</v>
      </c>
      <c r="B177" s="301">
        <v>0.59499999999999997</v>
      </c>
      <c r="C177" s="301">
        <v>0.70599999999999996</v>
      </c>
      <c r="D177" s="301">
        <v>0.26400000000000001</v>
      </c>
      <c r="E177" s="301">
        <v>0.7</v>
      </c>
      <c r="F177" s="301">
        <v>0.81699999999999995</v>
      </c>
      <c r="G177" s="301">
        <v>0.33200000000000002</v>
      </c>
      <c r="H177" s="301">
        <v>0.55000000000000004</v>
      </c>
      <c r="I177" s="302">
        <v>0.06</v>
      </c>
      <c r="J177" s="100"/>
      <c r="K177" s="100"/>
      <c r="M177" s="28" t="s">
        <v>235</v>
      </c>
      <c r="N177" s="300">
        <v>0.67500000000000004</v>
      </c>
      <c r="O177" s="301">
        <v>0.78300000000000003</v>
      </c>
      <c r="P177" s="301">
        <v>0.317</v>
      </c>
      <c r="Q177" s="301">
        <v>0.76300000000000001</v>
      </c>
      <c r="R177" s="301">
        <v>0.89200000000000002</v>
      </c>
      <c r="S177" s="301">
        <v>0.41599999999999998</v>
      </c>
      <c r="T177" s="301">
        <v>0.64900000000000002</v>
      </c>
      <c r="U177" s="302">
        <v>8.7999999999999995E-2</v>
      </c>
      <c r="V177" s="100"/>
      <c r="W177" s="100"/>
      <c r="Y177" s="28" t="s">
        <v>235</v>
      </c>
      <c r="Z177" s="300">
        <v>0.52</v>
      </c>
      <c r="AA177" s="301">
        <v>0.63100000000000001</v>
      </c>
      <c r="AB177" s="301" t="s">
        <v>270</v>
      </c>
      <c r="AC177" s="301">
        <v>0.63500000000000001</v>
      </c>
      <c r="AD177" s="301">
        <v>0.745</v>
      </c>
      <c r="AE177" s="301">
        <v>0.25800000000000001</v>
      </c>
      <c r="AF177" s="301">
        <v>0.45400000000000001</v>
      </c>
      <c r="AG177" s="302" t="s">
        <v>270</v>
      </c>
    </row>
    <row r="178" spans="1:33" ht="21" hidden="1" customHeight="1">
      <c r="A178" s="28" t="s">
        <v>236</v>
      </c>
      <c r="B178" s="301">
        <v>0.59299999999999997</v>
      </c>
      <c r="C178" s="301">
        <v>0.70299999999999996</v>
      </c>
      <c r="D178" s="301">
        <v>0.249</v>
      </c>
      <c r="E178" s="301">
        <v>0.68300000000000005</v>
      </c>
      <c r="F178" s="301">
        <v>0.81799999999999995</v>
      </c>
      <c r="G178" s="301">
        <v>0.33300000000000002</v>
      </c>
      <c r="H178" s="301">
        <v>0.55200000000000005</v>
      </c>
      <c r="I178" s="302">
        <v>0.06</v>
      </c>
      <c r="J178" s="100"/>
      <c r="K178" s="100"/>
      <c r="M178" s="28" t="s">
        <v>236</v>
      </c>
      <c r="N178" s="300">
        <v>0.67100000000000004</v>
      </c>
      <c r="O178" s="301">
        <v>0.77700000000000002</v>
      </c>
      <c r="P178" s="301">
        <v>0.318</v>
      </c>
      <c r="Q178" s="301">
        <v>0.747</v>
      </c>
      <c r="R178" s="301">
        <v>0.89</v>
      </c>
      <c r="S178" s="301">
        <v>0.41199999999999998</v>
      </c>
      <c r="T178" s="301">
        <v>0.64</v>
      </c>
      <c r="U178" s="302">
        <v>0.09</v>
      </c>
      <c r="V178" s="100"/>
      <c r="W178" s="100"/>
      <c r="Y178" s="28" t="s">
        <v>236</v>
      </c>
      <c r="Z178" s="300">
        <v>0.52</v>
      </c>
      <c r="AA178" s="301">
        <v>0.63200000000000001</v>
      </c>
      <c r="AB178" s="301" t="s">
        <v>270</v>
      </c>
      <c r="AC178" s="301">
        <v>0.61899999999999999</v>
      </c>
      <c r="AD178" s="301">
        <v>0.748</v>
      </c>
      <c r="AE178" s="301">
        <v>0.26300000000000001</v>
      </c>
      <c r="AF178" s="301">
        <v>0.46600000000000003</v>
      </c>
      <c r="AG178" s="302" t="s">
        <v>270</v>
      </c>
    </row>
    <row r="179" spans="1:33" ht="21" hidden="1" customHeight="1">
      <c r="A179" s="28" t="s">
        <v>237</v>
      </c>
      <c r="B179" s="301">
        <v>0.59</v>
      </c>
      <c r="C179" s="301">
        <v>0.69899999999999995</v>
      </c>
      <c r="D179" s="301">
        <v>0.21199999999999999</v>
      </c>
      <c r="E179" s="301">
        <v>0.67</v>
      </c>
      <c r="F179" s="301">
        <v>0.81599999999999995</v>
      </c>
      <c r="G179" s="301">
        <v>0.33500000000000002</v>
      </c>
      <c r="H179" s="301">
        <v>0.55200000000000005</v>
      </c>
      <c r="I179" s="302">
        <v>6.5000000000000002E-2</v>
      </c>
      <c r="J179" s="100"/>
      <c r="K179" s="100"/>
      <c r="M179" s="28" t="s">
        <v>237</v>
      </c>
      <c r="N179" s="300">
        <v>0.66700000000000004</v>
      </c>
      <c r="O179" s="301">
        <v>0.77200000000000002</v>
      </c>
      <c r="P179" s="301" t="s">
        <v>270</v>
      </c>
      <c r="Q179" s="301">
        <v>0.73199999999999998</v>
      </c>
      <c r="R179" s="301">
        <v>0.88900000000000001</v>
      </c>
      <c r="S179" s="301">
        <v>0.41499999999999998</v>
      </c>
      <c r="T179" s="301">
        <v>0.64400000000000002</v>
      </c>
      <c r="U179" s="302">
        <v>9.0999999999999998E-2</v>
      </c>
      <c r="V179" s="100"/>
      <c r="W179" s="100"/>
      <c r="Y179" s="28" t="s">
        <v>237</v>
      </c>
      <c r="Z179" s="300">
        <v>0.51800000000000002</v>
      </c>
      <c r="AA179" s="301">
        <v>0.628</v>
      </c>
      <c r="AB179" s="301" t="s">
        <v>270</v>
      </c>
      <c r="AC179" s="301">
        <v>0.60899999999999999</v>
      </c>
      <c r="AD179" s="301">
        <v>0.746</v>
      </c>
      <c r="AE179" s="301">
        <v>0.26400000000000001</v>
      </c>
      <c r="AF179" s="301">
        <v>0.46200000000000002</v>
      </c>
      <c r="AG179" s="302" t="s">
        <v>270</v>
      </c>
    </row>
    <row r="180" spans="1:33" ht="21" hidden="1" customHeight="1">
      <c r="A180" s="28" t="s">
        <v>238</v>
      </c>
      <c r="B180" s="301">
        <v>0.58499999999999996</v>
      </c>
      <c r="C180" s="301">
        <v>0.69299999999999995</v>
      </c>
      <c r="D180" s="301">
        <v>0.215</v>
      </c>
      <c r="E180" s="301">
        <v>0.64500000000000002</v>
      </c>
      <c r="F180" s="301">
        <v>0.81399999999999995</v>
      </c>
      <c r="G180" s="301">
        <v>0.33400000000000002</v>
      </c>
      <c r="H180" s="301">
        <v>0.54800000000000004</v>
      </c>
      <c r="I180" s="302">
        <v>6.8000000000000005E-2</v>
      </c>
      <c r="J180" s="100"/>
      <c r="K180" s="100"/>
      <c r="M180" s="28" t="s">
        <v>238</v>
      </c>
      <c r="N180" s="300">
        <v>0.65800000000000003</v>
      </c>
      <c r="O180" s="301">
        <v>0.76100000000000001</v>
      </c>
      <c r="P180" s="301" t="s">
        <v>270</v>
      </c>
      <c r="Q180" s="301">
        <v>0.70099999999999996</v>
      </c>
      <c r="R180" s="301">
        <v>0.88500000000000001</v>
      </c>
      <c r="S180" s="301">
        <v>0.41299999999999998</v>
      </c>
      <c r="T180" s="301">
        <v>0.63600000000000001</v>
      </c>
      <c r="U180" s="302">
        <v>9.9000000000000005E-2</v>
      </c>
      <c r="V180" s="100"/>
      <c r="W180" s="100"/>
      <c r="Y180" s="28" t="s">
        <v>238</v>
      </c>
      <c r="Z180" s="300">
        <v>0.51700000000000002</v>
      </c>
      <c r="AA180" s="301">
        <v>0.627</v>
      </c>
      <c r="AB180" s="301" t="s">
        <v>270</v>
      </c>
      <c r="AC180" s="301">
        <v>0.58799999999999997</v>
      </c>
      <c r="AD180" s="301">
        <v>0.746</v>
      </c>
      <c r="AE180" s="301">
        <v>0.26400000000000001</v>
      </c>
      <c r="AF180" s="301">
        <v>0.46200000000000002</v>
      </c>
      <c r="AG180" s="302" t="s">
        <v>270</v>
      </c>
    </row>
    <row r="181" spans="1:33" ht="21" hidden="1" customHeight="1">
      <c r="A181" s="28" t="s">
        <v>239</v>
      </c>
      <c r="B181" s="301">
        <v>0.58599999999999997</v>
      </c>
      <c r="C181" s="301">
        <v>0.69299999999999995</v>
      </c>
      <c r="D181" s="301">
        <v>0.22800000000000001</v>
      </c>
      <c r="E181" s="301">
        <v>0.64200000000000002</v>
      </c>
      <c r="F181" s="301">
        <v>0.81100000000000005</v>
      </c>
      <c r="G181" s="301">
        <v>0.34</v>
      </c>
      <c r="H181" s="301">
        <v>0.55600000000000005</v>
      </c>
      <c r="I181" s="302">
        <v>7.0999999999999994E-2</v>
      </c>
      <c r="J181" s="100"/>
      <c r="K181" s="100"/>
      <c r="M181" s="28" t="s">
        <v>239</v>
      </c>
      <c r="N181" s="300">
        <v>0.65900000000000003</v>
      </c>
      <c r="O181" s="301">
        <v>0.76100000000000001</v>
      </c>
      <c r="P181" s="301" t="s">
        <v>270</v>
      </c>
      <c r="Q181" s="301">
        <v>0.7</v>
      </c>
      <c r="R181" s="301">
        <v>0.88100000000000001</v>
      </c>
      <c r="S181" s="301">
        <v>0.42</v>
      </c>
      <c r="T181" s="301">
        <v>0.64500000000000002</v>
      </c>
      <c r="U181" s="302">
        <v>0.10299999999999999</v>
      </c>
      <c r="V181" s="100"/>
      <c r="W181" s="100"/>
      <c r="Y181" s="28" t="s">
        <v>239</v>
      </c>
      <c r="Z181" s="300">
        <v>0.51800000000000002</v>
      </c>
      <c r="AA181" s="301">
        <v>0.628</v>
      </c>
      <c r="AB181" s="301" t="s">
        <v>270</v>
      </c>
      <c r="AC181" s="301">
        <v>0.58199999999999996</v>
      </c>
      <c r="AD181" s="301">
        <v>0.74299999999999999</v>
      </c>
      <c r="AE181" s="301">
        <v>0.26900000000000002</v>
      </c>
      <c r="AF181" s="301">
        <v>0.46899999999999997</v>
      </c>
      <c r="AG181" s="302" t="s">
        <v>270</v>
      </c>
    </row>
    <row r="182" spans="1:33" ht="21" hidden="1" customHeight="1">
      <c r="A182" s="28" t="s">
        <v>240</v>
      </c>
      <c r="B182" s="301">
        <v>0.58199999999999996</v>
      </c>
      <c r="C182" s="301">
        <v>0.69</v>
      </c>
      <c r="D182" s="301">
        <v>0.21299999999999999</v>
      </c>
      <c r="E182" s="301">
        <v>0.64</v>
      </c>
      <c r="F182" s="301">
        <v>0.80800000000000005</v>
      </c>
      <c r="G182" s="301">
        <v>0.33500000000000002</v>
      </c>
      <c r="H182" s="301">
        <v>0.55300000000000005</v>
      </c>
      <c r="I182" s="302">
        <v>6.5000000000000002E-2</v>
      </c>
      <c r="J182" s="100"/>
      <c r="K182" s="100"/>
      <c r="M182" s="28" t="s">
        <v>240</v>
      </c>
      <c r="N182" s="300">
        <v>0.65400000000000003</v>
      </c>
      <c r="O182" s="301">
        <v>0.75600000000000001</v>
      </c>
      <c r="P182" s="301" t="s">
        <v>270</v>
      </c>
      <c r="Q182" s="301">
        <v>0.70499999999999996</v>
      </c>
      <c r="R182" s="301">
        <v>0.874</v>
      </c>
      <c r="S182" s="301">
        <v>0.41599999999999998</v>
      </c>
      <c r="T182" s="301">
        <v>0.64</v>
      </c>
      <c r="U182" s="302">
        <v>0.10199999999999999</v>
      </c>
      <c r="V182" s="100"/>
      <c r="W182" s="100"/>
      <c r="Y182" s="28" t="s">
        <v>240</v>
      </c>
      <c r="Z182" s="300">
        <v>0.51500000000000001</v>
      </c>
      <c r="AA182" s="301">
        <v>0.626</v>
      </c>
      <c r="AB182" s="301" t="s">
        <v>270</v>
      </c>
      <c r="AC182" s="301">
        <v>0.57499999999999996</v>
      </c>
      <c r="AD182" s="301">
        <v>0.745</v>
      </c>
      <c r="AE182" s="301">
        <v>0.26300000000000001</v>
      </c>
      <c r="AF182" s="301">
        <v>0.46700000000000003</v>
      </c>
      <c r="AG182" s="302" t="s">
        <v>270</v>
      </c>
    </row>
    <row r="183" spans="1:33" ht="21" hidden="1" customHeight="1">
      <c r="A183" s="28" t="s">
        <v>241</v>
      </c>
      <c r="B183" s="301">
        <v>0.57499999999999996</v>
      </c>
      <c r="C183" s="301">
        <v>0.68100000000000005</v>
      </c>
      <c r="D183" s="301">
        <v>0.17199999999999999</v>
      </c>
      <c r="E183" s="301">
        <v>0.61299999999999999</v>
      </c>
      <c r="F183" s="301">
        <v>0.80300000000000005</v>
      </c>
      <c r="G183" s="301">
        <v>0.33600000000000002</v>
      </c>
      <c r="H183" s="301">
        <v>0.55100000000000005</v>
      </c>
      <c r="I183" s="302">
        <v>6.9000000000000006E-2</v>
      </c>
      <c r="J183" s="100"/>
      <c r="K183" s="100"/>
      <c r="M183" s="28" t="s">
        <v>241</v>
      </c>
      <c r="N183" s="300">
        <v>0.64800000000000002</v>
      </c>
      <c r="O183" s="301">
        <v>0.748</v>
      </c>
      <c r="P183" s="301" t="s">
        <v>270</v>
      </c>
      <c r="Q183" s="301">
        <v>0.68899999999999995</v>
      </c>
      <c r="R183" s="301">
        <v>0.86399999999999999</v>
      </c>
      <c r="S183" s="301">
        <v>0.42</v>
      </c>
      <c r="T183" s="301">
        <v>0.64200000000000002</v>
      </c>
      <c r="U183" s="302">
        <v>0.107</v>
      </c>
      <c r="V183" s="100"/>
      <c r="W183" s="100"/>
      <c r="Y183" s="28" t="s">
        <v>241</v>
      </c>
      <c r="Z183" s="300">
        <v>0.50700000000000001</v>
      </c>
      <c r="AA183" s="301">
        <v>0.61599999999999999</v>
      </c>
      <c r="AB183" s="301" t="s">
        <v>270</v>
      </c>
      <c r="AC183" s="301">
        <v>0.53600000000000003</v>
      </c>
      <c r="AD183" s="301">
        <v>0.74399999999999999</v>
      </c>
      <c r="AE183" s="301">
        <v>0.26200000000000001</v>
      </c>
      <c r="AF183" s="301">
        <v>0.46200000000000002</v>
      </c>
      <c r="AG183" s="302" t="s">
        <v>270</v>
      </c>
    </row>
    <row r="184" spans="1:33" ht="21" hidden="1" customHeight="1">
      <c r="A184" s="28" t="s">
        <v>242</v>
      </c>
      <c r="B184" s="301">
        <v>0.57799999999999996</v>
      </c>
      <c r="C184" s="301">
        <v>0.68400000000000005</v>
      </c>
      <c r="D184" s="301">
        <v>0.17100000000000001</v>
      </c>
      <c r="E184" s="301">
        <v>0.60899999999999999</v>
      </c>
      <c r="F184" s="301">
        <v>0.80700000000000005</v>
      </c>
      <c r="G184" s="301">
        <v>0.33800000000000002</v>
      </c>
      <c r="H184" s="301">
        <v>0.55500000000000005</v>
      </c>
      <c r="I184" s="302">
        <v>7.0000000000000007E-2</v>
      </c>
      <c r="J184" s="100"/>
      <c r="K184" s="100"/>
      <c r="M184" s="28" t="s">
        <v>242</v>
      </c>
      <c r="N184" s="300">
        <v>0.65100000000000002</v>
      </c>
      <c r="O184" s="301">
        <v>0.752</v>
      </c>
      <c r="P184" s="301" t="s">
        <v>270</v>
      </c>
      <c r="Q184" s="301">
        <v>0.68600000000000005</v>
      </c>
      <c r="R184" s="301">
        <v>0.872</v>
      </c>
      <c r="S184" s="301">
        <v>0.42099999999999999</v>
      </c>
      <c r="T184" s="301">
        <v>0.64600000000000002</v>
      </c>
      <c r="U184" s="302">
        <v>0.107</v>
      </c>
      <c r="V184" s="100"/>
      <c r="W184" s="100"/>
      <c r="Y184" s="28" t="s">
        <v>242</v>
      </c>
      <c r="Z184" s="300">
        <v>0.50900000000000001</v>
      </c>
      <c r="AA184" s="301">
        <v>0.61799999999999999</v>
      </c>
      <c r="AB184" s="301" t="s">
        <v>270</v>
      </c>
      <c r="AC184" s="301">
        <v>0.53100000000000003</v>
      </c>
      <c r="AD184" s="301">
        <v>0.745</v>
      </c>
      <c r="AE184" s="301">
        <v>0.26500000000000001</v>
      </c>
      <c r="AF184" s="301">
        <v>0.46700000000000003</v>
      </c>
      <c r="AG184" s="302" t="s">
        <v>270</v>
      </c>
    </row>
    <row r="185" spans="1:33" ht="21" hidden="1" customHeight="1">
      <c r="A185" s="28" t="s">
        <v>243</v>
      </c>
      <c r="B185" s="301">
        <v>0.57999999999999996</v>
      </c>
      <c r="C185" s="301">
        <v>0.68700000000000006</v>
      </c>
      <c r="D185" s="301">
        <v>0.17299999999999999</v>
      </c>
      <c r="E185" s="301">
        <v>0.625</v>
      </c>
      <c r="F185" s="301">
        <v>0.80800000000000005</v>
      </c>
      <c r="G185" s="301">
        <v>0.34</v>
      </c>
      <c r="H185" s="301">
        <v>0.55500000000000005</v>
      </c>
      <c r="I185" s="302">
        <v>7.3999999999999996E-2</v>
      </c>
      <c r="J185" s="100"/>
      <c r="K185" s="100"/>
      <c r="M185" s="28" t="s">
        <v>243</v>
      </c>
      <c r="N185" s="300">
        <v>0.65600000000000003</v>
      </c>
      <c r="O185" s="301">
        <v>0.755</v>
      </c>
      <c r="P185" s="301" t="s">
        <v>270</v>
      </c>
      <c r="Q185" s="301">
        <v>0.70699999999999996</v>
      </c>
      <c r="R185" s="301">
        <v>0.877</v>
      </c>
      <c r="S185" s="301">
        <v>0.42099999999999999</v>
      </c>
      <c r="T185" s="301">
        <v>0.63700000000000001</v>
      </c>
      <c r="U185" s="302">
        <v>0.12</v>
      </c>
      <c r="V185" s="100"/>
      <c r="W185" s="100"/>
      <c r="Y185" s="28" t="s">
        <v>243</v>
      </c>
      <c r="Z185" s="300">
        <v>0.51</v>
      </c>
      <c r="AA185" s="301">
        <v>0.62</v>
      </c>
      <c r="AB185" s="301" t="s">
        <v>270</v>
      </c>
      <c r="AC185" s="301">
        <v>0.54200000000000004</v>
      </c>
      <c r="AD185" s="301">
        <v>0.74199999999999999</v>
      </c>
      <c r="AE185" s="301">
        <v>0.26800000000000002</v>
      </c>
      <c r="AF185" s="301">
        <v>0.47499999999999998</v>
      </c>
      <c r="AG185" s="302" t="s">
        <v>270</v>
      </c>
    </row>
    <row r="186" spans="1:33" ht="21" hidden="1" customHeight="1">
      <c r="A186" s="28" t="s">
        <v>244</v>
      </c>
      <c r="B186" s="301">
        <v>0.58299999999999996</v>
      </c>
      <c r="C186" s="301">
        <v>0.69099999999999995</v>
      </c>
      <c r="D186" s="301">
        <v>0.16600000000000001</v>
      </c>
      <c r="E186" s="301">
        <v>0.61899999999999999</v>
      </c>
      <c r="F186" s="301">
        <v>0.81499999999999995</v>
      </c>
      <c r="G186" s="301">
        <v>0.34200000000000003</v>
      </c>
      <c r="H186" s="301">
        <v>0.56100000000000005</v>
      </c>
      <c r="I186" s="302">
        <v>7.0999999999999994E-2</v>
      </c>
      <c r="J186" s="100"/>
      <c r="K186" s="100"/>
      <c r="M186" s="28" t="s">
        <v>244</v>
      </c>
      <c r="N186" s="300">
        <v>0.66</v>
      </c>
      <c r="O186" s="301">
        <v>0.76200000000000001</v>
      </c>
      <c r="P186" s="301" t="s">
        <v>270</v>
      </c>
      <c r="Q186" s="301">
        <v>0.71699999999999997</v>
      </c>
      <c r="R186" s="301">
        <v>0.88300000000000001</v>
      </c>
      <c r="S186" s="301">
        <v>0.42499999999999999</v>
      </c>
      <c r="T186" s="301">
        <v>0.64900000000000002</v>
      </c>
      <c r="U186" s="302">
        <v>0.112</v>
      </c>
      <c r="V186" s="100"/>
      <c r="W186" s="100"/>
      <c r="Y186" s="28" t="s">
        <v>244</v>
      </c>
      <c r="Z186" s="300">
        <v>0.51</v>
      </c>
      <c r="AA186" s="301">
        <v>0.621</v>
      </c>
      <c r="AB186" s="301" t="s">
        <v>270</v>
      </c>
      <c r="AC186" s="301">
        <v>0.52</v>
      </c>
      <c r="AD186" s="301">
        <v>0.749</v>
      </c>
      <c r="AE186" s="301">
        <v>0.26800000000000002</v>
      </c>
      <c r="AF186" s="301">
        <v>0.47499999999999998</v>
      </c>
      <c r="AG186" s="302" t="s">
        <v>270</v>
      </c>
    </row>
    <row r="187" spans="1:33" ht="21" hidden="1" customHeight="1">
      <c r="A187" s="28" t="s">
        <v>245</v>
      </c>
      <c r="B187" s="301">
        <v>0.58799999999999997</v>
      </c>
      <c r="C187" s="301">
        <v>0.69699999999999995</v>
      </c>
      <c r="D187" s="301">
        <v>0.17499999999999999</v>
      </c>
      <c r="E187" s="301">
        <v>0.63600000000000001</v>
      </c>
      <c r="F187" s="301">
        <v>0.81899999999999995</v>
      </c>
      <c r="G187" s="301">
        <v>0.34300000000000003</v>
      </c>
      <c r="H187" s="301">
        <v>0.56599999999999995</v>
      </c>
      <c r="I187" s="302">
        <v>6.8000000000000005E-2</v>
      </c>
      <c r="J187" s="100"/>
      <c r="K187" s="100"/>
      <c r="M187" s="28" t="s">
        <v>245</v>
      </c>
      <c r="N187" s="300">
        <v>0.66100000000000003</v>
      </c>
      <c r="O187" s="301">
        <v>0.76400000000000001</v>
      </c>
      <c r="P187" s="301" t="s">
        <v>270</v>
      </c>
      <c r="Q187" s="301">
        <v>0.71099999999999997</v>
      </c>
      <c r="R187" s="301">
        <v>0.88700000000000001</v>
      </c>
      <c r="S187" s="301">
        <v>0.42299999999999999</v>
      </c>
      <c r="T187" s="301">
        <v>0.64800000000000002</v>
      </c>
      <c r="U187" s="302">
        <v>0.108</v>
      </c>
      <c r="V187" s="100"/>
      <c r="W187" s="100"/>
      <c r="Y187" s="28" t="s">
        <v>245</v>
      </c>
      <c r="Z187" s="300">
        <v>0.51900000000000002</v>
      </c>
      <c r="AA187" s="301">
        <v>0.63200000000000001</v>
      </c>
      <c r="AB187" s="301" t="s">
        <v>270</v>
      </c>
      <c r="AC187" s="301">
        <v>0.55900000000000005</v>
      </c>
      <c r="AD187" s="301">
        <v>0.753</v>
      </c>
      <c r="AE187" s="301">
        <v>0.27200000000000002</v>
      </c>
      <c r="AF187" s="301">
        <v>0.48499999999999999</v>
      </c>
      <c r="AG187" s="302" t="s">
        <v>270</v>
      </c>
    </row>
    <row r="188" spans="1:33" ht="21" hidden="1" customHeight="1">
      <c r="A188" s="28" t="s">
        <v>246</v>
      </c>
      <c r="B188" s="301">
        <v>0.58899999999999997</v>
      </c>
      <c r="C188" s="301">
        <v>0.7</v>
      </c>
      <c r="D188" s="301">
        <v>0.17599999999999999</v>
      </c>
      <c r="E188" s="301">
        <v>0.60899999999999999</v>
      </c>
      <c r="F188" s="301">
        <v>0.82799999999999996</v>
      </c>
      <c r="G188" s="301">
        <v>0.34499999999999997</v>
      </c>
      <c r="H188" s="301">
        <v>0.57099999999999995</v>
      </c>
      <c r="I188" s="302">
        <v>6.5000000000000002E-2</v>
      </c>
      <c r="J188" s="100"/>
      <c r="K188" s="100"/>
      <c r="M188" s="28" t="s">
        <v>246</v>
      </c>
      <c r="N188" s="300">
        <v>0.66200000000000003</v>
      </c>
      <c r="O188" s="301">
        <v>0.76600000000000001</v>
      </c>
      <c r="P188" s="301" t="s">
        <v>270</v>
      </c>
      <c r="Q188" s="301">
        <v>0.67800000000000005</v>
      </c>
      <c r="R188" s="301">
        <v>0.89600000000000002</v>
      </c>
      <c r="S188" s="301">
        <v>0.42499999999999999</v>
      </c>
      <c r="T188" s="301">
        <v>0.65400000000000003</v>
      </c>
      <c r="U188" s="302">
        <v>0.106</v>
      </c>
      <c r="V188" s="100"/>
      <c r="W188" s="100"/>
      <c r="Y188" s="28" t="s">
        <v>246</v>
      </c>
      <c r="Z188" s="300">
        <v>0.52</v>
      </c>
      <c r="AA188" s="301">
        <v>0.63500000000000001</v>
      </c>
      <c r="AB188" s="301" t="s">
        <v>270</v>
      </c>
      <c r="AC188" s="301">
        <v>0.54</v>
      </c>
      <c r="AD188" s="301">
        <v>0.76400000000000001</v>
      </c>
      <c r="AE188" s="301">
        <v>0.27400000000000002</v>
      </c>
      <c r="AF188" s="301">
        <v>0.49</v>
      </c>
      <c r="AG188" s="302" t="s">
        <v>270</v>
      </c>
    </row>
    <row r="189" spans="1:33" ht="21" hidden="1" customHeight="1">
      <c r="A189" s="28" t="s">
        <v>247</v>
      </c>
      <c r="B189" s="301">
        <v>0.59299999999999997</v>
      </c>
      <c r="C189" s="301">
        <v>0.70399999999999996</v>
      </c>
      <c r="D189" s="301">
        <v>0.20200000000000001</v>
      </c>
      <c r="E189" s="301">
        <v>0.60499999999999998</v>
      </c>
      <c r="F189" s="301">
        <v>0.83799999999999997</v>
      </c>
      <c r="G189" s="301">
        <v>0.34399999999999997</v>
      </c>
      <c r="H189" s="301">
        <v>0.56699999999999995</v>
      </c>
      <c r="I189" s="302">
        <v>6.8000000000000005E-2</v>
      </c>
      <c r="J189" s="100"/>
      <c r="K189" s="100"/>
      <c r="M189" s="28" t="s">
        <v>247</v>
      </c>
      <c r="N189" s="300">
        <v>0.66700000000000004</v>
      </c>
      <c r="O189" s="301">
        <v>0.77100000000000002</v>
      </c>
      <c r="P189" s="301" t="s">
        <v>270</v>
      </c>
      <c r="Q189" s="301">
        <v>0.66200000000000003</v>
      </c>
      <c r="R189" s="301">
        <v>0.90900000000000003</v>
      </c>
      <c r="S189" s="301">
        <v>0.42099999999999999</v>
      </c>
      <c r="T189" s="301">
        <v>0.64300000000000002</v>
      </c>
      <c r="U189" s="302">
        <v>0.113</v>
      </c>
      <c r="V189" s="100"/>
      <c r="W189" s="100"/>
      <c r="Y189" s="28" t="s">
        <v>247</v>
      </c>
      <c r="Z189" s="300">
        <v>0.52400000000000002</v>
      </c>
      <c r="AA189" s="301">
        <v>0.63900000000000001</v>
      </c>
      <c r="AB189" s="301" t="s">
        <v>270</v>
      </c>
      <c r="AC189" s="301">
        <v>0.54800000000000004</v>
      </c>
      <c r="AD189" s="301">
        <v>0.76900000000000002</v>
      </c>
      <c r="AE189" s="301">
        <v>0.27500000000000002</v>
      </c>
      <c r="AF189" s="301">
        <v>0.49299999999999999</v>
      </c>
      <c r="AG189" s="302" t="s">
        <v>270</v>
      </c>
    </row>
    <row r="190" spans="1:33" ht="21" hidden="1" customHeight="1">
      <c r="A190" s="28" t="s">
        <v>248</v>
      </c>
      <c r="B190" s="301">
        <v>0.58799999999999997</v>
      </c>
      <c r="C190" s="301">
        <v>0.69699999999999995</v>
      </c>
      <c r="D190" s="301" t="s">
        <v>270</v>
      </c>
      <c r="E190" s="301">
        <v>0.59599999999999997</v>
      </c>
      <c r="F190" s="301">
        <v>0.83499999999999996</v>
      </c>
      <c r="G190" s="301">
        <v>0.34</v>
      </c>
      <c r="H190" s="301">
        <v>0.55900000000000005</v>
      </c>
      <c r="I190" s="302">
        <v>7.0999999999999994E-2</v>
      </c>
      <c r="J190" s="100"/>
      <c r="K190" s="100"/>
      <c r="M190" s="28" t="s">
        <v>248</v>
      </c>
      <c r="N190" s="300">
        <v>0.66200000000000003</v>
      </c>
      <c r="O190" s="301">
        <v>0.76500000000000001</v>
      </c>
      <c r="P190" s="301" t="s">
        <v>270</v>
      </c>
      <c r="Q190" s="301">
        <v>0.64300000000000002</v>
      </c>
      <c r="R190" s="301">
        <v>0.91300000000000003</v>
      </c>
      <c r="S190" s="301">
        <v>0.41699999999999998</v>
      </c>
      <c r="T190" s="301">
        <v>0.63300000000000001</v>
      </c>
      <c r="U190" s="302">
        <v>0.11700000000000001</v>
      </c>
      <c r="V190" s="100"/>
      <c r="W190" s="100"/>
      <c r="Y190" s="28" t="s">
        <v>248</v>
      </c>
      <c r="Z190" s="300">
        <v>0.51700000000000002</v>
      </c>
      <c r="AA190" s="301">
        <v>0.63</v>
      </c>
      <c r="AB190" s="301" t="s">
        <v>270</v>
      </c>
      <c r="AC190" s="301">
        <v>0.54800000000000004</v>
      </c>
      <c r="AD190" s="301">
        <v>0.76100000000000001</v>
      </c>
      <c r="AE190" s="301">
        <v>0.27200000000000002</v>
      </c>
      <c r="AF190" s="301">
        <v>0.48599999999999999</v>
      </c>
      <c r="AG190" s="302" t="s">
        <v>270</v>
      </c>
    </row>
    <row r="191" spans="1:33" ht="21" hidden="1" customHeight="1">
      <c r="A191" s="28" t="s">
        <v>249</v>
      </c>
      <c r="B191" s="301">
        <v>0.59</v>
      </c>
      <c r="C191" s="301">
        <v>0.69899999999999995</v>
      </c>
      <c r="D191" s="301" t="s">
        <v>270</v>
      </c>
      <c r="E191" s="301">
        <v>0.59499999999999997</v>
      </c>
      <c r="F191" s="301">
        <v>0.83399999999999996</v>
      </c>
      <c r="G191" s="301">
        <v>0.35</v>
      </c>
      <c r="H191" s="301">
        <v>0.57099999999999995</v>
      </c>
      <c r="I191" s="302">
        <v>7.9000000000000001E-2</v>
      </c>
      <c r="J191" s="100"/>
      <c r="K191" s="100"/>
      <c r="M191" s="28" t="s">
        <v>249</v>
      </c>
      <c r="N191" s="300">
        <v>0.66300000000000003</v>
      </c>
      <c r="O191" s="301">
        <v>0.76300000000000001</v>
      </c>
      <c r="P191" s="301" t="s">
        <v>270</v>
      </c>
      <c r="Q191" s="301">
        <v>0.63200000000000001</v>
      </c>
      <c r="R191" s="301">
        <v>0.90900000000000003</v>
      </c>
      <c r="S191" s="301">
        <v>0.43</v>
      </c>
      <c r="T191" s="301">
        <v>0.64400000000000002</v>
      </c>
      <c r="U191" s="302">
        <v>0.13200000000000001</v>
      </c>
      <c r="V191" s="100"/>
      <c r="W191" s="100"/>
      <c r="Y191" s="28" t="s">
        <v>249</v>
      </c>
      <c r="Z191" s="300">
        <v>0.52200000000000002</v>
      </c>
      <c r="AA191" s="301">
        <v>0.63600000000000001</v>
      </c>
      <c r="AB191" s="301" t="s">
        <v>270</v>
      </c>
      <c r="AC191" s="301">
        <v>0.55800000000000005</v>
      </c>
      <c r="AD191" s="301">
        <v>0.76300000000000001</v>
      </c>
      <c r="AE191" s="301">
        <v>0.28000000000000003</v>
      </c>
      <c r="AF191" s="301">
        <v>0.499</v>
      </c>
      <c r="AG191" s="302" t="s">
        <v>270</v>
      </c>
    </row>
    <row r="192" spans="1:33" ht="21" hidden="1" customHeight="1">
      <c r="A192" s="28" t="s">
        <v>250</v>
      </c>
      <c r="B192" s="301">
        <v>0.59699999999999998</v>
      </c>
      <c r="C192" s="301">
        <v>0.70699999999999996</v>
      </c>
      <c r="D192" s="301" t="s">
        <v>270</v>
      </c>
      <c r="E192" s="301">
        <v>0.623</v>
      </c>
      <c r="F192" s="301">
        <v>0.83399999999999996</v>
      </c>
      <c r="G192" s="301">
        <v>0.35899999999999999</v>
      </c>
      <c r="H192" s="301">
        <v>0.58699999999999997</v>
      </c>
      <c r="I192" s="302">
        <v>7.8E-2</v>
      </c>
      <c r="J192" s="100"/>
      <c r="K192" s="100"/>
      <c r="M192" s="28" t="s">
        <v>250</v>
      </c>
      <c r="N192" s="300">
        <v>0.66800000000000004</v>
      </c>
      <c r="O192" s="301">
        <v>0.77</v>
      </c>
      <c r="P192" s="301" t="s">
        <v>270</v>
      </c>
      <c r="Q192" s="301">
        <v>0.64400000000000002</v>
      </c>
      <c r="R192" s="301">
        <v>0.90500000000000003</v>
      </c>
      <c r="S192" s="301">
        <v>0.441</v>
      </c>
      <c r="T192" s="301">
        <v>0.67</v>
      </c>
      <c r="U192" s="302">
        <v>0.123</v>
      </c>
      <c r="V192" s="100"/>
      <c r="W192" s="100"/>
      <c r="Y192" s="28" t="s">
        <v>250</v>
      </c>
      <c r="Z192" s="300">
        <v>0.53</v>
      </c>
      <c r="AA192" s="301">
        <v>0.64500000000000002</v>
      </c>
      <c r="AB192" s="301" t="s">
        <v>270</v>
      </c>
      <c r="AC192" s="301">
        <v>0.6</v>
      </c>
      <c r="AD192" s="301">
        <v>0.76600000000000001</v>
      </c>
      <c r="AE192" s="301">
        <v>0.28499999999999998</v>
      </c>
      <c r="AF192" s="301">
        <v>0.505</v>
      </c>
      <c r="AG192" s="302" t="s">
        <v>270</v>
      </c>
    </row>
    <row r="193" spans="1:33" ht="21" hidden="1" customHeight="1">
      <c r="A193" s="28" t="s">
        <v>251</v>
      </c>
      <c r="B193" s="301">
        <v>0.59799999999999998</v>
      </c>
      <c r="C193" s="301">
        <v>0.71</v>
      </c>
      <c r="D193" s="301" t="s">
        <v>270</v>
      </c>
      <c r="E193" s="301">
        <v>0.64300000000000002</v>
      </c>
      <c r="F193" s="301">
        <v>0.83299999999999996</v>
      </c>
      <c r="G193" s="301">
        <v>0.35599999999999998</v>
      </c>
      <c r="H193" s="301">
        <v>0.58499999999999996</v>
      </c>
      <c r="I193" s="302">
        <v>7.4999999999999997E-2</v>
      </c>
      <c r="J193" s="100"/>
      <c r="K193" s="100"/>
      <c r="M193" s="28" t="s">
        <v>251</v>
      </c>
      <c r="N193" s="300">
        <v>0.67600000000000005</v>
      </c>
      <c r="O193" s="301">
        <v>0.78</v>
      </c>
      <c r="P193" s="301" t="s">
        <v>270</v>
      </c>
      <c r="Q193" s="301">
        <v>0.69299999999999995</v>
      </c>
      <c r="R193" s="301">
        <v>0.90800000000000003</v>
      </c>
      <c r="S193" s="301">
        <v>0.441</v>
      </c>
      <c r="T193" s="301">
        <v>0.66900000000000004</v>
      </c>
      <c r="U193" s="302">
        <v>0.123</v>
      </c>
      <c r="V193" s="100"/>
      <c r="W193" s="100"/>
      <c r="Y193" s="28" t="s">
        <v>251</v>
      </c>
      <c r="Z193" s="300">
        <v>0.52600000000000002</v>
      </c>
      <c r="AA193" s="301">
        <v>0.64100000000000001</v>
      </c>
      <c r="AB193" s="301" t="s">
        <v>270</v>
      </c>
      <c r="AC193" s="301">
        <v>0.59299999999999997</v>
      </c>
      <c r="AD193" s="301">
        <v>0.76</v>
      </c>
      <c r="AE193" s="301">
        <v>0.28100000000000003</v>
      </c>
      <c r="AF193" s="301">
        <v>0.503</v>
      </c>
      <c r="AG193" s="302" t="s">
        <v>270</v>
      </c>
    </row>
    <row r="194" spans="1:33" ht="21" hidden="1" customHeight="1">
      <c r="A194" s="28" t="s">
        <v>252</v>
      </c>
      <c r="B194" s="301">
        <v>0.59899999999999998</v>
      </c>
      <c r="C194" s="301">
        <v>0.71199999999999997</v>
      </c>
      <c r="D194" s="301" t="s">
        <v>270</v>
      </c>
      <c r="E194" s="301">
        <v>0.65700000000000003</v>
      </c>
      <c r="F194" s="301">
        <v>0.84</v>
      </c>
      <c r="G194" s="301">
        <v>0.34799999999999998</v>
      </c>
      <c r="H194" s="301">
        <v>0.57599999999999996</v>
      </c>
      <c r="I194" s="302">
        <v>6.8000000000000005E-2</v>
      </c>
      <c r="J194" s="100"/>
      <c r="K194" s="100"/>
      <c r="M194" s="28" t="s">
        <v>252</v>
      </c>
      <c r="N194" s="300">
        <v>0.68</v>
      </c>
      <c r="O194" s="301">
        <v>0.78800000000000003</v>
      </c>
      <c r="P194" s="301" t="s">
        <v>270</v>
      </c>
      <c r="Q194" s="301">
        <v>0.72599999999999998</v>
      </c>
      <c r="R194" s="301">
        <v>0.91500000000000004</v>
      </c>
      <c r="S194" s="301">
        <v>0.435</v>
      </c>
      <c r="T194" s="301">
        <v>0.67100000000000004</v>
      </c>
      <c r="U194" s="302">
        <v>0.109</v>
      </c>
      <c r="V194" s="100"/>
      <c r="W194" s="100"/>
      <c r="Y194" s="28" t="s">
        <v>252</v>
      </c>
      <c r="Z194" s="300">
        <v>0.52300000000000002</v>
      </c>
      <c r="AA194" s="301">
        <v>0.63800000000000001</v>
      </c>
      <c r="AB194" s="301" t="s">
        <v>270</v>
      </c>
      <c r="AC194" s="301">
        <v>0.58699999999999997</v>
      </c>
      <c r="AD194" s="301">
        <v>0.76700000000000002</v>
      </c>
      <c r="AE194" s="301">
        <v>0.27100000000000002</v>
      </c>
      <c r="AF194" s="301">
        <v>0.48199999999999998</v>
      </c>
      <c r="AG194" s="302" t="s">
        <v>270</v>
      </c>
    </row>
    <row r="195" spans="1:33" ht="21" hidden="1" customHeight="1">
      <c r="A195" s="28" t="s">
        <v>253</v>
      </c>
      <c r="B195" s="301">
        <v>0.59699999999999998</v>
      </c>
      <c r="C195" s="301">
        <v>0.71099999999999997</v>
      </c>
      <c r="D195" s="301" t="s">
        <v>270</v>
      </c>
      <c r="E195" s="301">
        <v>0.65</v>
      </c>
      <c r="F195" s="301">
        <v>0.84</v>
      </c>
      <c r="G195" s="301">
        <v>0.34699999999999998</v>
      </c>
      <c r="H195" s="301">
        <v>0.57699999999999996</v>
      </c>
      <c r="I195" s="302">
        <v>6.4000000000000001E-2</v>
      </c>
      <c r="J195" s="100"/>
      <c r="K195" s="100"/>
      <c r="M195" s="28" t="s">
        <v>253</v>
      </c>
      <c r="N195" s="300">
        <v>0.67300000000000004</v>
      </c>
      <c r="O195" s="301">
        <v>0.78100000000000003</v>
      </c>
      <c r="P195" s="301" t="s">
        <v>270</v>
      </c>
      <c r="Q195" s="301">
        <v>0.71199999999999997</v>
      </c>
      <c r="R195" s="301">
        <v>0.91</v>
      </c>
      <c r="S195" s="301">
        <v>0.436</v>
      </c>
      <c r="T195" s="301">
        <v>0.67700000000000005</v>
      </c>
      <c r="U195" s="302">
        <v>0.10299999999999999</v>
      </c>
      <c r="V195" s="100"/>
      <c r="W195" s="100"/>
      <c r="Y195" s="28" t="s">
        <v>253</v>
      </c>
      <c r="Z195" s="300">
        <v>0.52500000000000002</v>
      </c>
      <c r="AA195" s="301">
        <v>0.64200000000000002</v>
      </c>
      <c r="AB195" s="301" t="s">
        <v>270</v>
      </c>
      <c r="AC195" s="301">
        <v>0.58699999999999997</v>
      </c>
      <c r="AD195" s="301">
        <v>0.77300000000000002</v>
      </c>
      <c r="AE195" s="301">
        <v>0.26800000000000002</v>
      </c>
      <c r="AF195" s="301">
        <v>0.48</v>
      </c>
      <c r="AG195" s="302" t="s">
        <v>270</v>
      </c>
    </row>
    <row r="196" spans="1:33" ht="21" hidden="1" customHeight="1">
      <c r="A196" s="28" t="s">
        <v>254</v>
      </c>
      <c r="B196" s="301">
        <v>0.59599999999999997</v>
      </c>
      <c r="C196" s="301">
        <v>0.71</v>
      </c>
      <c r="D196" s="301" t="s">
        <v>270</v>
      </c>
      <c r="E196" s="301">
        <v>0.65</v>
      </c>
      <c r="F196" s="301">
        <v>0.83699999999999997</v>
      </c>
      <c r="G196" s="301">
        <v>0.34599999999999997</v>
      </c>
      <c r="H196" s="301">
        <v>0.57599999999999996</v>
      </c>
      <c r="I196" s="302">
        <v>6.3E-2</v>
      </c>
      <c r="J196" s="100"/>
      <c r="K196" s="100"/>
      <c r="M196" s="28" t="s">
        <v>254</v>
      </c>
      <c r="N196" s="300">
        <v>0.67500000000000004</v>
      </c>
      <c r="O196" s="301">
        <v>0.78200000000000003</v>
      </c>
      <c r="P196" s="301" t="s">
        <v>270</v>
      </c>
      <c r="Q196" s="301">
        <v>0.71899999999999997</v>
      </c>
      <c r="R196" s="301">
        <v>0.90900000000000003</v>
      </c>
      <c r="S196" s="301">
        <v>0.439</v>
      </c>
      <c r="T196" s="301">
        <v>0.67800000000000005</v>
      </c>
      <c r="U196" s="302">
        <v>0.109</v>
      </c>
      <c r="V196" s="100"/>
      <c r="W196" s="100"/>
      <c r="Y196" s="28" t="s">
        <v>254</v>
      </c>
      <c r="Z196" s="300">
        <v>0.52200000000000002</v>
      </c>
      <c r="AA196" s="301">
        <v>0.63900000000000001</v>
      </c>
      <c r="AB196" s="301" t="s">
        <v>270</v>
      </c>
      <c r="AC196" s="301">
        <v>0.58099999999999996</v>
      </c>
      <c r="AD196" s="301">
        <v>0.76900000000000002</v>
      </c>
      <c r="AE196" s="301">
        <v>0.26300000000000001</v>
      </c>
      <c r="AF196" s="301">
        <v>0.47699999999999998</v>
      </c>
      <c r="AG196" s="302" t="s">
        <v>270</v>
      </c>
    </row>
    <row r="197" spans="1:33" ht="21" hidden="1" customHeight="1">
      <c r="A197" s="28" t="s">
        <v>255</v>
      </c>
      <c r="B197" s="301">
        <v>0.6</v>
      </c>
      <c r="C197" s="301">
        <v>0.71199999999999997</v>
      </c>
      <c r="D197" s="301" t="s">
        <v>270</v>
      </c>
      <c r="E197" s="301">
        <v>0.66100000000000003</v>
      </c>
      <c r="F197" s="301">
        <v>0.83599999999999997</v>
      </c>
      <c r="G197" s="301">
        <v>0.35499999999999998</v>
      </c>
      <c r="H197" s="301">
        <v>0.58299999999999996</v>
      </c>
      <c r="I197" s="302">
        <v>7.6999999999999999E-2</v>
      </c>
      <c r="J197" s="100"/>
      <c r="K197" s="100"/>
      <c r="M197" s="28" t="s">
        <v>255</v>
      </c>
      <c r="N197" s="300">
        <v>0.68</v>
      </c>
      <c r="O197" s="301">
        <v>0.78500000000000003</v>
      </c>
      <c r="P197" s="301" t="s">
        <v>270</v>
      </c>
      <c r="Q197" s="301">
        <v>0.72</v>
      </c>
      <c r="R197" s="301">
        <v>0.90800000000000003</v>
      </c>
      <c r="S197" s="301">
        <v>0.45100000000000001</v>
      </c>
      <c r="T197" s="301">
        <v>0.68500000000000005</v>
      </c>
      <c r="U197" s="302">
        <v>0.128</v>
      </c>
      <c r="V197" s="100"/>
      <c r="W197" s="100"/>
      <c r="Y197" s="28" t="s">
        <v>255</v>
      </c>
      <c r="Z197" s="300">
        <v>0.52600000000000002</v>
      </c>
      <c r="AA197" s="301">
        <v>0.64200000000000002</v>
      </c>
      <c r="AB197" s="301" t="s">
        <v>270</v>
      </c>
      <c r="AC197" s="301">
        <v>0.60099999999999998</v>
      </c>
      <c r="AD197" s="301">
        <v>0.76700000000000002</v>
      </c>
      <c r="AE197" s="301">
        <v>0.27100000000000002</v>
      </c>
      <c r="AF197" s="301">
        <v>0.48199999999999998</v>
      </c>
      <c r="AG197" s="302" t="s">
        <v>270</v>
      </c>
    </row>
    <row r="198" spans="1:33" ht="21" hidden="1" customHeight="1">
      <c r="A198" s="28" t="s">
        <v>256</v>
      </c>
      <c r="B198" s="301">
        <v>0.60099999999999998</v>
      </c>
      <c r="C198" s="301">
        <v>0.71499999999999997</v>
      </c>
      <c r="D198" s="301" t="s">
        <v>270</v>
      </c>
      <c r="E198" s="301">
        <v>0.68</v>
      </c>
      <c r="F198" s="301">
        <v>0.84</v>
      </c>
      <c r="G198" s="301">
        <v>0.34499999999999997</v>
      </c>
      <c r="H198" s="301">
        <v>0.57299999999999995</v>
      </c>
      <c r="I198" s="302">
        <v>6.7000000000000004E-2</v>
      </c>
      <c r="J198" s="100"/>
      <c r="K198" s="100"/>
      <c r="M198" s="28" t="s">
        <v>256</v>
      </c>
      <c r="N198" s="300">
        <v>0.67800000000000005</v>
      </c>
      <c r="O198" s="301">
        <v>0.78800000000000003</v>
      </c>
      <c r="P198" s="301" t="s">
        <v>270</v>
      </c>
      <c r="Q198" s="301">
        <v>0.753</v>
      </c>
      <c r="R198" s="301">
        <v>0.91600000000000004</v>
      </c>
      <c r="S198" s="301">
        <v>0.42899999999999999</v>
      </c>
      <c r="T198" s="301">
        <v>0.66600000000000004</v>
      </c>
      <c r="U198" s="302">
        <v>0.10199999999999999</v>
      </c>
      <c r="V198" s="100"/>
      <c r="W198" s="100"/>
      <c r="Y198" s="28" t="s">
        <v>256</v>
      </c>
      <c r="Z198" s="300">
        <v>0.52800000000000002</v>
      </c>
      <c r="AA198" s="301">
        <v>0.64400000000000002</v>
      </c>
      <c r="AB198" s="301" t="s">
        <v>270</v>
      </c>
      <c r="AC198" s="301">
        <v>0.60499999999999998</v>
      </c>
      <c r="AD198" s="301">
        <v>0.76800000000000002</v>
      </c>
      <c r="AE198" s="301">
        <v>0.27200000000000002</v>
      </c>
      <c r="AF198" s="301">
        <v>0.48199999999999998</v>
      </c>
      <c r="AG198" s="302" t="s">
        <v>270</v>
      </c>
    </row>
    <row r="199" spans="1:33" ht="21" hidden="1" customHeight="1">
      <c r="A199" s="28" t="s">
        <v>257</v>
      </c>
      <c r="B199" s="301">
        <v>0.6</v>
      </c>
      <c r="C199" s="301">
        <v>0.71499999999999997</v>
      </c>
      <c r="D199" s="301" t="s">
        <v>270</v>
      </c>
      <c r="E199" s="301">
        <v>0.66600000000000004</v>
      </c>
      <c r="F199" s="301">
        <v>0.84</v>
      </c>
      <c r="G199" s="301">
        <v>0.35</v>
      </c>
      <c r="H199" s="301">
        <v>0.57899999999999996</v>
      </c>
      <c r="I199" s="302">
        <v>7.0000000000000007E-2</v>
      </c>
      <c r="J199" s="100"/>
      <c r="K199" s="100"/>
      <c r="M199" s="28" t="s">
        <v>257</v>
      </c>
      <c r="N199" s="300">
        <v>0.67500000000000004</v>
      </c>
      <c r="O199" s="301">
        <v>0.78500000000000003</v>
      </c>
      <c r="P199" s="301" t="s">
        <v>270</v>
      </c>
      <c r="Q199" s="301">
        <v>0.72099999999999997</v>
      </c>
      <c r="R199" s="301">
        <v>0.91400000000000003</v>
      </c>
      <c r="S199" s="301">
        <v>0.433</v>
      </c>
      <c r="T199" s="301">
        <v>0.67400000000000004</v>
      </c>
      <c r="U199" s="302">
        <v>0.10100000000000001</v>
      </c>
      <c r="V199" s="100"/>
      <c r="W199" s="100"/>
      <c r="Y199" s="28" t="s">
        <v>257</v>
      </c>
      <c r="Z199" s="300">
        <v>0.53</v>
      </c>
      <c r="AA199" s="301">
        <v>0.64600000000000002</v>
      </c>
      <c r="AB199" s="301" t="s">
        <v>270</v>
      </c>
      <c r="AC199" s="301">
        <v>0.61</v>
      </c>
      <c r="AD199" s="301">
        <v>0.76900000000000002</v>
      </c>
      <c r="AE199" s="301">
        <v>0.27700000000000002</v>
      </c>
      <c r="AF199" s="301">
        <v>0.48699999999999999</v>
      </c>
      <c r="AG199" s="302" t="s">
        <v>270</v>
      </c>
    </row>
    <row r="200" spans="1:33" ht="21" hidden="1" customHeight="1">
      <c r="A200" s="28" t="s">
        <v>258</v>
      </c>
      <c r="B200" s="301">
        <v>0.59799999999999998</v>
      </c>
      <c r="C200" s="301">
        <v>0.71299999999999997</v>
      </c>
      <c r="D200" s="301" t="s">
        <v>270</v>
      </c>
      <c r="E200" s="301">
        <v>0.65700000000000003</v>
      </c>
      <c r="F200" s="301">
        <v>0.83499999999999996</v>
      </c>
      <c r="G200" s="301">
        <v>0.35299999999999998</v>
      </c>
      <c r="H200" s="301">
        <v>0.58799999999999997</v>
      </c>
      <c r="I200" s="302">
        <v>6.6000000000000003E-2</v>
      </c>
      <c r="J200" s="100"/>
      <c r="K200" s="100"/>
      <c r="M200" s="28" t="s">
        <v>258</v>
      </c>
      <c r="N200" s="300">
        <v>0.67400000000000004</v>
      </c>
      <c r="O200" s="301">
        <v>0.78400000000000003</v>
      </c>
      <c r="P200" s="301" t="s">
        <v>270</v>
      </c>
      <c r="Q200" s="301">
        <v>0.71299999999999997</v>
      </c>
      <c r="R200" s="301">
        <v>0.91</v>
      </c>
      <c r="S200" s="301">
        <v>0.436</v>
      </c>
      <c r="T200" s="301">
        <v>0.68</v>
      </c>
      <c r="U200" s="302">
        <v>0.10100000000000001</v>
      </c>
      <c r="V200" s="100"/>
      <c r="W200" s="100"/>
      <c r="Y200" s="28" t="s">
        <v>258</v>
      </c>
      <c r="Z200" s="300">
        <v>0.52800000000000002</v>
      </c>
      <c r="AA200" s="301">
        <v>0.64400000000000002</v>
      </c>
      <c r="AB200" s="301" t="s">
        <v>270</v>
      </c>
      <c r="AC200" s="301">
        <v>0.59899999999999998</v>
      </c>
      <c r="AD200" s="301">
        <v>0.76400000000000001</v>
      </c>
      <c r="AE200" s="301">
        <v>0.28000000000000003</v>
      </c>
      <c r="AF200" s="301">
        <v>0.498</v>
      </c>
      <c r="AG200" s="302" t="s">
        <v>270</v>
      </c>
    </row>
    <row r="201" spans="1:33" ht="21" hidden="1" customHeight="1">
      <c r="A201" s="28" t="s">
        <v>259</v>
      </c>
      <c r="B201" s="301">
        <v>0.59599999999999997</v>
      </c>
      <c r="C201" s="301">
        <v>0.71099999999999997</v>
      </c>
      <c r="D201" s="301" t="s">
        <v>270</v>
      </c>
      <c r="E201" s="301">
        <v>0.65500000000000003</v>
      </c>
      <c r="F201" s="301">
        <v>0.83599999999999997</v>
      </c>
      <c r="G201" s="301">
        <v>0.34799999999999998</v>
      </c>
      <c r="H201" s="301">
        <v>0.58099999999999996</v>
      </c>
      <c r="I201" s="302">
        <v>6.4000000000000001E-2</v>
      </c>
      <c r="J201" s="100"/>
      <c r="K201" s="100"/>
      <c r="M201" s="28" t="s">
        <v>259</v>
      </c>
      <c r="N201" s="300">
        <v>0.67700000000000005</v>
      </c>
      <c r="O201" s="301">
        <v>0.78700000000000003</v>
      </c>
      <c r="P201" s="301" t="s">
        <v>270</v>
      </c>
      <c r="Q201" s="301">
        <v>0.71199999999999997</v>
      </c>
      <c r="R201" s="301">
        <v>0.91400000000000003</v>
      </c>
      <c r="S201" s="301">
        <v>0.441</v>
      </c>
      <c r="T201" s="301">
        <v>0.68400000000000005</v>
      </c>
      <c r="U201" s="302">
        <v>0.108</v>
      </c>
      <c r="V201" s="100"/>
      <c r="W201" s="100"/>
      <c r="Y201" s="28" t="s">
        <v>259</v>
      </c>
      <c r="Z201" s="300">
        <v>0.51900000000000002</v>
      </c>
      <c r="AA201" s="301">
        <v>0.63600000000000001</v>
      </c>
      <c r="AB201" s="301" t="s">
        <v>270</v>
      </c>
      <c r="AC201" s="301">
        <v>0.59699999999999998</v>
      </c>
      <c r="AD201" s="301">
        <v>0.76200000000000001</v>
      </c>
      <c r="AE201" s="301">
        <v>0.26600000000000001</v>
      </c>
      <c r="AF201" s="301">
        <v>0.48</v>
      </c>
      <c r="AG201" s="302" t="s">
        <v>270</v>
      </c>
    </row>
    <row r="202" spans="1:33" ht="21" hidden="1" customHeight="1">
      <c r="A202" s="28" t="s">
        <v>260</v>
      </c>
      <c r="B202" s="301">
        <v>0.6</v>
      </c>
      <c r="C202" s="301">
        <v>0.71599999999999997</v>
      </c>
      <c r="D202" s="301" t="s">
        <v>270</v>
      </c>
      <c r="E202" s="301">
        <v>0.65800000000000003</v>
      </c>
      <c r="F202" s="301">
        <v>0.83299999999999996</v>
      </c>
      <c r="G202" s="301">
        <v>0.36</v>
      </c>
      <c r="H202" s="301">
        <v>0.60099999999999998</v>
      </c>
      <c r="I202" s="302">
        <v>6.5000000000000002E-2</v>
      </c>
      <c r="J202" s="100"/>
      <c r="K202" s="100"/>
      <c r="M202" s="28" t="s">
        <v>260</v>
      </c>
      <c r="N202" s="300">
        <v>0.67500000000000004</v>
      </c>
      <c r="O202" s="301">
        <v>0.78600000000000003</v>
      </c>
      <c r="P202" s="301" t="s">
        <v>270</v>
      </c>
      <c r="Q202" s="301">
        <v>0.71299999999999997</v>
      </c>
      <c r="R202" s="301">
        <v>0.89900000000000002</v>
      </c>
      <c r="S202" s="301">
        <v>0.45</v>
      </c>
      <c r="T202" s="301">
        <v>0.70299999999999996</v>
      </c>
      <c r="U202" s="302">
        <v>0.10199999999999999</v>
      </c>
      <c r="V202" s="100"/>
      <c r="W202" s="100"/>
      <c r="Y202" s="28" t="s">
        <v>260</v>
      </c>
      <c r="Z202" s="300">
        <v>0.52900000000000003</v>
      </c>
      <c r="AA202" s="301">
        <v>0.64700000000000002</v>
      </c>
      <c r="AB202" s="301" t="s">
        <v>270</v>
      </c>
      <c r="AC202" s="301">
        <v>0.60199999999999998</v>
      </c>
      <c r="AD202" s="301">
        <v>0.77</v>
      </c>
      <c r="AE202" s="301">
        <v>0.28000000000000003</v>
      </c>
      <c r="AF202" s="301">
        <v>0.501</v>
      </c>
      <c r="AG202" s="302" t="s">
        <v>270</v>
      </c>
    </row>
    <row r="203" spans="1:33" ht="21" hidden="1" customHeight="1">
      <c r="A203" s="28" t="s">
        <v>261</v>
      </c>
      <c r="B203" s="301">
        <v>0.59899999999999998</v>
      </c>
      <c r="C203" s="301">
        <v>0.71599999999999997</v>
      </c>
      <c r="D203" s="301">
        <v>0.17100000000000001</v>
      </c>
      <c r="E203" s="301">
        <v>0.64500000000000002</v>
      </c>
      <c r="F203" s="301">
        <v>0.83699999999999997</v>
      </c>
      <c r="G203" s="301">
        <v>0.35599999999999998</v>
      </c>
      <c r="H203" s="301">
        <v>0.6</v>
      </c>
      <c r="I203" s="302">
        <v>5.8000000000000003E-2</v>
      </c>
      <c r="J203" s="100"/>
      <c r="K203" s="100"/>
      <c r="M203" s="28" t="s">
        <v>261</v>
      </c>
      <c r="N203" s="300">
        <v>0.67100000000000004</v>
      </c>
      <c r="O203" s="301">
        <v>0.78500000000000003</v>
      </c>
      <c r="P203" s="301" t="s">
        <v>270</v>
      </c>
      <c r="Q203" s="301">
        <v>0.69399999999999995</v>
      </c>
      <c r="R203" s="301">
        <v>0.89700000000000002</v>
      </c>
      <c r="S203" s="301">
        <v>0.443</v>
      </c>
      <c r="T203" s="301">
        <v>0.70599999999999996</v>
      </c>
      <c r="U203" s="302">
        <v>8.2000000000000003E-2</v>
      </c>
      <c r="V203" s="100"/>
      <c r="W203" s="100"/>
      <c r="Y203" s="28" t="s">
        <v>261</v>
      </c>
      <c r="Z203" s="300">
        <v>0.53200000000000003</v>
      </c>
      <c r="AA203" s="301">
        <v>0.64900000000000002</v>
      </c>
      <c r="AB203" s="301" t="s">
        <v>270</v>
      </c>
      <c r="AC203" s="301">
        <v>0.59499999999999997</v>
      </c>
      <c r="AD203" s="301">
        <v>0.77900000000000003</v>
      </c>
      <c r="AE203" s="301">
        <v>0.27900000000000003</v>
      </c>
      <c r="AF203" s="301">
        <v>0.495</v>
      </c>
      <c r="AG203" s="302" t="s">
        <v>270</v>
      </c>
    </row>
    <row r="204" spans="1:33" ht="21" hidden="1" customHeight="1">
      <c r="A204" s="28" t="s">
        <v>262</v>
      </c>
      <c r="B204" s="301">
        <v>0.6</v>
      </c>
      <c r="C204" s="301">
        <v>0.71699999999999997</v>
      </c>
      <c r="D204" s="301">
        <v>0.188</v>
      </c>
      <c r="E204" s="301">
        <v>0.64400000000000002</v>
      </c>
      <c r="F204" s="301">
        <v>0.83399999999999996</v>
      </c>
      <c r="G204" s="301">
        <v>0.36099999999999999</v>
      </c>
      <c r="H204" s="301">
        <v>0.60599999999999998</v>
      </c>
      <c r="I204" s="302">
        <v>6.0999999999999999E-2</v>
      </c>
      <c r="J204" s="100"/>
      <c r="K204" s="100"/>
      <c r="M204" s="28" t="s">
        <v>262</v>
      </c>
      <c r="N204" s="300">
        <v>0.67</v>
      </c>
      <c r="O204" s="301">
        <v>0.78400000000000003</v>
      </c>
      <c r="P204" s="301" t="s">
        <v>270</v>
      </c>
      <c r="Q204" s="301">
        <v>0.68200000000000005</v>
      </c>
      <c r="R204" s="301">
        <v>0.89700000000000002</v>
      </c>
      <c r="S204" s="301">
        <v>0.443</v>
      </c>
      <c r="T204" s="301">
        <v>0.70699999999999996</v>
      </c>
      <c r="U204" s="302">
        <v>7.9000000000000001E-2</v>
      </c>
      <c r="V204" s="100"/>
      <c r="W204" s="100"/>
      <c r="Y204" s="28" t="s">
        <v>262</v>
      </c>
      <c r="Z204" s="300">
        <v>0.53500000000000003</v>
      </c>
      <c r="AA204" s="301">
        <v>0.65200000000000002</v>
      </c>
      <c r="AB204" s="301" t="s">
        <v>270</v>
      </c>
      <c r="AC204" s="301">
        <v>0.60399999999999998</v>
      </c>
      <c r="AD204" s="301">
        <v>0.77500000000000002</v>
      </c>
      <c r="AE204" s="301">
        <v>0.28799999999999998</v>
      </c>
      <c r="AF204" s="301">
        <v>0.50600000000000001</v>
      </c>
      <c r="AG204" s="302" t="s">
        <v>270</v>
      </c>
    </row>
    <row r="205" spans="1:33" ht="21" hidden="1" customHeight="1">
      <c r="A205" s="28" t="s">
        <v>263</v>
      </c>
      <c r="B205" s="301">
        <v>0.60499999999999998</v>
      </c>
      <c r="C205" s="301">
        <v>0.72399999999999998</v>
      </c>
      <c r="D205" s="301">
        <v>0.182</v>
      </c>
      <c r="E205" s="301">
        <v>0.66200000000000003</v>
      </c>
      <c r="F205" s="301">
        <v>0.83699999999999997</v>
      </c>
      <c r="G205" s="301">
        <v>0.36499999999999999</v>
      </c>
      <c r="H205" s="301">
        <v>0.61499999999999999</v>
      </c>
      <c r="I205" s="302">
        <v>0.06</v>
      </c>
      <c r="J205" s="100"/>
      <c r="K205" s="100"/>
      <c r="M205" s="28" t="s">
        <v>263</v>
      </c>
      <c r="N205" s="300">
        <v>0.67700000000000005</v>
      </c>
      <c r="O205" s="301">
        <v>0.79500000000000004</v>
      </c>
      <c r="P205" s="301" t="s">
        <v>270</v>
      </c>
      <c r="Q205" s="301">
        <v>0.70699999999999996</v>
      </c>
      <c r="R205" s="301">
        <v>0.90300000000000002</v>
      </c>
      <c r="S205" s="301">
        <v>0.44800000000000001</v>
      </c>
      <c r="T205" s="301">
        <v>0.72399999999999998</v>
      </c>
      <c r="U205" s="302" t="s">
        <v>270</v>
      </c>
      <c r="V205" s="100"/>
      <c r="W205" s="100"/>
      <c r="Y205" s="28" t="s">
        <v>263</v>
      </c>
      <c r="Z205" s="300">
        <v>0.53700000000000003</v>
      </c>
      <c r="AA205" s="301">
        <v>0.65400000000000003</v>
      </c>
      <c r="AB205" s="301" t="s">
        <v>270</v>
      </c>
      <c r="AC205" s="301">
        <v>0.61599999999999999</v>
      </c>
      <c r="AD205" s="301">
        <v>0.77500000000000002</v>
      </c>
      <c r="AE205" s="301">
        <v>0.29099999999999998</v>
      </c>
      <c r="AF205" s="301">
        <v>0.50800000000000001</v>
      </c>
      <c r="AG205" s="302" t="s">
        <v>270</v>
      </c>
    </row>
    <row r="206" spans="1:33" ht="21" hidden="1" customHeight="1">
      <c r="A206" s="28" t="s">
        <v>271</v>
      </c>
      <c r="B206" s="301">
        <v>0.60399999999999998</v>
      </c>
      <c r="C206" s="301">
        <v>0.72399999999999998</v>
      </c>
      <c r="D206" s="216" t="s">
        <v>270</v>
      </c>
      <c r="E206" s="301">
        <v>0.67700000000000005</v>
      </c>
      <c r="F206" s="301">
        <v>0.83799999999999997</v>
      </c>
      <c r="G206" s="301">
        <v>0.35899999999999999</v>
      </c>
      <c r="H206" s="301">
        <v>0.60899999999999999</v>
      </c>
      <c r="I206" s="302">
        <v>5.2999999999999999E-2</v>
      </c>
      <c r="J206" s="100"/>
      <c r="K206" s="100"/>
      <c r="M206" s="28" t="s">
        <v>271</v>
      </c>
      <c r="N206" s="300">
        <v>0.66800000000000004</v>
      </c>
      <c r="O206" s="301">
        <v>0.78500000000000003</v>
      </c>
      <c r="P206" s="301" t="s">
        <v>270</v>
      </c>
      <c r="Q206" s="301">
        <v>0.71299999999999997</v>
      </c>
      <c r="R206" s="301">
        <v>0.9</v>
      </c>
      <c r="S206" s="301">
        <v>0.43099999999999999</v>
      </c>
      <c r="T206" s="301">
        <v>0.7</v>
      </c>
      <c r="U206" s="302" t="s">
        <v>270</v>
      </c>
      <c r="V206" s="100"/>
      <c r="W206" s="100"/>
      <c r="Y206" s="28" t="s">
        <v>271</v>
      </c>
      <c r="Z206" s="300">
        <v>0.54400000000000004</v>
      </c>
      <c r="AA206" s="301">
        <v>0.66300000000000003</v>
      </c>
      <c r="AB206" s="301" t="s">
        <v>270</v>
      </c>
      <c r="AC206" s="301">
        <v>0.64</v>
      </c>
      <c r="AD206" s="301">
        <v>0.77900000000000003</v>
      </c>
      <c r="AE206" s="301">
        <v>0.29499999999999998</v>
      </c>
      <c r="AF206" s="301">
        <v>0.52</v>
      </c>
      <c r="AG206" s="302" t="s">
        <v>270</v>
      </c>
    </row>
    <row r="207" spans="1:33" ht="21" hidden="1" customHeight="1">
      <c r="A207" s="28" t="s">
        <v>272</v>
      </c>
      <c r="B207" s="301">
        <v>0.61399999999999999</v>
      </c>
      <c r="C207" s="301">
        <v>0.73199999999999998</v>
      </c>
      <c r="D207" s="216" t="s">
        <v>270</v>
      </c>
      <c r="E207" s="301">
        <v>0.69399999999999995</v>
      </c>
      <c r="F207" s="301">
        <v>0.84399999999999997</v>
      </c>
      <c r="G207" s="301">
        <v>0.373</v>
      </c>
      <c r="H207" s="301">
        <v>0.621</v>
      </c>
      <c r="I207" s="302">
        <v>7.1999999999999995E-2</v>
      </c>
      <c r="J207" s="100"/>
      <c r="K207" s="100"/>
      <c r="M207" s="28" t="s">
        <v>272</v>
      </c>
      <c r="N207" s="300">
        <v>0.67700000000000005</v>
      </c>
      <c r="O207" s="301">
        <v>0.79500000000000004</v>
      </c>
      <c r="P207" s="301" t="s">
        <v>270</v>
      </c>
      <c r="Q207" s="301">
        <v>0.74199999999999999</v>
      </c>
      <c r="R207" s="301">
        <v>0.90400000000000003</v>
      </c>
      <c r="S207" s="301">
        <v>0.442</v>
      </c>
      <c r="T207" s="301">
        <v>0.71099999999999997</v>
      </c>
      <c r="U207" s="302">
        <v>7.4999999999999997E-2</v>
      </c>
      <c r="V207" s="100"/>
      <c r="W207" s="100"/>
      <c r="Y207" s="28" t="s">
        <v>272</v>
      </c>
      <c r="Z207" s="300">
        <v>0.55400000000000005</v>
      </c>
      <c r="AA207" s="301">
        <v>0.67</v>
      </c>
      <c r="AB207" s="301" t="s">
        <v>270</v>
      </c>
      <c r="AC207" s="301">
        <v>0.64500000000000002</v>
      </c>
      <c r="AD207" s="301">
        <v>0.78600000000000003</v>
      </c>
      <c r="AE207" s="301">
        <v>0.312</v>
      </c>
      <c r="AF207" s="301">
        <v>0.53200000000000003</v>
      </c>
      <c r="AG207" s="302">
        <v>6.9000000000000006E-2</v>
      </c>
    </row>
    <row r="208" spans="1:33" ht="21" hidden="1" customHeight="1">
      <c r="A208" s="28" t="s">
        <v>273</v>
      </c>
      <c r="B208" s="301">
        <v>0.61399999999999999</v>
      </c>
      <c r="C208" s="301">
        <v>0.73099999999999998</v>
      </c>
      <c r="D208" s="216" t="s">
        <v>270</v>
      </c>
      <c r="E208" s="301">
        <v>0.68100000000000005</v>
      </c>
      <c r="F208" s="301">
        <v>0.84599999999999997</v>
      </c>
      <c r="G208" s="301">
        <v>0.377</v>
      </c>
      <c r="H208" s="301">
        <v>0.624</v>
      </c>
      <c r="I208" s="302">
        <v>7.5999999999999998E-2</v>
      </c>
      <c r="J208" s="100"/>
      <c r="K208" s="100"/>
      <c r="M208" s="28" t="s">
        <v>273</v>
      </c>
      <c r="N208" s="300">
        <v>0.67700000000000005</v>
      </c>
      <c r="O208" s="301">
        <v>0.79200000000000004</v>
      </c>
      <c r="P208" s="301" t="s">
        <v>270</v>
      </c>
      <c r="Q208" s="301">
        <v>0.73099999999999998</v>
      </c>
      <c r="R208" s="301">
        <v>0.90300000000000002</v>
      </c>
      <c r="S208" s="301">
        <v>0.44700000000000001</v>
      </c>
      <c r="T208" s="301">
        <v>0.70899999999999996</v>
      </c>
      <c r="U208" s="302">
        <v>8.7999999999999995E-2</v>
      </c>
      <c r="V208" s="100"/>
      <c r="W208" s="100"/>
      <c r="Y208" s="28" t="s">
        <v>273</v>
      </c>
      <c r="Z208" s="300">
        <v>0.55400000000000005</v>
      </c>
      <c r="AA208" s="301">
        <v>0.67200000000000004</v>
      </c>
      <c r="AB208" s="301" t="s">
        <v>270</v>
      </c>
      <c r="AC208" s="301">
        <v>0.63100000000000001</v>
      </c>
      <c r="AD208" s="301">
        <v>0.79</v>
      </c>
      <c r="AE208" s="301">
        <v>0.316</v>
      </c>
      <c r="AF208" s="301">
        <v>0.54100000000000004</v>
      </c>
      <c r="AG208" s="302">
        <v>6.7000000000000004E-2</v>
      </c>
    </row>
    <row r="209" spans="1:33" s="444" customFormat="1" ht="21" customHeight="1">
      <c r="A209" s="445" t="s">
        <v>274</v>
      </c>
      <c r="B209" s="467">
        <v>0.61299999999999999</v>
      </c>
      <c r="C209" s="467">
        <v>0.72699999999999998</v>
      </c>
      <c r="D209" s="463" t="s">
        <v>270</v>
      </c>
      <c r="E209" s="467">
        <v>0.67400000000000004</v>
      </c>
      <c r="F209" s="467">
        <v>0.84</v>
      </c>
      <c r="G209" s="467">
        <v>0.38400000000000001</v>
      </c>
      <c r="H209" s="467">
        <v>0.622</v>
      </c>
      <c r="I209" s="468">
        <v>9.2999999999999999E-2</v>
      </c>
      <c r="J209" s="469"/>
      <c r="K209" s="469"/>
      <c r="M209" s="445" t="s">
        <v>274</v>
      </c>
      <c r="N209" s="470">
        <v>0.67400000000000004</v>
      </c>
      <c r="O209" s="467">
        <v>0.78200000000000003</v>
      </c>
      <c r="P209" s="467" t="s">
        <v>270</v>
      </c>
      <c r="Q209" s="467">
        <v>0.71499999999999997</v>
      </c>
      <c r="R209" s="467">
        <v>0.89500000000000002</v>
      </c>
      <c r="S209" s="467">
        <v>0.45700000000000002</v>
      </c>
      <c r="T209" s="467">
        <v>0.70199999999999996</v>
      </c>
      <c r="U209" s="468">
        <v>0.121</v>
      </c>
      <c r="V209" s="469"/>
      <c r="W209" s="469"/>
      <c r="Y209" s="445" t="s">
        <v>274</v>
      </c>
      <c r="Z209" s="470">
        <v>0.55500000000000005</v>
      </c>
      <c r="AA209" s="467">
        <v>0.67200000000000004</v>
      </c>
      <c r="AB209" s="467" t="s">
        <v>270</v>
      </c>
      <c r="AC209" s="467">
        <v>0.63200000000000001</v>
      </c>
      <c r="AD209" s="467">
        <v>0.78700000000000003</v>
      </c>
      <c r="AE209" s="467">
        <v>0.31900000000000001</v>
      </c>
      <c r="AF209" s="467">
        <v>0.54400000000000004</v>
      </c>
      <c r="AG209" s="468">
        <v>7.0000000000000007E-2</v>
      </c>
    </row>
    <row r="210" spans="1:33" ht="21" customHeight="1">
      <c r="A210" s="28" t="s">
        <v>275</v>
      </c>
      <c r="B210" s="301">
        <v>0.61499999999999999</v>
      </c>
      <c r="C210" s="301">
        <v>0.73</v>
      </c>
      <c r="D210" s="463" t="s">
        <v>270</v>
      </c>
      <c r="E210" s="301">
        <v>0.67300000000000004</v>
      </c>
      <c r="F210" s="301">
        <v>0.84599999999999997</v>
      </c>
      <c r="G210" s="301">
        <v>0.38200000000000001</v>
      </c>
      <c r="H210" s="301">
        <v>0.622</v>
      </c>
      <c r="I210" s="302">
        <v>8.8999999999999996E-2</v>
      </c>
      <c r="J210" s="100"/>
      <c r="K210" s="100"/>
      <c r="M210" s="28" t="s">
        <v>275</v>
      </c>
      <c r="N210" s="300">
        <v>0.67400000000000004</v>
      </c>
      <c r="O210" s="301">
        <v>0.78300000000000003</v>
      </c>
      <c r="P210" s="467" t="s">
        <v>270</v>
      </c>
      <c r="Q210" s="301">
        <v>0.71399999999999997</v>
      </c>
      <c r="R210" s="301">
        <v>0.90200000000000002</v>
      </c>
      <c r="S210" s="301">
        <v>0.45100000000000001</v>
      </c>
      <c r="T210" s="301">
        <v>0.69399999999999995</v>
      </c>
      <c r="U210" s="302">
        <v>0.121</v>
      </c>
      <c r="V210" s="100"/>
      <c r="W210" s="100"/>
      <c r="Y210" s="28" t="s">
        <v>275</v>
      </c>
      <c r="Z210" s="300">
        <v>0.55800000000000005</v>
      </c>
      <c r="AA210" s="301">
        <v>0.67800000000000005</v>
      </c>
      <c r="AB210" s="301" t="s">
        <v>270</v>
      </c>
      <c r="AC210" s="301">
        <v>0.63200000000000001</v>
      </c>
      <c r="AD210" s="301">
        <v>0.79300000000000004</v>
      </c>
      <c r="AE210" s="301">
        <v>0.32</v>
      </c>
      <c r="AF210" s="301">
        <v>0.55200000000000005</v>
      </c>
      <c r="AG210" s="302">
        <v>6.3E-2</v>
      </c>
    </row>
    <row r="211" spans="1:33" ht="21" customHeight="1">
      <c r="A211" s="28" t="s">
        <v>276</v>
      </c>
      <c r="B211" s="301">
        <v>0.61199999999999999</v>
      </c>
      <c r="C211" s="301">
        <v>0.72899999999999998</v>
      </c>
      <c r="D211" s="463" t="s">
        <v>270</v>
      </c>
      <c r="E211" s="301">
        <v>0.65</v>
      </c>
      <c r="F211" s="301">
        <v>0.85199999999999998</v>
      </c>
      <c r="G211" s="301">
        <v>0.377</v>
      </c>
      <c r="H211" s="301">
        <v>0.62</v>
      </c>
      <c r="I211" s="302">
        <v>8.1000000000000003E-2</v>
      </c>
      <c r="J211" s="100"/>
      <c r="K211" s="100"/>
      <c r="M211" s="28" t="s">
        <v>276</v>
      </c>
      <c r="N211" s="300">
        <v>0.67200000000000004</v>
      </c>
      <c r="O211" s="301">
        <v>0.78400000000000003</v>
      </c>
      <c r="P211" s="467" t="s">
        <v>270</v>
      </c>
      <c r="Q211" s="301">
        <v>0.71</v>
      </c>
      <c r="R211" s="301">
        <v>0.90300000000000002</v>
      </c>
      <c r="S211" s="301">
        <v>0.44600000000000001</v>
      </c>
      <c r="T211" s="301">
        <v>0.69899999999999995</v>
      </c>
      <c r="U211" s="302">
        <v>0.10100000000000001</v>
      </c>
      <c r="V211" s="100"/>
      <c r="W211" s="100"/>
      <c r="Y211" s="28" t="s">
        <v>276</v>
      </c>
      <c r="Z211" s="300">
        <v>0.55700000000000005</v>
      </c>
      <c r="AA211" s="301">
        <v>0.67600000000000005</v>
      </c>
      <c r="AB211" s="301" t="s">
        <v>270</v>
      </c>
      <c r="AC211" s="301">
        <v>0.59</v>
      </c>
      <c r="AD211" s="301">
        <v>0.80300000000000005</v>
      </c>
      <c r="AE211" s="301">
        <v>0.316</v>
      </c>
      <c r="AF211" s="301">
        <v>0.54400000000000004</v>
      </c>
      <c r="AG211" s="302">
        <v>6.4000000000000001E-2</v>
      </c>
    </row>
    <row r="212" spans="1:33" ht="21" customHeight="1">
      <c r="A212" s="28" t="s">
        <v>277</v>
      </c>
      <c r="B212" s="301">
        <v>0.61199999999999999</v>
      </c>
      <c r="C212" s="301">
        <v>0.73</v>
      </c>
      <c r="D212" s="463" t="s">
        <v>270</v>
      </c>
      <c r="E212" s="301">
        <v>0.63700000000000001</v>
      </c>
      <c r="F212" s="301">
        <v>0.85299999999999998</v>
      </c>
      <c r="G212" s="301">
        <v>0.38100000000000001</v>
      </c>
      <c r="H212" s="301">
        <v>0.629</v>
      </c>
      <c r="I212" s="302">
        <v>7.9000000000000001E-2</v>
      </c>
      <c r="J212" s="100"/>
      <c r="K212" s="100"/>
      <c r="M212" s="28" t="s">
        <v>277</v>
      </c>
      <c r="N212" s="300">
        <v>0.67700000000000005</v>
      </c>
      <c r="O212" s="301">
        <v>0.79100000000000004</v>
      </c>
      <c r="P212" s="467" t="s">
        <v>270</v>
      </c>
      <c r="Q212" s="301">
        <v>0.70499999999999996</v>
      </c>
      <c r="R212" s="301">
        <v>0.90900000000000003</v>
      </c>
      <c r="S212" s="301">
        <v>0.45200000000000001</v>
      </c>
      <c r="T212" s="301">
        <v>0.71199999999999997</v>
      </c>
      <c r="U212" s="302">
        <v>9.8000000000000004E-2</v>
      </c>
      <c r="V212" s="100"/>
      <c r="W212" s="100"/>
      <c r="Y212" s="28" t="s">
        <v>277</v>
      </c>
      <c r="Z212" s="300">
        <v>0.55200000000000005</v>
      </c>
      <c r="AA212" s="301">
        <v>0.67100000000000004</v>
      </c>
      <c r="AB212" s="301" t="s">
        <v>270</v>
      </c>
      <c r="AC212" s="301">
        <v>0.56799999999999995</v>
      </c>
      <c r="AD212" s="301">
        <v>0.8</v>
      </c>
      <c r="AE212" s="301">
        <v>0.318</v>
      </c>
      <c r="AF212" s="301">
        <v>0.54800000000000004</v>
      </c>
      <c r="AG212" s="302">
        <v>6.4000000000000001E-2</v>
      </c>
    </row>
    <row r="213" spans="1:33" ht="21" customHeight="1">
      <c r="A213" s="28" t="s">
        <v>278</v>
      </c>
      <c r="B213" s="301">
        <v>0.61</v>
      </c>
      <c r="C213" s="301">
        <v>0.72899999999999998</v>
      </c>
      <c r="D213" s="463" t="s">
        <v>270</v>
      </c>
      <c r="E213" s="301">
        <v>0.61</v>
      </c>
      <c r="F213" s="301">
        <v>0.85399999999999998</v>
      </c>
      <c r="G213" s="301">
        <v>0.38300000000000001</v>
      </c>
      <c r="H213" s="301">
        <v>0.63800000000000001</v>
      </c>
      <c r="I213" s="302">
        <v>7.2999999999999995E-2</v>
      </c>
      <c r="J213" s="100"/>
      <c r="K213" s="100"/>
      <c r="M213" s="28" t="s">
        <v>278</v>
      </c>
      <c r="N213" s="300">
        <v>0.67300000000000004</v>
      </c>
      <c r="O213" s="301">
        <v>0.78700000000000003</v>
      </c>
      <c r="P213" s="467" t="s">
        <v>270</v>
      </c>
      <c r="Q213" s="301">
        <v>0.67800000000000005</v>
      </c>
      <c r="R213" s="301">
        <v>0.90500000000000003</v>
      </c>
      <c r="S213" s="301">
        <v>0.45500000000000002</v>
      </c>
      <c r="T213" s="301">
        <v>0.71899999999999997</v>
      </c>
      <c r="U213" s="302">
        <v>9.8000000000000004E-2</v>
      </c>
      <c r="V213" s="100"/>
      <c r="W213" s="100"/>
      <c r="Y213" s="28" t="s">
        <v>278</v>
      </c>
      <c r="Z213" s="300">
        <v>0.55100000000000005</v>
      </c>
      <c r="AA213" s="301">
        <v>0.67200000000000004</v>
      </c>
      <c r="AB213" s="301" t="s">
        <v>270</v>
      </c>
      <c r="AC213" s="301">
        <v>0.54100000000000004</v>
      </c>
      <c r="AD213" s="301">
        <v>0.80500000000000005</v>
      </c>
      <c r="AE213" s="301">
        <v>0.318</v>
      </c>
      <c r="AF213" s="301">
        <v>0.56000000000000005</v>
      </c>
      <c r="AG213" s="302" t="s">
        <v>270</v>
      </c>
    </row>
    <row r="214" spans="1:33" ht="21" customHeight="1">
      <c r="A214" s="28" t="s">
        <v>279</v>
      </c>
      <c r="B214" s="301">
        <v>0.60899999999999999</v>
      </c>
      <c r="C214" s="301">
        <v>0.72599999999999998</v>
      </c>
      <c r="D214" s="463" t="s">
        <v>270</v>
      </c>
      <c r="E214" s="301">
        <v>0.61699999999999999</v>
      </c>
      <c r="F214" s="301">
        <v>0.85199999999999998</v>
      </c>
      <c r="G214" s="301">
        <v>0.38100000000000001</v>
      </c>
      <c r="H214" s="301">
        <v>0.63100000000000001</v>
      </c>
      <c r="I214" s="302">
        <v>7.6999999999999999E-2</v>
      </c>
      <c r="J214" s="100"/>
      <c r="K214" s="100"/>
      <c r="M214" s="28" t="s">
        <v>279</v>
      </c>
      <c r="N214" s="300">
        <v>0.67400000000000004</v>
      </c>
      <c r="O214" s="301">
        <v>0.78800000000000003</v>
      </c>
      <c r="P214" s="467" t="s">
        <v>270</v>
      </c>
      <c r="Q214" s="301">
        <v>0.69099999999999995</v>
      </c>
      <c r="R214" s="301">
        <v>0.90500000000000003</v>
      </c>
      <c r="S214" s="301">
        <v>0.45500000000000002</v>
      </c>
      <c r="T214" s="301">
        <v>0.71399999999999997</v>
      </c>
      <c r="U214" s="302">
        <v>0.10299999999999999</v>
      </c>
      <c r="V214" s="100"/>
      <c r="W214" s="100"/>
      <c r="Y214" s="28" t="s">
        <v>279</v>
      </c>
      <c r="Z214" s="300">
        <v>0.54700000000000004</v>
      </c>
      <c r="AA214" s="301">
        <v>0.66600000000000004</v>
      </c>
      <c r="AB214" s="301" t="s">
        <v>270</v>
      </c>
      <c r="AC214" s="301">
        <v>0.54100000000000004</v>
      </c>
      <c r="AD214" s="301">
        <v>0.80100000000000005</v>
      </c>
      <c r="AE214" s="301">
        <v>0.315</v>
      </c>
      <c r="AF214" s="301">
        <v>0.54900000000000004</v>
      </c>
      <c r="AG214" s="302">
        <v>5.7000000000000002E-2</v>
      </c>
    </row>
    <row r="215" spans="1:33" ht="21" customHeight="1">
      <c r="A215" s="28" t="s">
        <v>280</v>
      </c>
      <c r="B215" s="301">
        <v>0.60699999999999998</v>
      </c>
      <c r="C215" s="301">
        <v>0.72599999999999998</v>
      </c>
      <c r="D215" s="463" t="s">
        <v>270</v>
      </c>
      <c r="E215" s="301">
        <v>0.59599999999999997</v>
      </c>
      <c r="F215" s="301">
        <v>0.85299999999999998</v>
      </c>
      <c r="G215" s="301">
        <v>0.38200000000000001</v>
      </c>
      <c r="H215" s="301">
        <v>0.63500000000000001</v>
      </c>
      <c r="I215" s="302">
        <v>7.3999999999999996E-2</v>
      </c>
      <c r="J215" s="100"/>
      <c r="K215" s="100"/>
      <c r="M215" s="28" t="s">
        <v>280</v>
      </c>
      <c r="N215" s="300">
        <v>0.67300000000000004</v>
      </c>
      <c r="O215" s="301">
        <v>0.78800000000000003</v>
      </c>
      <c r="P215" s="467" t="s">
        <v>270</v>
      </c>
      <c r="Q215" s="301">
        <v>0.66500000000000004</v>
      </c>
      <c r="R215" s="301">
        <v>0.91</v>
      </c>
      <c r="S215" s="301">
        <v>0.45200000000000001</v>
      </c>
      <c r="T215" s="301">
        <v>0.71699999999999997</v>
      </c>
      <c r="U215" s="302">
        <v>9.4E-2</v>
      </c>
      <c r="V215" s="100"/>
      <c r="W215" s="100"/>
      <c r="Y215" s="28" t="s">
        <v>280</v>
      </c>
      <c r="Z215" s="300">
        <v>0.54600000000000004</v>
      </c>
      <c r="AA215" s="301">
        <v>0.66500000000000004</v>
      </c>
      <c r="AB215" s="301" t="s">
        <v>270</v>
      </c>
      <c r="AC215" s="301">
        <v>0.52600000000000002</v>
      </c>
      <c r="AD215" s="301">
        <v>0.79800000000000004</v>
      </c>
      <c r="AE215" s="301">
        <v>0.31900000000000001</v>
      </c>
      <c r="AF215" s="301">
        <v>0.55600000000000005</v>
      </c>
      <c r="AG215" s="302">
        <v>5.8000000000000003E-2</v>
      </c>
    </row>
    <row r="216" spans="1:33" ht="21" customHeight="1">
      <c r="A216" s="28" t="s">
        <v>281</v>
      </c>
      <c r="B216" s="301">
        <v>0.60699999999999998</v>
      </c>
      <c r="C216" s="301">
        <v>0.72599999999999998</v>
      </c>
      <c r="D216" s="463" t="s">
        <v>270</v>
      </c>
      <c r="E216" s="301">
        <v>0.58799999999999997</v>
      </c>
      <c r="F216" s="301">
        <v>0.85399999999999998</v>
      </c>
      <c r="G216" s="301">
        <v>0.38</v>
      </c>
      <c r="H216" s="301">
        <v>0.63600000000000001</v>
      </c>
      <c r="I216" s="302">
        <v>7.0000000000000007E-2</v>
      </c>
      <c r="J216" s="100"/>
      <c r="K216" s="100"/>
      <c r="M216" s="28" t="s">
        <v>281</v>
      </c>
      <c r="N216" s="300">
        <v>0.67200000000000004</v>
      </c>
      <c r="O216" s="301">
        <v>0.79</v>
      </c>
      <c r="P216" s="467" t="s">
        <v>270</v>
      </c>
      <c r="Q216" s="301">
        <v>0.66</v>
      </c>
      <c r="R216" s="301">
        <v>0.91300000000000003</v>
      </c>
      <c r="S216" s="301">
        <v>0.44800000000000001</v>
      </c>
      <c r="T216" s="301">
        <v>0.71599999999999997</v>
      </c>
      <c r="U216" s="302">
        <v>8.5999999999999993E-2</v>
      </c>
      <c r="V216" s="100"/>
      <c r="W216" s="100"/>
      <c r="Y216" s="28" t="s">
        <v>281</v>
      </c>
      <c r="Z216" s="300">
        <v>0.54500000000000004</v>
      </c>
      <c r="AA216" s="301">
        <v>0.66400000000000003</v>
      </c>
      <c r="AB216" s="301" t="s">
        <v>270</v>
      </c>
      <c r="AC216" s="301">
        <v>0.51500000000000001</v>
      </c>
      <c r="AD216" s="301">
        <v>0.79700000000000004</v>
      </c>
      <c r="AE216" s="301">
        <v>0.32</v>
      </c>
      <c r="AF216" s="301">
        <v>0.55900000000000005</v>
      </c>
      <c r="AG216" s="302">
        <v>5.7000000000000002E-2</v>
      </c>
    </row>
    <row r="217" spans="1:33" ht="21" customHeight="1">
      <c r="A217" s="28" t="s">
        <v>282</v>
      </c>
      <c r="B217" s="301">
        <v>0.60599999999999998</v>
      </c>
      <c r="C217" s="301">
        <v>0.72599999999999998</v>
      </c>
      <c r="D217" s="463" t="s">
        <v>270</v>
      </c>
      <c r="E217" s="301">
        <v>0.56899999999999995</v>
      </c>
      <c r="F217" s="301">
        <v>0.85899999999999999</v>
      </c>
      <c r="G217" s="301">
        <v>0.38200000000000001</v>
      </c>
      <c r="H217" s="301">
        <v>0.63800000000000001</v>
      </c>
      <c r="I217" s="302">
        <v>7.1999999999999995E-2</v>
      </c>
      <c r="J217" s="100"/>
      <c r="K217" s="100"/>
      <c r="M217" s="28" t="s">
        <v>282</v>
      </c>
      <c r="N217" s="300">
        <v>0.66700000000000004</v>
      </c>
      <c r="O217" s="301">
        <v>0.78300000000000003</v>
      </c>
      <c r="P217" s="467" t="s">
        <v>270</v>
      </c>
      <c r="Q217" s="301">
        <v>0.63700000000000001</v>
      </c>
      <c r="R217" s="301">
        <v>0.91400000000000003</v>
      </c>
      <c r="S217" s="301">
        <v>0.44400000000000001</v>
      </c>
      <c r="T217" s="301">
        <v>0.71</v>
      </c>
      <c r="U217" s="302">
        <v>8.5999999999999993E-2</v>
      </c>
      <c r="V217" s="100"/>
      <c r="W217" s="100"/>
      <c r="Y217" s="28" t="s">
        <v>282</v>
      </c>
      <c r="Z217" s="300">
        <v>0.55000000000000004</v>
      </c>
      <c r="AA217" s="301">
        <v>0.67</v>
      </c>
      <c r="AB217" s="301" t="s">
        <v>270</v>
      </c>
      <c r="AC217" s="301">
        <v>0.499</v>
      </c>
      <c r="AD217" s="301">
        <v>0.80700000000000005</v>
      </c>
      <c r="AE217" s="301">
        <v>0.32600000000000001</v>
      </c>
      <c r="AF217" s="301">
        <v>0.56699999999999995</v>
      </c>
      <c r="AG217" s="302">
        <v>6.0999999999999999E-2</v>
      </c>
    </row>
    <row r="218" spans="1:33" ht="21" customHeight="1">
      <c r="A218" s="28" t="s">
        <v>283</v>
      </c>
      <c r="B218" s="301">
        <v>0.60199999999999998</v>
      </c>
      <c r="C218" s="301">
        <v>0.72199999999999998</v>
      </c>
      <c r="D218" s="463" t="s">
        <v>270</v>
      </c>
      <c r="E218" s="301">
        <v>0.55600000000000005</v>
      </c>
      <c r="F218" s="301">
        <v>0.85699999999999998</v>
      </c>
      <c r="G218" s="301">
        <v>0.377</v>
      </c>
      <c r="H218" s="301">
        <v>0.63200000000000001</v>
      </c>
      <c r="I218" s="302">
        <v>6.9000000000000006E-2</v>
      </c>
      <c r="J218" s="100"/>
      <c r="K218" s="100"/>
      <c r="M218" s="28" t="s">
        <v>283</v>
      </c>
      <c r="N218" s="300">
        <v>0.66600000000000004</v>
      </c>
      <c r="O218" s="301">
        <v>0.78300000000000003</v>
      </c>
      <c r="P218" s="467" t="s">
        <v>270</v>
      </c>
      <c r="Q218" s="301">
        <v>0.64</v>
      </c>
      <c r="R218" s="301">
        <v>0.91900000000000004</v>
      </c>
      <c r="S218" s="301">
        <v>0.435</v>
      </c>
      <c r="T218" s="301">
        <v>0.69499999999999995</v>
      </c>
      <c r="U218" s="302">
        <v>8.3000000000000004E-2</v>
      </c>
      <c r="V218" s="100"/>
      <c r="W218" s="100"/>
      <c r="Y218" s="28" t="s">
        <v>283</v>
      </c>
      <c r="Z218" s="300">
        <v>0.54200000000000004</v>
      </c>
      <c r="AA218" s="301">
        <v>0.66100000000000003</v>
      </c>
      <c r="AB218" s="301" t="s">
        <v>270</v>
      </c>
      <c r="AC218" s="301">
        <v>0.46899999999999997</v>
      </c>
      <c r="AD218" s="301">
        <v>0.79800000000000004</v>
      </c>
      <c r="AE218" s="301">
        <v>0.32600000000000001</v>
      </c>
      <c r="AF218" s="301">
        <v>0.56999999999999995</v>
      </c>
      <c r="AG218" s="302">
        <v>5.8000000000000003E-2</v>
      </c>
    </row>
    <row r="219" spans="1:33" ht="21" customHeight="1">
      <c r="A219" s="28" t="s">
        <v>318</v>
      </c>
      <c r="B219" s="301">
        <v>0.60699999999999998</v>
      </c>
      <c r="C219" s="301">
        <v>0.72499999999999998</v>
      </c>
      <c r="D219" s="463" t="s">
        <v>270</v>
      </c>
      <c r="E219" s="301">
        <v>0.55300000000000005</v>
      </c>
      <c r="F219" s="301">
        <v>0.85799999999999998</v>
      </c>
      <c r="G219" s="301">
        <v>0.39100000000000001</v>
      </c>
      <c r="H219" s="301">
        <v>0.64700000000000002</v>
      </c>
      <c r="I219" s="302">
        <v>8.1000000000000003E-2</v>
      </c>
      <c r="J219" s="100"/>
      <c r="K219" s="100"/>
      <c r="M219" s="28" t="s">
        <v>318</v>
      </c>
      <c r="N219" s="300">
        <v>0.67200000000000004</v>
      </c>
      <c r="O219" s="301">
        <v>0.78700000000000003</v>
      </c>
      <c r="P219" s="467" t="s">
        <v>270</v>
      </c>
      <c r="Q219" s="301">
        <v>0.64800000000000002</v>
      </c>
      <c r="R219" s="301">
        <v>0.91500000000000004</v>
      </c>
      <c r="S219" s="301">
        <v>0.45600000000000002</v>
      </c>
      <c r="T219" s="301">
        <v>0.71699999999999997</v>
      </c>
      <c r="U219" s="302">
        <v>0.10299999999999999</v>
      </c>
      <c r="V219" s="100"/>
      <c r="W219" s="100"/>
      <c r="Y219" s="28" t="s">
        <v>318</v>
      </c>
      <c r="Z219" s="300">
        <v>0.54600000000000004</v>
      </c>
      <c r="AA219" s="301">
        <v>0.66500000000000004</v>
      </c>
      <c r="AB219" s="301" t="s">
        <v>270</v>
      </c>
      <c r="AC219" s="301">
        <v>0.45500000000000002</v>
      </c>
      <c r="AD219" s="301">
        <v>0.80400000000000005</v>
      </c>
      <c r="AE219" s="301">
        <v>0.33300000000000002</v>
      </c>
      <c r="AF219" s="301">
        <v>0.57899999999999996</v>
      </c>
      <c r="AG219" s="302">
        <v>6.2E-2</v>
      </c>
    </row>
    <row r="220" spans="1:33" ht="21" customHeight="1">
      <c r="A220" s="28" t="s">
        <v>319</v>
      </c>
      <c r="B220" s="301">
        <v>0.60699999999999998</v>
      </c>
      <c r="C220" s="301">
        <v>0.72599999999999998</v>
      </c>
      <c r="D220" s="463" t="s">
        <v>270</v>
      </c>
      <c r="E220" s="301">
        <v>0.56599999999999995</v>
      </c>
      <c r="F220" s="301">
        <v>0.85299999999999998</v>
      </c>
      <c r="G220" s="301">
        <v>0.39100000000000001</v>
      </c>
      <c r="H220" s="301">
        <v>0.65300000000000002</v>
      </c>
      <c r="I220" s="302">
        <v>7.3999999999999996E-2</v>
      </c>
      <c r="J220" s="100"/>
      <c r="K220" s="100"/>
      <c r="M220" s="28" t="s">
        <v>319</v>
      </c>
      <c r="N220" s="300">
        <v>0.67300000000000004</v>
      </c>
      <c r="O220" s="301">
        <v>0.78900000000000003</v>
      </c>
      <c r="P220" s="467" t="s">
        <v>270</v>
      </c>
      <c r="Q220" s="301">
        <v>0.66100000000000003</v>
      </c>
      <c r="R220" s="301">
        <v>0.91200000000000003</v>
      </c>
      <c r="S220" s="301">
        <v>0.45800000000000002</v>
      </c>
      <c r="T220" s="301">
        <v>0.72399999999999998</v>
      </c>
      <c r="U220" s="302">
        <v>0.1</v>
      </c>
      <c r="V220" s="100"/>
      <c r="W220" s="100"/>
      <c r="Y220" s="28" t="s">
        <v>319</v>
      </c>
      <c r="Z220" s="300">
        <v>0.54400000000000004</v>
      </c>
      <c r="AA220" s="301">
        <v>0.66500000000000004</v>
      </c>
      <c r="AB220" s="301" t="s">
        <v>270</v>
      </c>
      <c r="AC220" s="301">
        <v>0.46800000000000003</v>
      </c>
      <c r="AD220" s="301">
        <v>0.79600000000000004</v>
      </c>
      <c r="AE220" s="301">
        <v>0.33</v>
      </c>
      <c r="AF220" s="301">
        <v>0.58299999999999996</v>
      </c>
      <c r="AG220" s="302" t="s">
        <v>270</v>
      </c>
    </row>
    <row r="221" spans="1:33" ht="21" customHeight="1">
      <c r="A221" s="28" t="s">
        <v>320</v>
      </c>
      <c r="B221" s="301">
        <v>0.61099999999999999</v>
      </c>
      <c r="C221" s="301">
        <v>0.73</v>
      </c>
      <c r="D221" s="463" t="s">
        <v>270</v>
      </c>
      <c r="E221" s="301">
        <v>0.59799999999999998</v>
      </c>
      <c r="F221" s="301">
        <v>0.85099999999999998</v>
      </c>
      <c r="G221" s="301">
        <v>0.39600000000000002</v>
      </c>
      <c r="H221" s="301">
        <v>0.65800000000000003</v>
      </c>
      <c r="I221" s="302">
        <v>7.9000000000000001E-2</v>
      </c>
      <c r="J221" s="100"/>
      <c r="K221" s="100"/>
      <c r="L221" s="40"/>
      <c r="M221" s="28" t="s">
        <v>320</v>
      </c>
      <c r="N221" s="301">
        <v>0.67600000000000005</v>
      </c>
      <c r="O221" s="301">
        <v>0.79300000000000004</v>
      </c>
      <c r="P221" s="467" t="s">
        <v>270</v>
      </c>
      <c r="Q221" s="301">
        <v>0.67400000000000004</v>
      </c>
      <c r="R221" s="301">
        <v>0.91400000000000003</v>
      </c>
      <c r="S221" s="301">
        <v>0.46200000000000002</v>
      </c>
      <c r="T221" s="301">
        <v>0.73399999999999999</v>
      </c>
      <c r="U221" s="302">
        <v>9.8000000000000004E-2</v>
      </c>
      <c r="V221" s="100"/>
      <c r="W221" s="100"/>
      <c r="X221" s="40"/>
      <c r="Y221" s="28" t="s">
        <v>320</v>
      </c>
      <c r="Z221" s="301">
        <v>0.54900000000000004</v>
      </c>
      <c r="AA221" s="301">
        <v>0.66900000000000004</v>
      </c>
      <c r="AB221" s="301" t="s">
        <v>270</v>
      </c>
      <c r="AC221" s="301">
        <v>0.51900000000000002</v>
      </c>
      <c r="AD221" s="301">
        <v>0.79</v>
      </c>
      <c r="AE221" s="301">
        <v>0.33600000000000002</v>
      </c>
      <c r="AF221" s="301">
        <v>0.58399999999999996</v>
      </c>
      <c r="AG221" s="302">
        <v>6.4000000000000001E-2</v>
      </c>
    </row>
    <row r="222" spans="1:33" ht="21" customHeight="1">
      <c r="A222" s="28" t="s">
        <v>321</v>
      </c>
      <c r="B222" s="303">
        <v>0.61</v>
      </c>
      <c r="C222" s="303">
        <v>0.72799999999999998</v>
      </c>
      <c r="D222" s="463" t="s">
        <v>270</v>
      </c>
      <c r="E222" s="303">
        <v>0.61099999999999999</v>
      </c>
      <c r="F222" s="303">
        <v>0.84799999999999998</v>
      </c>
      <c r="G222" s="303">
        <v>0.39</v>
      </c>
      <c r="H222" s="303">
        <v>0.64</v>
      </c>
      <c r="I222" s="294">
        <v>8.7999999999999995E-2</v>
      </c>
      <c r="J222" s="40"/>
      <c r="K222" s="40"/>
      <c r="L222" s="40"/>
      <c r="M222" s="28" t="s">
        <v>321</v>
      </c>
      <c r="N222" s="303">
        <v>0.67100000000000004</v>
      </c>
      <c r="O222" s="303">
        <v>0.78300000000000003</v>
      </c>
      <c r="P222" s="467" t="s">
        <v>270</v>
      </c>
      <c r="Q222" s="303">
        <v>0.64900000000000002</v>
      </c>
      <c r="R222" s="303">
        <v>0.90900000000000003</v>
      </c>
      <c r="S222" s="303">
        <v>0.45900000000000002</v>
      </c>
      <c r="T222" s="303">
        <v>0.71399999999999997</v>
      </c>
      <c r="U222" s="294">
        <v>0.11700000000000001</v>
      </c>
      <c r="V222" s="40"/>
      <c r="W222" s="40"/>
      <c r="X222" s="40"/>
      <c r="Y222" s="28" t="s">
        <v>321</v>
      </c>
      <c r="Z222" s="303">
        <v>0.55300000000000005</v>
      </c>
      <c r="AA222" s="303">
        <v>0.67300000000000004</v>
      </c>
      <c r="AB222" s="303" t="s">
        <v>270</v>
      </c>
      <c r="AC222" s="303">
        <v>0.57199999999999995</v>
      </c>
      <c r="AD222" s="303">
        <v>0.79100000000000004</v>
      </c>
      <c r="AE222" s="303">
        <v>0.32800000000000001</v>
      </c>
      <c r="AF222" s="303">
        <v>0.56799999999999995</v>
      </c>
      <c r="AG222" s="294">
        <v>6.5000000000000002E-2</v>
      </c>
    </row>
    <row r="223" spans="1:33" ht="21" customHeight="1">
      <c r="A223" s="28" t="s">
        <v>322</v>
      </c>
      <c r="B223" s="303">
        <v>0.61399999999999999</v>
      </c>
      <c r="C223" s="303">
        <v>0.73199999999999998</v>
      </c>
      <c r="D223" s="463" t="s">
        <v>270</v>
      </c>
      <c r="E223" s="303">
        <v>0.60399999999999998</v>
      </c>
      <c r="F223" s="303">
        <v>0.85299999999999998</v>
      </c>
      <c r="G223" s="303">
        <v>0.39800000000000002</v>
      </c>
      <c r="H223" s="303">
        <v>0.65200000000000002</v>
      </c>
      <c r="I223" s="294">
        <v>9.1999999999999998E-2</v>
      </c>
      <c r="J223" s="40"/>
      <c r="K223" s="40"/>
      <c r="L223" s="40"/>
      <c r="M223" s="28" t="s">
        <v>322</v>
      </c>
      <c r="N223" s="303">
        <v>0.67400000000000004</v>
      </c>
      <c r="O223" s="303">
        <v>0.78700000000000003</v>
      </c>
      <c r="P223" s="467" t="s">
        <v>270</v>
      </c>
      <c r="Q223" s="303">
        <v>0.629</v>
      </c>
      <c r="R223" s="303">
        <v>0.91400000000000003</v>
      </c>
      <c r="S223" s="303">
        <v>0.46600000000000003</v>
      </c>
      <c r="T223" s="303">
        <v>0.72399999999999998</v>
      </c>
      <c r="U223" s="294">
        <v>0.11899999999999999</v>
      </c>
      <c r="V223" s="40"/>
      <c r="W223" s="40"/>
      <c r="X223" s="40"/>
      <c r="Y223" s="28" t="s">
        <v>322</v>
      </c>
      <c r="Z223" s="303">
        <v>0.55800000000000005</v>
      </c>
      <c r="AA223" s="303">
        <v>0.67900000000000005</v>
      </c>
      <c r="AB223" s="303" t="s">
        <v>270</v>
      </c>
      <c r="AC223" s="303">
        <v>0.57699999999999996</v>
      </c>
      <c r="AD223" s="303">
        <v>0.79500000000000004</v>
      </c>
      <c r="AE223" s="303">
        <v>0.33800000000000002</v>
      </c>
      <c r="AF223" s="303">
        <v>0.58099999999999996</v>
      </c>
      <c r="AG223" s="294">
        <v>7.0999999999999994E-2</v>
      </c>
    </row>
    <row r="224" spans="1:33" ht="21" customHeight="1">
      <c r="A224" s="28" t="s">
        <v>323</v>
      </c>
      <c r="B224" s="293">
        <v>0.61499999999999999</v>
      </c>
      <c r="C224" s="293">
        <v>0.73299999999999998</v>
      </c>
      <c r="D224" s="463" t="s">
        <v>270</v>
      </c>
      <c r="E224" s="293">
        <v>0.622</v>
      </c>
      <c r="F224" s="293">
        <v>0.84899999999999998</v>
      </c>
      <c r="G224" s="293">
        <v>0.40100000000000002</v>
      </c>
      <c r="H224" s="293">
        <v>0.65600000000000003</v>
      </c>
      <c r="I224" s="294">
        <v>9.2999999999999999E-2</v>
      </c>
      <c r="M224" s="28" t="s">
        <v>323</v>
      </c>
      <c r="N224" s="293">
        <v>0.67600000000000005</v>
      </c>
      <c r="O224" s="293">
        <v>0.78800000000000003</v>
      </c>
      <c r="P224" s="467" t="s">
        <v>270</v>
      </c>
      <c r="Q224" s="293">
        <v>0.66100000000000003</v>
      </c>
      <c r="R224" s="293">
        <v>0.90600000000000003</v>
      </c>
      <c r="S224" s="293">
        <v>0.47099999999999997</v>
      </c>
      <c r="T224" s="293">
        <v>0.73</v>
      </c>
      <c r="U224" s="294">
        <v>0.125</v>
      </c>
      <c r="Y224" s="28" t="s">
        <v>323</v>
      </c>
      <c r="Z224" s="293">
        <v>0.55700000000000005</v>
      </c>
      <c r="AA224" s="293">
        <v>0.67900000000000005</v>
      </c>
      <c r="AB224" s="293" t="s">
        <v>270</v>
      </c>
      <c r="AC224" s="293">
        <v>0.58099999999999996</v>
      </c>
      <c r="AD224" s="293">
        <v>0.79400000000000004</v>
      </c>
      <c r="AE224" s="293">
        <v>0.33800000000000002</v>
      </c>
      <c r="AF224" s="293">
        <v>0.58499999999999996</v>
      </c>
      <c r="AG224" s="294">
        <v>6.7000000000000004E-2</v>
      </c>
    </row>
    <row r="225" spans="1:33" ht="21" customHeight="1">
      <c r="A225" s="28" t="s">
        <v>324</v>
      </c>
      <c r="B225" s="293">
        <v>0.61399999999999999</v>
      </c>
      <c r="C225" s="293">
        <v>0.73099999999999998</v>
      </c>
      <c r="D225" s="463" t="s">
        <v>270</v>
      </c>
      <c r="E225" s="293">
        <v>0.60099999999999998</v>
      </c>
      <c r="F225" s="293">
        <v>0.84699999999999998</v>
      </c>
      <c r="G225" s="293">
        <v>0.40899999999999997</v>
      </c>
      <c r="H225" s="293">
        <v>0.66800000000000004</v>
      </c>
      <c r="I225" s="294">
        <v>9.7000000000000003E-2</v>
      </c>
      <c r="M225" s="28" t="s">
        <v>324</v>
      </c>
      <c r="N225" s="293">
        <v>0.67900000000000005</v>
      </c>
      <c r="O225" s="293">
        <v>0.79100000000000004</v>
      </c>
      <c r="P225" s="467" t="s">
        <v>270</v>
      </c>
      <c r="Q225" s="293">
        <v>0.63800000000000001</v>
      </c>
      <c r="R225" s="293">
        <v>0.90900000000000003</v>
      </c>
      <c r="S225" s="293">
        <v>0.49</v>
      </c>
      <c r="T225" s="293">
        <v>0.754</v>
      </c>
      <c r="U225" s="294">
        <v>0.13500000000000001</v>
      </c>
      <c r="Y225" s="28" t="s">
        <v>324</v>
      </c>
      <c r="Z225" s="293">
        <v>0.55200000000000005</v>
      </c>
      <c r="AA225" s="293">
        <v>0.67200000000000004</v>
      </c>
      <c r="AB225" s="293" t="s">
        <v>270</v>
      </c>
      <c r="AC225" s="293">
        <v>0.56299999999999994</v>
      </c>
      <c r="AD225" s="293">
        <v>0.78700000000000003</v>
      </c>
      <c r="AE225" s="293">
        <v>0.33700000000000002</v>
      </c>
      <c r="AF225" s="293">
        <v>0.58299999999999996</v>
      </c>
      <c r="AG225" s="294">
        <v>6.7000000000000004E-2</v>
      </c>
    </row>
    <row r="226" spans="1:33" ht="21" customHeight="1">
      <c r="A226" s="28" t="s">
        <v>325</v>
      </c>
      <c r="B226" s="293">
        <v>0.60599999999999998</v>
      </c>
      <c r="C226" s="293">
        <v>0.72599999999999998</v>
      </c>
      <c r="D226" s="463" t="s">
        <v>270</v>
      </c>
      <c r="E226" s="293">
        <v>0.6</v>
      </c>
      <c r="F226" s="293">
        <v>0.83899999999999997</v>
      </c>
      <c r="G226" s="293">
        <v>0.40300000000000002</v>
      </c>
      <c r="H226" s="293">
        <v>0.66900000000000004</v>
      </c>
      <c r="I226" s="294">
        <v>8.2000000000000003E-2</v>
      </c>
      <c r="M226" s="28" t="s">
        <v>325</v>
      </c>
      <c r="N226" s="293">
        <v>0.67200000000000004</v>
      </c>
      <c r="O226" s="293">
        <v>0.78500000000000003</v>
      </c>
      <c r="P226" s="467" t="s">
        <v>270</v>
      </c>
      <c r="Q226" s="293">
        <v>0.62</v>
      </c>
      <c r="R226" s="293">
        <v>0.90400000000000003</v>
      </c>
      <c r="S226" s="293">
        <v>0.48199999999999998</v>
      </c>
      <c r="T226" s="293">
        <v>0.752</v>
      </c>
      <c r="U226" s="294">
        <v>0.11899999999999999</v>
      </c>
      <c r="Y226" s="28" t="s">
        <v>325</v>
      </c>
      <c r="Z226" s="293">
        <v>0.54500000000000004</v>
      </c>
      <c r="AA226" s="293">
        <v>0.66800000000000004</v>
      </c>
      <c r="AB226" s="293" t="s">
        <v>270</v>
      </c>
      <c r="AC226" s="293">
        <v>0.57899999999999996</v>
      </c>
      <c r="AD226" s="293">
        <v>0.77600000000000002</v>
      </c>
      <c r="AE226" s="293">
        <v>0.33200000000000002</v>
      </c>
      <c r="AF226" s="293">
        <v>0.58799999999999997</v>
      </c>
      <c r="AG226" s="294" t="s">
        <v>270</v>
      </c>
    </row>
    <row r="227" spans="1:33" ht="21" customHeight="1">
      <c r="A227" s="28" t="s">
        <v>326</v>
      </c>
      <c r="B227" s="293">
        <v>0.60399999999999998</v>
      </c>
      <c r="C227" s="293">
        <v>0.72299999999999998</v>
      </c>
      <c r="D227" s="463" t="s">
        <v>270</v>
      </c>
      <c r="E227" s="293">
        <v>0.58399999999999996</v>
      </c>
      <c r="F227" s="293">
        <v>0.83799999999999997</v>
      </c>
      <c r="G227" s="293">
        <v>0.4</v>
      </c>
      <c r="H227" s="293">
        <v>0.66400000000000003</v>
      </c>
      <c r="I227" s="294">
        <v>8.2000000000000003E-2</v>
      </c>
      <c r="M227" s="28" t="s">
        <v>326</v>
      </c>
      <c r="N227" s="293">
        <v>0.67100000000000004</v>
      </c>
      <c r="O227" s="293">
        <v>0.78300000000000003</v>
      </c>
      <c r="P227" s="467" t="s">
        <v>270</v>
      </c>
      <c r="Q227" s="293">
        <v>0.59399999999999997</v>
      </c>
      <c r="R227" s="293">
        <v>0.90200000000000002</v>
      </c>
      <c r="S227" s="293">
        <v>0.48599999999999999</v>
      </c>
      <c r="T227" s="293">
        <v>0.75600000000000001</v>
      </c>
      <c r="U227" s="294">
        <v>0.126</v>
      </c>
      <c r="Y227" s="28" t="s">
        <v>326</v>
      </c>
      <c r="Z227" s="293">
        <v>0.54100000000000004</v>
      </c>
      <c r="AA227" s="293">
        <v>0.66400000000000003</v>
      </c>
      <c r="AB227" s="293" t="s">
        <v>270</v>
      </c>
      <c r="AC227" s="293">
        <v>0.57399999999999995</v>
      </c>
      <c r="AD227" s="293">
        <v>0.77800000000000002</v>
      </c>
      <c r="AE227" s="293">
        <v>0.32300000000000001</v>
      </c>
      <c r="AF227" s="293">
        <v>0.57399999999999995</v>
      </c>
      <c r="AG227" s="294" t="s">
        <v>270</v>
      </c>
    </row>
    <row r="228" spans="1:33" ht="21" customHeight="1">
      <c r="A228" s="28" t="s">
        <v>327</v>
      </c>
      <c r="B228" s="293">
        <v>0.6</v>
      </c>
      <c r="C228" s="293">
        <v>0.72199999999999998</v>
      </c>
      <c r="D228" s="463" t="s">
        <v>270</v>
      </c>
      <c r="E228" s="293">
        <v>0.58899999999999997</v>
      </c>
      <c r="F228" s="293">
        <v>0.83699999999999997</v>
      </c>
      <c r="G228" s="293">
        <v>0.39</v>
      </c>
      <c r="H228" s="293">
        <v>0.65900000000000003</v>
      </c>
      <c r="I228" s="294">
        <v>6.6000000000000003E-2</v>
      </c>
      <c r="M228" s="28" t="s">
        <v>327</v>
      </c>
      <c r="N228" s="293">
        <v>0.66600000000000004</v>
      </c>
      <c r="O228" s="293">
        <v>0.78500000000000003</v>
      </c>
      <c r="P228" s="467" t="s">
        <v>270</v>
      </c>
      <c r="Q228" s="293">
        <v>0.60799999999999998</v>
      </c>
      <c r="R228" s="293">
        <v>0.90700000000000003</v>
      </c>
      <c r="S228" s="293">
        <v>0.46600000000000003</v>
      </c>
      <c r="T228" s="293">
        <v>0.748</v>
      </c>
      <c r="U228" s="294">
        <v>8.7999999999999995E-2</v>
      </c>
      <c r="Y228" s="28" t="s">
        <v>327</v>
      </c>
      <c r="Z228" s="293">
        <v>0.53800000000000003</v>
      </c>
      <c r="AA228" s="293">
        <v>0.66</v>
      </c>
      <c r="AB228" s="293" t="s">
        <v>270</v>
      </c>
      <c r="AC228" s="293">
        <v>0.56899999999999995</v>
      </c>
      <c r="AD228" s="293">
        <v>0.77100000000000002</v>
      </c>
      <c r="AE228" s="293">
        <v>0.32300000000000001</v>
      </c>
      <c r="AF228" s="293">
        <v>0.57199999999999995</v>
      </c>
      <c r="AG228" s="294" t="s">
        <v>270</v>
      </c>
    </row>
    <row r="229" spans="1:33" ht="21" customHeight="1">
      <c r="A229" s="28" t="s">
        <v>328</v>
      </c>
      <c r="B229" s="293">
        <v>0.60399999999999998</v>
      </c>
      <c r="C229" s="293">
        <v>0.72499999999999998</v>
      </c>
      <c r="D229" s="463" t="s">
        <v>270</v>
      </c>
      <c r="E229" s="293">
        <v>0.60799999999999998</v>
      </c>
      <c r="F229" s="293">
        <v>0.84199999999999997</v>
      </c>
      <c r="G229" s="293">
        <v>0.38900000000000001</v>
      </c>
      <c r="H229" s="293">
        <v>0.65100000000000002</v>
      </c>
      <c r="I229" s="294">
        <v>7.3999999999999996E-2</v>
      </c>
      <c r="M229" s="28" t="s">
        <v>328</v>
      </c>
      <c r="N229" s="293">
        <v>0.66300000000000003</v>
      </c>
      <c r="O229" s="293">
        <v>0.78200000000000003</v>
      </c>
      <c r="P229" s="467" t="s">
        <v>270</v>
      </c>
      <c r="Q229" s="293">
        <v>0.622</v>
      </c>
      <c r="R229" s="293">
        <v>0.90400000000000003</v>
      </c>
      <c r="S229" s="293">
        <v>0.45600000000000002</v>
      </c>
      <c r="T229" s="293">
        <v>0.73099999999999998</v>
      </c>
      <c r="U229" s="294">
        <v>8.8999999999999996E-2</v>
      </c>
      <c r="Y229" s="28" t="s">
        <v>328</v>
      </c>
      <c r="Z229" s="293">
        <v>0.54900000000000004</v>
      </c>
      <c r="AA229" s="293">
        <v>0.67</v>
      </c>
      <c r="AB229" s="293" t="s">
        <v>270</v>
      </c>
      <c r="AC229" s="293">
        <v>0.59399999999999997</v>
      </c>
      <c r="AD229" s="293">
        <v>0.78400000000000003</v>
      </c>
      <c r="AE229" s="293">
        <v>0.32900000000000001</v>
      </c>
      <c r="AF229" s="293">
        <v>0.57199999999999995</v>
      </c>
      <c r="AG229" s="294">
        <v>6.3E-2</v>
      </c>
    </row>
    <row r="230" spans="1:33" ht="21" customHeight="1">
      <c r="A230" s="28" t="s">
        <v>329</v>
      </c>
      <c r="B230" s="293">
        <v>0.60499999999999998</v>
      </c>
      <c r="C230" s="293">
        <v>0.72599999999999998</v>
      </c>
      <c r="D230" s="463" t="s">
        <v>270</v>
      </c>
      <c r="E230" s="293">
        <v>0.624</v>
      </c>
      <c r="F230" s="293">
        <v>0.84499999999999997</v>
      </c>
      <c r="G230" s="293">
        <v>0.38600000000000001</v>
      </c>
      <c r="H230" s="293">
        <v>0.64500000000000002</v>
      </c>
      <c r="I230" s="294">
        <v>7.4999999999999997E-2</v>
      </c>
      <c r="M230" s="28" t="s">
        <v>329</v>
      </c>
      <c r="N230" s="293">
        <v>0.66200000000000003</v>
      </c>
      <c r="O230" s="293">
        <v>0.78100000000000003</v>
      </c>
      <c r="P230" s="467" t="s">
        <v>270</v>
      </c>
      <c r="Q230" s="293">
        <v>0.64900000000000002</v>
      </c>
      <c r="R230" s="293">
        <v>0.90300000000000002</v>
      </c>
      <c r="S230" s="293">
        <v>0.45200000000000001</v>
      </c>
      <c r="T230" s="293">
        <v>0.72199999999999998</v>
      </c>
      <c r="U230" s="294">
        <v>9.1999999999999998E-2</v>
      </c>
      <c r="Y230" s="28" t="s">
        <v>329</v>
      </c>
      <c r="Z230" s="293">
        <v>0.55100000000000005</v>
      </c>
      <c r="AA230" s="293">
        <v>0.67400000000000004</v>
      </c>
      <c r="AB230" s="293" t="s">
        <v>270</v>
      </c>
      <c r="AC230" s="293">
        <v>0.59899999999999998</v>
      </c>
      <c r="AD230" s="293">
        <v>0.79</v>
      </c>
      <c r="AE230" s="293">
        <v>0.32700000000000001</v>
      </c>
      <c r="AF230" s="293">
        <v>0.56899999999999995</v>
      </c>
      <c r="AG230" s="294">
        <v>6.2E-2</v>
      </c>
    </row>
    <row r="231" spans="1:33" ht="21" customHeight="1">
      <c r="A231" s="28" t="s">
        <v>330</v>
      </c>
      <c r="B231" s="293">
        <v>0.60499999999999998</v>
      </c>
      <c r="C231" s="293">
        <v>0.72199999999999998</v>
      </c>
      <c r="D231" s="463" t="s">
        <v>270</v>
      </c>
      <c r="E231" s="293">
        <v>0.65200000000000002</v>
      </c>
      <c r="F231" s="293">
        <v>0.83099999999999996</v>
      </c>
      <c r="G231" s="293">
        <v>0.39500000000000002</v>
      </c>
      <c r="H231" s="293">
        <v>0.64400000000000002</v>
      </c>
      <c r="I231" s="294">
        <v>9.4E-2</v>
      </c>
      <c r="L231" s="26"/>
      <c r="M231" s="28" t="s">
        <v>330</v>
      </c>
      <c r="N231" s="293">
        <v>0.66900000000000004</v>
      </c>
      <c r="O231" s="293">
        <v>0.78200000000000003</v>
      </c>
      <c r="P231" s="467" t="s">
        <v>270</v>
      </c>
      <c r="Q231" s="293">
        <v>0.67600000000000005</v>
      </c>
      <c r="R231" s="293">
        <v>0.89900000000000002</v>
      </c>
      <c r="S231" s="293">
        <v>0.46400000000000002</v>
      </c>
      <c r="T231" s="293">
        <v>0.71899999999999997</v>
      </c>
      <c r="U231" s="294">
        <v>0.124</v>
      </c>
      <c r="Y231" s="28" t="s">
        <v>330</v>
      </c>
      <c r="Z231" s="293">
        <v>0.54500000000000004</v>
      </c>
      <c r="AA231" s="293">
        <v>0.66400000000000003</v>
      </c>
      <c r="AB231" s="293" t="s">
        <v>270</v>
      </c>
      <c r="AC231" s="293">
        <v>0.627</v>
      </c>
      <c r="AD231" s="293">
        <v>0.76600000000000001</v>
      </c>
      <c r="AE231" s="293">
        <v>0.33200000000000002</v>
      </c>
      <c r="AF231" s="293">
        <v>0.57199999999999995</v>
      </c>
      <c r="AG231" s="294">
        <v>7.0000000000000007E-2</v>
      </c>
    </row>
    <row r="232" spans="1:33" ht="21" customHeight="1">
      <c r="A232" s="28" t="s">
        <v>331</v>
      </c>
      <c r="B232" s="293">
        <v>0.59899999999999998</v>
      </c>
      <c r="C232" s="293">
        <v>0.71599999999999997</v>
      </c>
      <c r="D232" s="463" t="s">
        <v>270</v>
      </c>
      <c r="E232" s="293">
        <v>0.64200000000000002</v>
      </c>
      <c r="F232" s="293">
        <v>0.82699999999999996</v>
      </c>
      <c r="G232" s="293">
        <v>0.39</v>
      </c>
      <c r="H232" s="293">
        <v>0.63600000000000001</v>
      </c>
      <c r="I232" s="294">
        <v>9.2999999999999999E-2</v>
      </c>
      <c r="L232" s="26"/>
      <c r="M232" s="28" t="s">
        <v>331</v>
      </c>
      <c r="N232" s="293">
        <v>0.67100000000000004</v>
      </c>
      <c r="O232" s="293">
        <v>0.78500000000000003</v>
      </c>
      <c r="P232" s="467" t="s">
        <v>270</v>
      </c>
      <c r="Q232" s="293">
        <v>0.68799999999999994</v>
      </c>
      <c r="R232" s="293">
        <v>0.90200000000000002</v>
      </c>
      <c r="S232" s="293">
        <v>0.46600000000000003</v>
      </c>
      <c r="T232" s="293">
        <v>0.72099999999999997</v>
      </c>
      <c r="U232" s="294">
        <v>0.126</v>
      </c>
      <c r="Y232" s="28" t="s">
        <v>331</v>
      </c>
      <c r="Z232" s="293">
        <v>0.53100000000000003</v>
      </c>
      <c r="AA232" s="293">
        <v>0.64900000000000002</v>
      </c>
      <c r="AB232" s="293" t="s">
        <v>270</v>
      </c>
      <c r="AC232" s="293">
        <v>0.59399999999999997</v>
      </c>
      <c r="AD232" s="293">
        <v>0.755</v>
      </c>
      <c r="AE232" s="293">
        <v>0.32100000000000001</v>
      </c>
      <c r="AF232" s="293">
        <v>0.55300000000000005</v>
      </c>
      <c r="AG232" s="294">
        <v>6.6000000000000003E-2</v>
      </c>
    </row>
    <row r="233" spans="1:33" ht="21" customHeight="1">
      <c r="A233" s="28" t="s">
        <v>332</v>
      </c>
      <c r="B233" s="293">
        <v>0.60899999999999999</v>
      </c>
      <c r="C233" s="293">
        <v>0.72599999999999998</v>
      </c>
      <c r="D233" s="463" t="s">
        <v>270</v>
      </c>
      <c r="E233" s="293">
        <v>0.66</v>
      </c>
      <c r="F233" s="293">
        <v>0.83099999999999996</v>
      </c>
      <c r="G233" s="293">
        <v>0.40100000000000002</v>
      </c>
      <c r="H233" s="293">
        <v>0.65</v>
      </c>
      <c r="I233" s="294">
        <v>0.10100000000000001</v>
      </c>
      <c r="L233" s="26"/>
      <c r="M233" s="28" t="s">
        <v>332</v>
      </c>
      <c r="N233" s="293">
        <v>0.67600000000000005</v>
      </c>
      <c r="O233" s="293">
        <v>0.79300000000000004</v>
      </c>
      <c r="P233" s="467" t="s">
        <v>270</v>
      </c>
      <c r="Q233" s="293">
        <v>0.69399999999999995</v>
      </c>
      <c r="R233" s="293">
        <v>0.90500000000000003</v>
      </c>
      <c r="S233" s="293">
        <v>0.46899999999999997</v>
      </c>
      <c r="T233" s="293">
        <v>0.73099999999999998</v>
      </c>
      <c r="U233" s="294">
        <v>0.11899999999999999</v>
      </c>
      <c r="Y233" s="28" t="s">
        <v>332</v>
      </c>
      <c r="Z233" s="293">
        <v>0.54600000000000004</v>
      </c>
      <c r="AA233" s="293">
        <v>0.66200000000000003</v>
      </c>
      <c r="AB233" s="293" t="s">
        <v>270</v>
      </c>
      <c r="AC233" s="293">
        <v>0.624</v>
      </c>
      <c r="AD233" s="293">
        <v>0.76</v>
      </c>
      <c r="AE233" s="293">
        <v>0.34</v>
      </c>
      <c r="AF233" s="293">
        <v>0.57099999999999995</v>
      </c>
      <c r="AG233" s="294">
        <v>8.6999999999999994E-2</v>
      </c>
    </row>
    <row r="234" spans="1:33" ht="21" customHeight="1">
      <c r="A234" s="28" t="s">
        <v>333</v>
      </c>
      <c r="B234" s="293">
        <v>0.60099999999999998</v>
      </c>
      <c r="C234" s="293">
        <v>0.72</v>
      </c>
      <c r="D234" s="463" t="s">
        <v>270</v>
      </c>
      <c r="E234" s="293">
        <v>0.64100000000000001</v>
      </c>
      <c r="F234" s="293">
        <v>0.82799999999999996</v>
      </c>
      <c r="G234" s="293">
        <v>0.39100000000000001</v>
      </c>
      <c r="H234" s="293">
        <v>0.64400000000000002</v>
      </c>
      <c r="I234" s="294">
        <v>8.6999999999999994E-2</v>
      </c>
      <c r="L234" s="26"/>
      <c r="M234" s="28" t="s">
        <v>333</v>
      </c>
      <c r="N234" s="293">
        <v>0.66800000000000004</v>
      </c>
      <c r="O234" s="293">
        <v>0.78800000000000003</v>
      </c>
      <c r="P234" s="467" t="s">
        <v>270</v>
      </c>
      <c r="Q234" s="293">
        <v>0.68700000000000006</v>
      </c>
      <c r="R234" s="293">
        <v>0.90700000000000003</v>
      </c>
      <c r="S234" s="293">
        <v>0.44800000000000001</v>
      </c>
      <c r="T234" s="293">
        <v>0.71299999999999997</v>
      </c>
      <c r="U234" s="294">
        <v>9.5000000000000001E-2</v>
      </c>
      <c r="Y234" s="28" t="s">
        <v>333</v>
      </c>
      <c r="Z234" s="293">
        <v>0.53800000000000003</v>
      </c>
      <c r="AA234" s="293">
        <v>0.65400000000000003</v>
      </c>
      <c r="AB234" s="293" t="s">
        <v>270</v>
      </c>
      <c r="AC234" s="293">
        <v>0.59399999999999997</v>
      </c>
      <c r="AD234" s="293">
        <v>0.752</v>
      </c>
      <c r="AE234" s="293">
        <v>0.34100000000000003</v>
      </c>
      <c r="AF234" s="293">
        <v>0.57699999999999996</v>
      </c>
      <c r="AG234" s="294">
        <v>8.1000000000000003E-2</v>
      </c>
    </row>
    <row r="235" spans="1:33" ht="21" customHeight="1">
      <c r="A235" s="28" t="s">
        <v>355</v>
      </c>
      <c r="B235" s="304">
        <v>0.61</v>
      </c>
      <c r="C235" s="303">
        <v>0.72699999999999998</v>
      </c>
      <c r="D235" s="463" t="s">
        <v>270</v>
      </c>
      <c r="E235" s="303">
        <v>0.65900000000000003</v>
      </c>
      <c r="F235" s="303">
        <v>0.83099999999999996</v>
      </c>
      <c r="G235" s="303">
        <v>0.40400000000000003</v>
      </c>
      <c r="H235" s="303">
        <v>0.65300000000000002</v>
      </c>
      <c r="I235" s="294">
        <v>0.10299999999999999</v>
      </c>
      <c r="L235" s="26"/>
      <c r="M235" s="28" t="s">
        <v>355</v>
      </c>
      <c r="N235" s="304">
        <v>0.67400000000000004</v>
      </c>
      <c r="O235" s="303">
        <v>0.79100000000000004</v>
      </c>
      <c r="P235" s="467" t="s">
        <v>270</v>
      </c>
      <c r="Q235" s="303">
        <v>0.69099999999999995</v>
      </c>
      <c r="R235" s="303">
        <v>0.90900000000000003</v>
      </c>
      <c r="S235" s="303">
        <v>0.46100000000000002</v>
      </c>
      <c r="T235" s="303">
        <v>0.72199999999999998</v>
      </c>
      <c r="U235" s="294">
        <v>0.113</v>
      </c>
      <c r="Y235" s="28" t="s">
        <v>355</v>
      </c>
      <c r="Z235" s="304">
        <v>0.55000000000000004</v>
      </c>
      <c r="AA235" s="303">
        <v>0.66400000000000003</v>
      </c>
      <c r="AB235" s="303" t="s">
        <v>270</v>
      </c>
      <c r="AC235" s="303">
        <v>0.626</v>
      </c>
      <c r="AD235" s="303">
        <v>0.75600000000000001</v>
      </c>
      <c r="AE235" s="303">
        <v>0.35199999999999998</v>
      </c>
      <c r="AF235" s="303">
        <v>0.58599999999999997</v>
      </c>
      <c r="AG235" s="294">
        <v>9.6000000000000002E-2</v>
      </c>
    </row>
    <row r="236" spans="1:33" ht="21" customHeight="1">
      <c r="A236" s="28" t="s">
        <v>356</v>
      </c>
      <c r="B236" s="304">
        <v>0.60699999999999998</v>
      </c>
      <c r="C236" s="303">
        <v>0.72699999999999998</v>
      </c>
      <c r="D236" s="463" t="s">
        <v>270</v>
      </c>
      <c r="E236" s="303">
        <v>0.64900000000000002</v>
      </c>
      <c r="F236" s="303">
        <v>0.83699999999999997</v>
      </c>
      <c r="G236" s="303">
        <v>0.39300000000000002</v>
      </c>
      <c r="H236" s="303">
        <v>0.64600000000000002</v>
      </c>
      <c r="I236" s="294">
        <v>8.8999999999999996E-2</v>
      </c>
      <c r="L236" s="26"/>
      <c r="M236" s="28" t="s">
        <v>356</v>
      </c>
      <c r="N236" s="304">
        <v>0.67200000000000004</v>
      </c>
      <c r="O236" s="303">
        <v>0.78900000000000003</v>
      </c>
      <c r="P236" s="467" t="s">
        <v>270</v>
      </c>
      <c r="Q236" s="303">
        <v>0.67600000000000005</v>
      </c>
      <c r="R236" s="303">
        <v>0.90900000000000003</v>
      </c>
      <c r="S236" s="303">
        <v>0.46300000000000002</v>
      </c>
      <c r="T236" s="303">
        <v>0.72599999999999998</v>
      </c>
      <c r="U236" s="294">
        <v>0.113</v>
      </c>
      <c r="Y236" s="28" t="s">
        <v>356</v>
      </c>
      <c r="Z236" s="304">
        <v>0.54500000000000004</v>
      </c>
      <c r="AA236" s="303">
        <v>0.66500000000000004</v>
      </c>
      <c r="AB236" s="293" t="s">
        <v>270</v>
      </c>
      <c r="AC236" s="303">
        <v>0.62</v>
      </c>
      <c r="AD236" s="303">
        <v>0.76900000000000002</v>
      </c>
      <c r="AE236" s="303">
        <v>0.33</v>
      </c>
      <c r="AF236" s="303">
        <v>0.56599999999999995</v>
      </c>
      <c r="AG236" s="294">
        <v>7.0000000000000007E-2</v>
      </c>
    </row>
    <row r="237" spans="1:33" ht="21" customHeight="1">
      <c r="A237" s="28" t="s">
        <v>357</v>
      </c>
      <c r="B237" s="304">
        <v>0.60499999999999998</v>
      </c>
      <c r="C237" s="303">
        <v>0.72899999999999998</v>
      </c>
      <c r="D237" s="463" t="s">
        <v>270</v>
      </c>
      <c r="E237" s="303">
        <v>0.65300000000000002</v>
      </c>
      <c r="F237" s="303">
        <v>0.84</v>
      </c>
      <c r="G237" s="303">
        <v>0.38400000000000001</v>
      </c>
      <c r="H237" s="303">
        <v>0.64300000000000002</v>
      </c>
      <c r="I237" s="294">
        <v>7.2999999999999995E-2</v>
      </c>
      <c r="L237" s="26"/>
      <c r="M237" s="28" t="s">
        <v>357</v>
      </c>
      <c r="N237" s="304">
        <v>0.66400000000000003</v>
      </c>
      <c r="O237" s="303">
        <v>0.78800000000000003</v>
      </c>
      <c r="P237" s="467" t="s">
        <v>270</v>
      </c>
      <c r="Q237" s="303">
        <v>0.69399999999999995</v>
      </c>
      <c r="R237" s="303">
        <v>0.90600000000000003</v>
      </c>
      <c r="S237" s="303">
        <v>0.442</v>
      </c>
      <c r="T237" s="303">
        <v>0.71599999999999997</v>
      </c>
      <c r="U237" s="294">
        <v>7.8E-2</v>
      </c>
      <c r="Y237" s="28" t="s">
        <v>357</v>
      </c>
      <c r="Z237" s="304">
        <v>0.54900000000000004</v>
      </c>
      <c r="AA237" s="303">
        <v>0.67100000000000004</v>
      </c>
      <c r="AB237" s="303" t="s">
        <v>270</v>
      </c>
      <c r="AC237" s="303">
        <v>0.61099999999999999</v>
      </c>
      <c r="AD237" s="303">
        <v>0.77600000000000002</v>
      </c>
      <c r="AE237" s="303">
        <v>0.33200000000000002</v>
      </c>
      <c r="AF237" s="303">
        <v>0.57099999999999995</v>
      </c>
      <c r="AG237" s="294">
        <v>6.9000000000000006E-2</v>
      </c>
    </row>
    <row r="238" spans="1:33" ht="21" customHeight="1">
      <c r="A238" s="28" t="s">
        <v>358</v>
      </c>
      <c r="B238" s="304">
        <v>0.60499999999999998</v>
      </c>
      <c r="C238" s="303">
        <v>0.72899999999999998</v>
      </c>
      <c r="D238" s="303">
        <v>0.16500000000000001</v>
      </c>
      <c r="E238" s="303">
        <v>0.66600000000000004</v>
      </c>
      <c r="F238" s="303">
        <v>0.83399999999999996</v>
      </c>
      <c r="G238" s="303">
        <v>0.38600000000000001</v>
      </c>
      <c r="H238" s="303">
        <v>0.64400000000000002</v>
      </c>
      <c r="I238" s="294">
        <v>7.5999999999999998E-2</v>
      </c>
      <c r="L238" s="26"/>
      <c r="M238" s="28" t="s">
        <v>358</v>
      </c>
      <c r="N238" s="304">
        <v>0.66400000000000003</v>
      </c>
      <c r="O238" s="303">
        <v>0.78900000000000003</v>
      </c>
      <c r="P238" s="467" t="s">
        <v>270</v>
      </c>
      <c r="Q238" s="303">
        <v>0.72</v>
      </c>
      <c r="R238" s="303">
        <v>0.89400000000000002</v>
      </c>
      <c r="S238" s="303">
        <v>0.44600000000000001</v>
      </c>
      <c r="T238" s="303">
        <v>0.72499999999999998</v>
      </c>
      <c r="U238" s="294">
        <v>7.4999999999999997E-2</v>
      </c>
      <c r="Y238" s="28" t="s">
        <v>358</v>
      </c>
      <c r="Z238" s="304">
        <v>0.55000000000000004</v>
      </c>
      <c r="AA238" s="303">
        <v>0.67</v>
      </c>
      <c r="AB238" s="303" t="s">
        <v>270</v>
      </c>
      <c r="AC238" s="303">
        <v>0.61</v>
      </c>
      <c r="AD238" s="303">
        <v>0.77700000000000002</v>
      </c>
      <c r="AE238" s="303">
        <v>0.33200000000000002</v>
      </c>
      <c r="AF238" s="303">
        <v>0.56399999999999995</v>
      </c>
      <c r="AG238" s="294">
        <v>7.6999999999999999E-2</v>
      </c>
    </row>
    <row r="239" spans="1:33" ht="21" customHeight="1">
      <c r="A239" s="28" t="s">
        <v>359</v>
      </c>
      <c r="B239" s="304">
        <v>0.60499999999999998</v>
      </c>
      <c r="C239" s="303">
        <v>0.72899999999999998</v>
      </c>
      <c r="D239" s="303">
        <v>0.17899999999999999</v>
      </c>
      <c r="E239" s="303">
        <v>0.65</v>
      </c>
      <c r="F239" s="303">
        <v>0.83399999999999996</v>
      </c>
      <c r="G239" s="303">
        <v>0.38900000000000001</v>
      </c>
      <c r="H239" s="303">
        <v>0.65100000000000002</v>
      </c>
      <c r="I239" s="294">
        <v>7.2999999999999995E-2</v>
      </c>
      <c r="L239" s="26"/>
      <c r="M239" s="28" t="s">
        <v>359</v>
      </c>
      <c r="N239" s="304">
        <v>0.66400000000000003</v>
      </c>
      <c r="O239" s="303">
        <v>0.78800000000000003</v>
      </c>
      <c r="P239" s="467" t="s">
        <v>270</v>
      </c>
      <c r="Q239" s="303">
        <v>0.68</v>
      </c>
      <c r="R239" s="303">
        <v>0.90100000000000002</v>
      </c>
      <c r="S239" s="303">
        <v>0.45400000000000001</v>
      </c>
      <c r="T239" s="303">
        <v>0.73699999999999999</v>
      </c>
      <c r="U239" s="294">
        <v>7.9000000000000001E-2</v>
      </c>
      <c r="Y239" s="28" t="s">
        <v>359</v>
      </c>
      <c r="Z239" s="304">
        <v>0.54900000000000004</v>
      </c>
      <c r="AA239" s="303">
        <v>0.67100000000000004</v>
      </c>
      <c r="AB239" s="303" t="s">
        <v>270</v>
      </c>
      <c r="AC239" s="303">
        <v>0.61899999999999999</v>
      </c>
      <c r="AD239" s="303">
        <v>0.77100000000000002</v>
      </c>
      <c r="AE239" s="303">
        <v>0.32900000000000001</v>
      </c>
      <c r="AF239" s="303">
        <v>0.56599999999999995</v>
      </c>
      <c r="AG239" s="294">
        <v>6.9000000000000006E-2</v>
      </c>
    </row>
    <row r="240" spans="1:33" ht="21" customHeight="1">
      <c r="A240" s="28" t="s">
        <v>360</v>
      </c>
      <c r="B240" s="304">
        <v>0.61</v>
      </c>
      <c r="C240" s="303">
        <v>0.73499999999999999</v>
      </c>
      <c r="D240" s="303">
        <v>0.192</v>
      </c>
      <c r="E240" s="303">
        <v>0.66300000000000003</v>
      </c>
      <c r="F240" s="303">
        <v>0.83699999999999997</v>
      </c>
      <c r="G240" s="303">
        <v>0.39400000000000002</v>
      </c>
      <c r="H240" s="303">
        <v>0.65700000000000003</v>
      </c>
      <c r="I240" s="294">
        <v>7.8E-2</v>
      </c>
      <c r="L240" s="26"/>
      <c r="M240" s="28" t="s">
        <v>360</v>
      </c>
      <c r="N240" s="304">
        <v>0.66600000000000004</v>
      </c>
      <c r="O240" s="303">
        <v>0.78900000000000003</v>
      </c>
      <c r="P240" s="467" t="s">
        <v>270</v>
      </c>
      <c r="Q240" s="303">
        <v>0.67900000000000005</v>
      </c>
      <c r="R240" s="303">
        <v>0.89800000000000002</v>
      </c>
      <c r="S240" s="303">
        <v>0.45900000000000002</v>
      </c>
      <c r="T240" s="303">
        <v>0.73799999999999999</v>
      </c>
      <c r="U240" s="294">
        <v>8.8999999999999996E-2</v>
      </c>
      <c r="Y240" s="28" t="s">
        <v>360</v>
      </c>
      <c r="Z240" s="304">
        <v>0.55800000000000005</v>
      </c>
      <c r="AA240" s="303">
        <v>0.68200000000000005</v>
      </c>
      <c r="AB240" s="303" t="s">
        <v>270</v>
      </c>
      <c r="AC240" s="303">
        <v>0.64700000000000002</v>
      </c>
      <c r="AD240" s="303">
        <v>0.77900000000000003</v>
      </c>
      <c r="AE240" s="303">
        <v>0.33500000000000002</v>
      </c>
      <c r="AF240" s="303">
        <v>0.57799999999999996</v>
      </c>
      <c r="AG240" s="294">
        <v>6.8000000000000005E-2</v>
      </c>
    </row>
    <row r="241" spans="1:33" ht="21" customHeight="1">
      <c r="A241" s="28" t="s">
        <v>361</v>
      </c>
      <c r="B241" s="304">
        <v>0.60699999999999998</v>
      </c>
      <c r="C241" s="303">
        <v>0.73199999999999998</v>
      </c>
      <c r="D241" s="303">
        <v>0.20799999999999999</v>
      </c>
      <c r="E241" s="303">
        <v>0.63700000000000001</v>
      </c>
      <c r="F241" s="303">
        <v>0.84099999999999997</v>
      </c>
      <c r="G241" s="303">
        <v>0.39</v>
      </c>
      <c r="H241" s="303">
        <v>0.65100000000000002</v>
      </c>
      <c r="I241" s="294">
        <v>7.5999999999999998E-2</v>
      </c>
      <c r="L241" s="26"/>
      <c r="M241" s="28" t="s">
        <v>361</v>
      </c>
      <c r="N241" s="304">
        <v>0.66600000000000004</v>
      </c>
      <c r="O241" s="303">
        <v>0.78800000000000003</v>
      </c>
      <c r="P241" s="467" t="s">
        <v>270</v>
      </c>
      <c r="Q241" s="303">
        <v>0.65</v>
      </c>
      <c r="R241" s="303">
        <v>0.90400000000000003</v>
      </c>
      <c r="S241" s="303">
        <v>0.45700000000000002</v>
      </c>
      <c r="T241" s="303">
        <v>0.73299999999999998</v>
      </c>
      <c r="U241" s="294">
        <v>9.0999999999999998E-2</v>
      </c>
      <c r="Y241" s="28" t="s">
        <v>361</v>
      </c>
      <c r="Z241" s="304">
        <v>0.55200000000000005</v>
      </c>
      <c r="AA241" s="303">
        <v>0.67700000000000005</v>
      </c>
      <c r="AB241" s="303" t="s">
        <v>270</v>
      </c>
      <c r="AC241" s="303">
        <v>0.623</v>
      </c>
      <c r="AD241" s="303">
        <v>0.78</v>
      </c>
      <c r="AE241" s="303">
        <v>0.33</v>
      </c>
      <c r="AF241" s="303">
        <v>0.57199999999999995</v>
      </c>
      <c r="AG241" s="294">
        <v>6.4000000000000001E-2</v>
      </c>
    </row>
    <row r="242" spans="1:33" ht="21" customHeight="1">
      <c r="A242" s="28" t="s">
        <v>362</v>
      </c>
      <c r="B242" s="304">
        <v>0.61</v>
      </c>
      <c r="C242" s="303">
        <v>0.73</v>
      </c>
      <c r="D242" s="303">
        <v>0.17199999999999999</v>
      </c>
      <c r="E242" s="303">
        <v>0.63900000000000001</v>
      </c>
      <c r="F242" s="303">
        <v>0.84199999999999997</v>
      </c>
      <c r="G242" s="303">
        <v>0.39800000000000002</v>
      </c>
      <c r="H242" s="303">
        <v>0.64600000000000002</v>
      </c>
      <c r="I242" s="294">
        <v>0.10100000000000001</v>
      </c>
      <c r="L242" s="26"/>
      <c r="M242" s="28" t="s">
        <v>362</v>
      </c>
      <c r="N242" s="304">
        <v>0.67300000000000004</v>
      </c>
      <c r="O242" s="303">
        <v>0.78900000000000003</v>
      </c>
      <c r="P242" s="467" t="s">
        <v>270</v>
      </c>
      <c r="Q242" s="303">
        <v>0.67900000000000005</v>
      </c>
      <c r="R242" s="303">
        <v>0.90900000000000003</v>
      </c>
      <c r="S242" s="303">
        <v>0.46800000000000003</v>
      </c>
      <c r="T242" s="303">
        <v>0.72399999999999998</v>
      </c>
      <c r="U242" s="294">
        <v>0.13</v>
      </c>
      <c r="Y242" s="28" t="s">
        <v>362</v>
      </c>
      <c r="Z242" s="304">
        <v>0.55100000000000005</v>
      </c>
      <c r="AA242" s="303">
        <v>0.67200000000000004</v>
      </c>
      <c r="AB242" s="303" t="s">
        <v>270</v>
      </c>
      <c r="AC242" s="303">
        <v>0.59799999999999998</v>
      </c>
      <c r="AD242" s="303">
        <v>0.77900000000000003</v>
      </c>
      <c r="AE242" s="303">
        <v>0.33500000000000002</v>
      </c>
      <c r="AF242" s="303">
        <v>0.56999999999999995</v>
      </c>
      <c r="AG242" s="294">
        <v>7.6999999999999999E-2</v>
      </c>
    </row>
    <row r="243" spans="1:33" ht="21" customHeight="1">
      <c r="A243" s="28" t="s">
        <v>363</v>
      </c>
      <c r="B243" s="304">
        <v>0.61099999999999999</v>
      </c>
      <c r="C243" s="303">
        <v>0.73</v>
      </c>
      <c r="D243" s="303">
        <v>0.18099999999999999</v>
      </c>
      <c r="E243" s="303">
        <v>0.61899999999999999</v>
      </c>
      <c r="F243" s="303">
        <v>0.84199999999999997</v>
      </c>
      <c r="G243" s="303">
        <v>0.40500000000000003</v>
      </c>
      <c r="H243" s="303">
        <v>0.65700000000000003</v>
      </c>
      <c r="I243" s="294">
        <v>0.10299999999999999</v>
      </c>
      <c r="L243" s="26"/>
      <c r="M243" s="28" t="s">
        <v>363</v>
      </c>
      <c r="N243" s="304">
        <v>0.67900000000000005</v>
      </c>
      <c r="O243" s="303">
        <v>0.79600000000000004</v>
      </c>
      <c r="P243" s="467" t="s">
        <v>270</v>
      </c>
      <c r="Q243" s="303">
        <v>0.67700000000000005</v>
      </c>
      <c r="R243" s="303">
        <v>0.90600000000000003</v>
      </c>
      <c r="S243" s="303">
        <v>0.48199999999999998</v>
      </c>
      <c r="T243" s="303">
        <v>0.748</v>
      </c>
      <c r="U243" s="294">
        <v>0.13</v>
      </c>
      <c r="Y243" s="28" t="s">
        <v>363</v>
      </c>
      <c r="Z243" s="304">
        <v>0.54700000000000004</v>
      </c>
      <c r="AA243" s="303">
        <v>0.66600000000000004</v>
      </c>
      <c r="AB243" s="303" t="s">
        <v>270</v>
      </c>
      <c r="AC243" s="303">
        <v>0.55800000000000005</v>
      </c>
      <c r="AD243" s="303">
        <v>0.78100000000000003</v>
      </c>
      <c r="AE243" s="303">
        <v>0.33600000000000002</v>
      </c>
      <c r="AF243" s="303">
        <v>0.56799999999999995</v>
      </c>
      <c r="AG243" s="294">
        <v>8.1000000000000003E-2</v>
      </c>
    </row>
    <row r="244" spans="1:33" ht="21" customHeight="1">
      <c r="A244" s="28" t="s">
        <v>364</v>
      </c>
      <c r="B244" s="304">
        <v>0.61</v>
      </c>
      <c r="C244" s="303">
        <v>0.73099999999999998</v>
      </c>
      <c r="D244" s="303">
        <v>0.19900000000000001</v>
      </c>
      <c r="E244" s="303">
        <v>0.61</v>
      </c>
      <c r="F244" s="303">
        <v>0.84599999999999997</v>
      </c>
      <c r="G244" s="303">
        <v>0.40100000000000002</v>
      </c>
      <c r="H244" s="303">
        <v>0.65500000000000003</v>
      </c>
      <c r="I244" s="294">
        <v>9.7000000000000003E-2</v>
      </c>
      <c r="L244" s="26"/>
      <c r="M244" s="28" t="s">
        <v>364</v>
      </c>
      <c r="N244" s="304">
        <v>0.67700000000000005</v>
      </c>
      <c r="O244" s="303">
        <v>0.79500000000000004</v>
      </c>
      <c r="P244" s="467" t="s">
        <v>270</v>
      </c>
      <c r="Q244" s="303">
        <v>0.67800000000000005</v>
      </c>
      <c r="R244" s="303">
        <v>0.91100000000000003</v>
      </c>
      <c r="S244" s="303">
        <v>0.47299999999999998</v>
      </c>
      <c r="T244" s="303">
        <v>0.73499999999999999</v>
      </c>
      <c r="U244" s="294">
        <v>0.126</v>
      </c>
      <c r="Y244" s="28" t="s">
        <v>364</v>
      </c>
      <c r="Z244" s="304">
        <v>0.54800000000000004</v>
      </c>
      <c r="AA244" s="303">
        <v>0.66900000000000004</v>
      </c>
      <c r="AB244" s="303" t="s">
        <v>270</v>
      </c>
      <c r="AC244" s="303">
        <v>0.54</v>
      </c>
      <c r="AD244" s="303">
        <v>0.78400000000000003</v>
      </c>
      <c r="AE244" s="303">
        <v>0.33700000000000002</v>
      </c>
      <c r="AF244" s="303">
        <v>0.57699999999999996</v>
      </c>
      <c r="AG244" s="294">
        <v>7.2999999999999995E-2</v>
      </c>
    </row>
    <row r="245" spans="1:33" ht="21" customHeight="1">
      <c r="A245" s="28" t="s">
        <v>365</v>
      </c>
      <c r="B245" s="304">
        <v>0.60299999999999998</v>
      </c>
      <c r="C245" s="303">
        <v>0.72799999999999998</v>
      </c>
      <c r="D245" s="303">
        <v>0.185</v>
      </c>
      <c r="E245" s="303">
        <v>0.60299999999999998</v>
      </c>
      <c r="F245" s="303">
        <v>0.84199999999999997</v>
      </c>
      <c r="G245" s="303">
        <v>0.39300000000000002</v>
      </c>
      <c r="H245" s="303">
        <v>0.65900000000000003</v>
      </c>
      <c r="I245" s="294">
        <v>7.2999999999999995E-2</v>
      </c>
      <c r="L245" s="26"/>
      <c r="M245" s="28" t="s">
        <v>365</v>
      </c>
      <c r="N245" s="304">
        <v>0.66600000000000004</v>
      </c>
      <c r="O245" s="303">
        <v>0.79100000000000004</v>
      </c>
      <c r="P245" s="467" t="s">
        <v>270</v>
      </c>
      <c r="Q245" s="303">
        <v>0.65300000000000002</v>
      </c>
      <c r="R245" s="303">
        <v>0.90900000000000003</v>
      </c>
      <c r="S245" s="303">
        <v>0.45500000000000002</v>
      </c>
      <c r="T245" s="303">
        <v>0.73699999999999999</v>
      </c>
      <c r="U245" s="294">
        <v>8.4000000000000005E-2</v>
      </c>
      <c r="Y245" s="28" t="s">
        <v>365</v>
      </c>
      <c r="Z245" s="304">
        <v>0.54400000000000004</v>
      </c>
      <c r="AA245" s="303">
        <v>0.66700000000000004</v>
      </c>
      <c r="AB245" s="303" t="s">
        <v>270</v>
      </c>
      <c r="AC245" s="303">
        <v>0.55000000000000004</v>
      </c>
      <c r="AD245" s="303">
        <v>0.77800000000000002</v>
      </c>
      <c r="AE245" s="303">
        <v>0.33600000000000002</v>
      </c>
      <c r="AF245" s="303">
        <v>0.58299999999999996</v>
      </c>
      <c r="AG245" s="294">
        <v>6.4000000000000001E-2</v>
      </c>
    </row>
    <row r="246" spans="1:33" ht="21" customHeight="1">
      <c r="A246" s="28" t="s">
        <v>366</v>
      </c>
      <c r="B246" s="304">
        <v>0.60599999999999998</v>
      </c>
      <c r="C246" s="303">
        <v>0.72799999999999998</v>
      </c>
      <c r="D246" s="463" t="s">
        <v>270</v>
      </c>
      <c r="E246" s="303">
        <v>0.621</v>
      </c>
      <c r="F246" s="303">
        <v>0.83599999999999997</v>
      </c>
      <c r="G246" s="303">
        <v>0.40100000000000002</v>
      </c>
      <c r="H246" s="303">
        <v>0.66400000000000003</v>
      </c>
      <c r="I246" s="294">
        <v>8.6999999999999994E-2</v>
      </c>
      <c r="L246" s="26"/>
      <c r="M246" s="28" t="s">
        <v>366</v>
      </c>
      <c r="N246" s="304">
        <v>0.66</v>
      </c>
      <c r="O246" s="303">
        <v>0.78100000000000003</v>
      </c>
      <c r="P246" s="467" t="s">
        <v>270</v>
      </c>
      <c r="Q246" s="303">
        <v>0.65700000000000003</v>
      </c>
      <c r="R246" s="303">
        <v>0.89700000000000002</v>
      </c>
      <c r="S246" s="303">
        <v>0.45800000000000002</v>
      </c>
      <c r="T246" s="303">
        <v>0.73</v>
      </c>
      <c r="U246" s="294">
        <v>0.1</v>
      </c>
      <c r="Y246" s="28" t="s">
        <v>366</v>
      </c>
      <c r="Z246" s="304">
        <v>0.55400000000000005</v>
      </c>
      <c r="AA246" s="303">
        <v>0.67600000000000005</v>
      </c>
      <c r="AB246" s="303" t="s">
        <v>270</v>
      </c>
      <c r="AC246" s="303">
        <v>0.58399999999999996</v>
      </c>
      <c r="AD246" s="303">
        <v>0.77700000000000002</v>
      </c>
      <c r="AE246" s="303">
        <v>0.35</v>
      </c>
      <c r="AF246" s="303">
        <v>0.59899999999999998</v>
      </c>
      <c r="AG246" s="294">
        <v>7.5999999999999998E-2</v>
      </c>
    </row>
    <row r="247" spans="1:33" ht="21" customHeight="1">
      <c r="A247" s="28" t="s">
        <v>367</v>
      </c>
      <c r="B247" s="304">
        <v>0.60899999999999999</v>
      </c>
      <c r="C247" s="303">
        <v>0.73099999999999998</v>
      </c>
      <c r="D247" s="463" t="s">
        <v>270</v>
      </c>
      <c r="E247" s="303">
        <v>0.63100000000000001</v>
      </c>
      <c r="F247" s="303">
        <v>0.84199999999999997</v>
      </c>
      <c r="G247" s="303">
        <v>0.40200000000000002</v>
      </c>
      <c r="H247" s="303">
        <v>0.65900000000000003</v>
      </c>
      <c r="I247" s="294">
        <v>9.2999999999999999E-2</v>
      </c>
      <c r="L247" s="26"/>
      <c r="M247" s="28" t="s">
        <v>367</v>
      </c>
      <c r="N247" s="304">
        <v>0.66600000000000004</v>
      </c>
      <c r="O247" s="303">
        <v>0.78500000000000003</v>
      </c>
      <c r="P247" s="467" t="s">
        <v>270</v>
      </c>
      <c r="Q247" s="303">
        <v>0.65900000000000003</v>
      </c>
      <c r="R247" s="303">
        <v>0.90200000000000002</v>
      </c>
      <c r="S247" s="303">
        <v>0.46700000000000003</v>
      </c>
      <c r="T247" s="303">
        <v>0.73299999999999998</v>
      </c>
      <c r="U247" s="294">
        <v>0.11600000000000001</v>
      </c>
      <c r="Y247" s="28" t="s">
        <v>367</v>
      </c>
      <c r="Z247" s="304">
        <v>0.55600000000000005</v>
      </c>
      <c r="AA247" s="303">
        <v>0.67900000000000005</v>
      </c>
      <c r="AB247" s="303" t="s">
        <v>270</v>
      </c>
      <c r="AC247" s="303">
        <v>0.60299999999999998</v>
      </c>
      <c r="AD247" s="303">
        <v>0.78500000000000003</v>
      </c>
      <c r="AE247" s="303">
        <v>0.34300000000000003</v>
      </c>
      <c r="AF247" s="303">
        <v>0.58699999999999997</v>
      </c>
      <c r="AG247" s="294">
        <v>7.3999999999999996E-2</v>
      </c>
    </row>
    <row r="248" spans="1:33" ht="21" customHeight="1">
      <c r="A248" s="28" t="s">
        <v>368</v>
      </c>
      <c r="B248" s="304">
        <v>0.60899999999999999</v>
      </c>
      <c r="C248" s="303">
        <v>0.73</v>
      </c>
      <c r="D248" s="303">
        <v>0.18099999999999999</v>
      </c>
      <c r="E248" s="303">
        <v>0.64100000000000001</v>
      </c>
      <c r="F248" s="303">
        <v>0.83899999999999997</v>
      </c>
      <c r="G248" s="303">
        <v>0.39900000000000002</v>
      </c>
      <c r="H248" s="303">
        <v>0.65200000000000002</v>
      </c>
      <c r="I248" s="294">
        <v>9.6000000000000002E-2</v>
      </c>
      <c r="M248" s="28" t="s">
        <v>368</v>
      </c>
      <c r="N248" s="304">
        <v>0.66900000000000004</v>
      </c>
      <c r="O248" s="303">
        <v>0.78800000000000003</v>
      </c>
      <c r="P248" s="467" t="s">
        <v>270</v>
      </c>
      <c r="Q248" s="303">
        <v>0.68799999999999994</v>
      </c>
      <c r="R248" s="303">
        <v>0.89800000000000002</v>
      </c>
      <c r="S248" s="303">
        <v>0.46600000000000003</v>
      </c>
      <c r="T248" s="303">
        <v>0.72799999999999998</v>
      </c>
      <c r="U248" s="294">
        <v>0.121</v>
      </c>
      <c r="Y248" s="28" t="s">
        <v>368</v>
      </c>
      <c r="Z248" s="304">
        <v>0.55200000000000005</v>
      </c>
      <c r="AA248" s="303">
        <v>0.67400000000000004</v>
      </c>
      <c r="AB248" s="303" t="s">
        <v>270</v>
      </c>
      <c r="AC248" s="303">
        <v>0.59199999999999997</v>
      </c>
      <c r="AD248" s="303">
        <v>0.78300000000000003</v>
      </c>
      <c r="AE248" s="303">
        <v>0.33900000000000002</v>
      </c>
      <c r="AF248" s="303">
        <v>0.57799999999999996</v>
      </c>
      <c r="AG248" s="294">
        <v>7.4999999999999997E-2</v>
      </c>
    </row>
    <row r="249" spans="1:33" ht="21" customHeight="1">
      <c r="A249" s="28" t="s">
        <v>369</v>
      </c>
      <c r="B249" s="304">
        <v>0.60099999999999998</v>
      </c>
      <c r="C249" s="303">
        <v>0.72099999999999997</v>
      </c>
      <c r="D249" s="303">
        <v>0.17199999999999999</v>
      </c>
      <c r="E249" s="303">
        <v>0.60699999999999998</v>
      </c>
      <c r="F249" s="303">
        <v>0.83799999999999997</v>
      </c>
      <c r="G249" s="303">
        <v>0.39300000000000002</v>
      </c>
      <c r="H249" s="303">
        <v>0.64200000000000002</v>
      </c>
      <c r="I249" s="294">
        <v>9.5000000000000001E-2</v>
      </c>
      <c r="J249" s="32"/>
      <c r="K249" s="32"/>
      <c r="M249" s="28" t="s">
        <v>369</v>
      </c>
      <c r="N249" s="304">
        <v>0.66</v>
      </c>
      <c r="O249" s="303">
        <v>0.77600000000000002</v>
      </c>
      <c r="P249" s="467" t="s">
        <v>270</v>
      </c>
      <c r="Q249" s="303">
        <v>0.626</v>
      </c>
      <c r="R249" s="303">
        <v>0.90200000000000002</v>
      </c>
      <c r="S249" s="303">
        <v>0.45800000000000002</v>
      </c>
      <c r="T249" s="303">
        <v>0.71299999999999997</v>
      </c>
      <c r="U249" s="294">
        <v>0.122</v>
      </c>
      <c r="V249" s="32"/>
      <c r="W249" s="32"/>
      <c r="Y249" s="28" t="s">
        <v>369</v>
      </c>
      <c r="Z249" s="304">
        <v>0.54600000000000004</v>
      </c>
      <c r="AA249" s="303">
        <v>0.66800000000000004</v>
      </c>
      <c r="AB249" s="303" t="s">
        <v>270</v>
      </c>
      <c r="AC249" s="303">
        <v>0.58599999999999997</v>
      </c>
      <c r="AD249" s="303">
        <v>0.77700000000000002</v>
      </c>
      <c r="AE249" s="303">
        <v>0.33500000000000002</v>
      </c>
      <c r="AF249" s="303">
        <v>0.57199999999999995</v>
      </c>
      <c r="AG249" s="294">
        <v>7.2999999999999995E-2</v>
      </c>
    </row>
    <row r="250" spans="1:33" ht="21" customHeight="1">
      <c r="A250" s="28" t="s">
        <v>370</v>
      </c>
      <c r="B250" s="304">
        <v>0.59699999999999998</v>
      </c>
      <c r="C250" s="303">
        <v>0.71799999999999997</v>
      </c>
      <c r="D250" s="303">
        <v>0.16700000000000001</v>
      </c>
      <c r="E250" s="303">
        <v>0.61899999999999999</v>
      </c>
      <c r="F250" s="303">
        <v>0.82899999999999996</v>
      </c>
      <c r="G250" s="303">
        <v>0.39</v>
      </c>
      <c r="H250" s="303">
        <v>0.64300000000000002</v>
      </c>
      <c r="I250" s="294">
        <v>8.6999999999999994E-2</v>
      </c>
      <c r="J250" s="32"/>
      <c r="K250" s="32"/>
      <c r="M250" s="28" t="s">
        <v>370</v>
      </c>
      <c r="N250" s="304">
        <v>0.65800000000000003</v>
      </c>
      <c r="O250" s="303">
        <v>0.77500000000000002</v>
      </c>
      <c r="P250" s="467" t="s">
        <v>270</v>
      </c>
      <c r="Q250" s="303">
        <v>0.65</v>
      </c>
      <c r="R250" s="303">
        <v>0.89100000000000001</v>
      </c>
      <c r="S250" s="303">
        <v>0.46100000000000002</v>
      </c>
      <c r="T250" s="303">
        <v>0.72</v>
      </c>
      <c r="U250" s="294">
        <v>0.121</v>
      </c>
      <c r="V250" s="32"/>
      <c r="W250" s="32"/>
      <c r="Y250" s="28" t="s">
        <v>370</v>
      </c>
      <c r="Z250" s="304">
        <v>0.54</v>
      </c>
      <c r="AA250" s="303">
        <v>0.66400000000000003</v>
      </c>
      <c r="AB250" s="303" t="s">
        <v>270</v>
      </c>
      <c r="AC250" s="303">
        <v>0.58599999999999997</v>
      </c>
      <c r="AD250" s="303">
        <v>0.77</v>
      </c>
      <c r="AE250" s="303">
        <v>0.32600000000000001</v>
      </c>
      <c r="AF250" s="303">
        <v>0.56799999999999995</v>
      </c>
      <c r="AG250" s="294">
        <v>5.8999999999999997E-2</v>
      </c>
    </row>
    <row r="251" spans="1:33" ht="21" customHeight="1">
      <c r="A251" s="28" t="s">
        <v>440</v>
      </c>
      <c r="B251" s="304">
        <v>0.59799999999999998</v>
      </c>
      <c r="C251" s="303">
        <v>0.71899999999999997</v>
      </c>
      <c r="D251" s="303">
        <v>0.17</v>
      </c>
      <c r="E251" s="303">
        <v>0.61599999999999999</v>
      </c>
      <c r="F251" s="303">
        <v>0.82899999999999996</v>
      </c>
      <c r="G251" s="303">
        <v>0.39200000000000002</v>
      </c>
      <c r="H251" s="303">
        <v>0.64600000000000002</v>
      </c>
      <c r="I251" s="294">
        <v>8.7999999999999995E-2</v>
      </c>
      <c r="J251" s="32"/>
      <c r="K251" s="32"/>
      <c r="M251" s="28" t="s">
        <v>440</v>
      </c>
      <c r="N251" s="304">
        <v>0.66300000000000003</v>
      </c>
      <c r="O251" s="303">
        <v>0.78</v>
      </c>
      <c r="P251" s="467" t="s">
        <v>270</v>
      </c>
      <c r="Q251" s="303">
        <v>0.66100000000000003</v>
      </c>
      <c r="R251" s="303">
        <v>0.89400000000000002</v>
      </c>
      <c r="S251" s="303">
        <v>0.46700000000000003</v>
      </c>
      <c r="T251" s="303">
        <v>0.72699999999999998</v>
      </c>
      <c r="U251" s="294">
        <v>0.124</v>
      </c>
      <c r="V251" s="32"/>
      <c r="W251" s="32"/>
      <c r="Y251" s="28" t="s">
        <v>440</v>
      </c>
      <c r="Z251" s="304">
        <v>0.53600000000000003</v>
      </c>
      <c r="AA251" s="303">
        <v>0.65900000000000003</v>
      </c>
      <c r="AB251" s="303" t="s">
        <v>270</v>
      </c>
      <c r="AC251" s="303">
        <v>0.56899999999999995</v>
      </c>
      <c r="AD251" s="303">
        <v>0.76700000000000002</v>
      </c>
      <c r="AE251" s="303">
        <v>0.32500000000000001</v>
      </c>
      <c r="AF251" s="303">
        <v>0.56599999999999995</v>
      </c>
      <c r="AG251" s="294">
        <v>5.7000000000000002E-2</v>
      </c>
    </row>
    <row r="252" spans="1:33" ht="21" customHeight="1">
      <c r="A252" s="28" t="s">
        <v>441</v>
      </c>
      <c r="B252" s="304">
        <v>0.61399999999999999</v>
      </c>
      <c r="C252" s="303">
        <v>0.73299999999999998</v>
      </c>
      <c r="D252" s="303">
        <v>0.16600000000000001</v>
      </c>
      <c r="E252" s="303">
        <v>0.626</v>
      </c>
      <c r="F252" s="303">
        <v>0.84499999999999997</v>
      </c>
      <c r="G252" s="303">
        <v>0.41199999999999998</v>
      </c>
      <c r="H252" s="303">
        <v>0.66</v>
      </c>
      <c r="I252" s="294">
        <v>0.115</v>
      </c>
      <c r="J252" s="32"/>
      <c r="K252" s="32"/>
      <c r="M252" s="28" t="s">
        <v>441</v>
      </c>
      <c r="N252" s="304">
        <v>0.68100000000000005</v>
      </c>
      <c r="O252" s="303">
        <v>0.79400000000000004</v>
      </c>
      <c r="P252" s="467" t="s">
        <v>270</v>
      </c>
      <c r="Q252" s="303">
        <v>0.67900000000000005</v>
      </c>
      <c r="R252" s="303">
        <v>0.91</v>
      </c>
      <c r="S252" s="303">
        <v>0.48899999999999999</v>
      </c>
      <c r="T252" s="303">
        <v>0.73899999999999999</v>
      </c>
      <c r="U252" s="294">
        <v>0.161</v>
      </c>
      <c r="V252" s="32"/>
      <c r="W252" s="32"/>
      <c r="Y252" s="28" t="s">
        <v>441</v>
      </c>
      <c r="Z252" s="304">
        <v>0.55000000000000004</v>
      </c>
      <c r="AA252" s="303">
        <v>0.67200000000000004</v>
      </c>
      <c r="AB252" s="303" t="s">
        <v>270</v>
      </c>
      <c r="AC252" s="303">
        <v>0.56999999999999995</v>
      </c>
      <c r="AD252" s="303">
        <v>0.78300000000000003</v>
      </c>
      <c r="AE252" s="303">
        <v>0.34200000000000003</v>
      </c>
      <c r="AF252" s="303">
        <v>0.58199999999999996</v>
      </c>
      <c r="AG252" s="294">
        <v>7.6999999999999999E-2</v>
      </c>
    </row>
    <row r="253" spans="1:33" ht="21" customHeight="1">
      <c r="A253" s="28" t="s">
        <v>442</v>
      </c>
      <c r="B253" s="304">
        <v>0.61299999999999999</v>
      </c>
      <c r="C253" s="303">
        <v>0.73099999999999998</v>
      </c>
      <c r="D253" s="463" t="s">
        <v>270</v>
      </c>
      <c r="E253" s="303">
        <v>0.63100000000000001</v>
      </c>
      <c r="F253" s="303">
        <v>0.84399999999999997</v>
      </c>
      <c r="G253" s="303">
        <v>0.41299999999999998</v>
      </c>
      <c r="H253" s="303">
        <v>0.65900000000000003</v>
      </c>
      <c r="I253" s="294">
        <v>0.11700000000000001</v>
      </c>
      <c r="J253" s="32"/>
      <c r="K253" s="32"/>
      <c r="M253" s="28" t="s">
        <v>442</v>
      </c>
      <c r="N253" s="304">
        <v>0.67900000000000005</v>
      </c>
      <c r="O253" s="303">
        <v>0.79200000000000004</v>
      </c>
      <c r="P253" s="467" t="s">
        <v>270</v>
      </c>
      <c r="Q253" s="303">
        <v>0.69499999999999995</v>
      </c>
      <c r="R253" s="303">
        <v>0.91500000000000004</v>
      </c>
      <c r="S253" s="303">
        <v>0.47699999999999998</v>
      </c>
      <c r="T253" s="303">
        <v>0.72099999999999997</v>
      </c>
      <c r="U253" s="294">
        <v>0.158</v>
      </c>
      <c r="V253" s="32"/>
      <c r="W253" s="32"/>
      <c r="Y253" s="28" t="s">
        <v>442</v>
      </c>
      <c r="Z253" s="304">
        <v>0.55100000000000005</v>
      </c>
      <c r="AA253" s="303">
        <v>0.67100000000000004</v>
      </c>
      <c r="AB253" s="303" t="s">
        <v>270</v>
      </c>
      <c r="AC253" s="303">
        <v>0.56399999999999995</v>
      </c>
      <c r="AD253" s="303">
        <v>0.77500000000000002</v>
      </c>
      <c r="AE253" s="303">
        <v>0.35399999999999998</v>
      </c>
      <c r="AF253" s="303">
        <v>0.59899999999999998</v>
      </c>
      <c r="AG253" s="294">
        <v>8.4000000000000005E-2</v>
      </c>
    </row>
    <row r="254" spans="1:33" ht="21" customHeight="1">
      <c r="A254" s="28" t="s">
        <v>443</v>
      </c>
      <c r="B254" s="304">
        <v>0.60899999999999999</v>
      </c>
      <c r="C254" s="303">
        <v>0.72799999999999998</v>
      </c>
      <c r="D254" s="463" t="s">
        <v>270</v>
      </c>
      <c r="E254" s="303">
        <v>0.628</v>
      </c>
      <c r="F254" s="303">
        <v>0.83899999999999997</v>
      </c>
      <c r="G254" s="303">
        <v>0.40899999999999997</v>
      </c>
      <c r="H254" s="303">
        <v>0.66100000000000003</v>
      </c>
      <c r="I254" s="294">
        <v>0.107</v>
      </c>
      <c r="J254" s="32"/>
      <c r="K254" s="32"/>
      <c r="M254" s="28" t="s">
        <v>443</v>
      </c>
      <c r="N254" s="304">
        <v>0.67300000000000004</v>
      </c>
      <c r="O254" s="303">
        <v>0.78900000000000003</v>
      </c>
      <c r="P254" s="467" t="s">
        <v>270</v>
      </c>
      <c r="Q254" s="303">
        <v>0.69799999999999995</v>
      </c>
      <c r="R254" s="303">
        <v>0.91100000000000003</v>
      </c>
      <c r="S254" s="303">
        <v>0.46500000000000002</v>
      </c>
      <c r="T254" s="303">
        <v>0.71399999999999997</v>
      </c>
      <c r="U254" s="294">
        <v>0.13800000000000001</v>
      </c>
      <c r="V254" s="32"/>
      <c r="W254" s="32"/>
      <c r="Y254" s="28" t="s">
        <v>443</v>
      </c>
      <c r="Z254" s="304">
        <v>0.54800000000000004</v>
      </c>
      <c r="AA254" s="303">
        <v>0.66900000000000004</v>
      </c>
      <c r="AB254" s="303" t="s">
        <v>270</v>
      </c>
      <c r="AC254" s="303">
        <v>0.55500000000000005</v>
      </c>
      <c r="AD254" s="303">
        <v>0.77</v>
      </c>
      <c r="AE254" s="303">
        <v>0.35899999999999999</v>
      </c>
      <c r="AF254" s="303">
        <v>0.60899999999999999</v>
      </c>
      <c r="AG254" s="294">
        <v>8.2000000000000003E-2</v>
      </c>
    </row>
    <row r="255" spans="1:33" ht="21" customHeight="1">
      <c r="A255" s="28" t="s">
        <v>444</v>
      </c>
      <c r="B255" s="304">
        <v>0.60099999999999998</v>
      </c>
      <c r="C255" s="303">
        <v>0.72299999999999998</v>
      </c>
      <c r="D255" s="463" t="s">
        <v>270</v>
      </c>
      <c r="E255" s="303">
        <v>0.64100000000000001</v>
      </c>
      <c r="F255" s="303">
        <v>0.83099999999999996</v>
      </c>
      <c r="G255" s="303">
        <v>0.39900000000000002</v>
      </c>
      <c r="H255" s="303">
        <v>0.65500000000000003</v>
      </c>
      <c r="I255" s="294">
        <v>9.1999999999999998E-2</v>
      </c>
      <c r="J255" s="32"/>
      <c r="K255" s="32"/>
      <c r="M255" s="28" t="s">
        <v>444</v>
      </c>
      <c r="N255" s="304">
        <v>0.66800000000000004</v>
      </c>
      <c r="O255" s="303">
        <v>0.78300000000000003</v>
      </c>
      <c r="P255" s="467" t="s">
        <v>270</v>
      </c>
      <c r="Q255" s="303">
        <v>0.71499999999999997</v>
      </c>
      <c r="R255" s="303">
        <v>0.89400000000000002</v>
      </c>
      <c r="S255" s="303">
        <v>0.46800000000000003</v>
      </c>
      <c r="T255" s="303">
        <v>0.72</v>
      </c>
      <c r="U255" s="294">
        <v>0.13800000000000001</v>
      </c>
      <c r="V255" s="32"/>
      <c r="W255" s="32"/>
      <c r="Y255" s="28" t="s">
        <v>444</v>
      </c>
      <c r="Z255" s="304">
        <v>0.53900000000000003</v>
      </c>
      <c r="AA255" s="303">
        <v>0.66400000000000003</v>
      </c>
      <c r="AB255" s="303" t="s">
        <v>270</v>
      </c>
      <c r="AC255" s="303">
        <v>0.56399999999999995</v>
      </c>
      <c r="AD255" s="303">
        <v>0.77</v>
      </c>
      <c r="AE255" s="303">
        <v>0.33600000000000002</v>
      </c>
      <c r="AF255" s="303">
        <v>0.59099999999999997</v>
      </c>
      <c r="AG255" s="294">
        <v>5.3999999999999999E-2</v>
      </c>
    </row>
    <row r="256" spans="1:33" ht="21" customHeight="1">
      <c r="A256" s="28" t="s">
        <v>445</v>
      </c>
      <c r="B256" s="304">
        <v>0.60099999999999998</v>
      </c>
      <c r="C256" s="303">
        <v>0.72399999999999998</v>
      </c>
      <c r="D256" s="463" t="s">
        <v>270</v>
      </c>
      <c r="E256" s="303">
        <v>0.65</v>
      </c>
      <c r="F256" s="303">
        <v>0.83099999999999996</v>
      </c>
      <c r="G256" s="303">
        <v>0.39700000000000002</v>
      </c>
      <c r="H256" s="303">
        <v>0.65500000000000003</v>
      </c>
      <c r="I256" s="294">
        <v>8.7999999999999995E-2</v>
      </c>
      <c r="J256" s="32"/>
      <c r="K256" s="32"/>
      <c r="M256" s="28" t="s">
        <v>445</v>
      </c>
      <c r="N256" s="304">
        <v>0.67</v>
      </c>
      <c r="O256" s="303">
        <v>0.78700000000000003</v>
      </c>
      <c r="P256" s="467" t="s">
        <v>270</v>
      </c>
      <c r="Q256" s="303">
        <v>0.71599999999999997</v>
      </c>
      <c r="R256" s="303">
        <v>0.89700000000000002</v>
      </c>
      <c r="S256" s="303">
        <v>0.47199999999999998</v>
      </c>
      <c r="T256" s="303">
        <v>0.73099999999999998</v>
      </c>
      <c r="U256" s="294">
        <v>0.13200000000000001</v>
      </c>
      <c r="V256" s="32"/>
      <c r="W256" s="32"/>
      <c r="Y256" s="28" t="s">
        <v>445</v>
      </c>
      <c r="Z256" s="304">
        <v>0.53700000000000003</v>
      </c>
      <c r="AA256" s="303">
        <v>0.66300000000000003</v>
      </c>
      <c r="AB256" s="303" t="s">
        <v>270</v>
      </c>
      <c r="AC256" s="303">
        <v>0.58099999999999996</v>
      </c>
      <c r="AD256" s="303">
        <v>0.76800000000000002</v>
      </c>
      <c r="AE256" s="303">
        <v>0.32900000000000001</v>
      </c>
      <c r="AF256" s="303">
        <v>0.58099999999999996</v>
      </c>
      <c r="AG256" s="294" t="s">
        <v>270</v>
      </c>
    </row>
    <row r="257" spans="1:33" ht="21" customHeight="1">
      <c r="A257" s="28" t="s">
        <v>446</v>
      </c>
      <c r="B257" s="304">
        <v>0.60199999999999998</v>
      </c>
      <c r="C257" s="303">
        <v>0.72399999999999998</v>
      </c>
      <c r="D257" s="463" t="s">
        <v>270</v>
      </c>
      <c r="E257" s="303">
        <v>0.64500000000000002</v>
      </c>
      <c r="F257" s="303">
        <v>0.83199999999999996</v>
      </c>
      <c r="G257" s="303">
        <v>0.39900000000000002</v>
      </c>
      <c r="H257" s="303">
        <v>0.65600000000000003</v>
      </c>
      <c r="I257" s="294">
        <v>8.8999999999999996E-2</v>
      </c>
      <c r="J257" s="32"/>
      <c r="K257" s="32"/>
      <c r="M257" s="28" t="s">
        <v>446</v>
      </c>
      <c r="N257" s="304">
        <v>0.67</v>
      </c>
      <c r="O257" s="303">
        <v>0.78700000000000003</v>
      </c>
      <c r="P257" s="467" t="s">
        <v>270</v>
      </c>
      <c r="Q257" s="303">
        <v>0.72</v>
      </c>
      <c r="R257" s="303">
        <v>0.89600000000000002</v>
      </c>
      <c r="S257" s="303">
        <v>0.47499999999999998</v>
      </c>
      <c r="T257" s="303">
        <v>0.73299999999999998</v>
      </c>
      <c r="U257" s="294">
        <v>0.13700000000000001</v>
      </c>
      <c r="V257" s="32"/>
      <c r="W257" s="32"/>
      <c r="Y257" s="28" t="s">
        <v>446</v>
      </c>
      <c r="Z257" s="304">
        <v>0.53700000000000003</v>
      </c>
      <c r="AA257" s="303">
        <v>0.66300000000000003</v>
      </c>
      <c r="AB257" s="303" t="s">
        <v>270</v>
      </c>
      <c r="AC257" s="303">
        <v>0.56599999999999995</v>
      </c>
      <c r="AD257" s="303">
        <v>0.77</v>
      </c>
      <c r="AE257" s="303">
        <v>0.32900000000000001</v>
      </c>
      <c r="AF257" s="303">
        <v>0.58099999999999996</v>
      </c>
      <c r="AG257" s="294" t="s">
        <v>270</v>
      </c>
    </row>
    <row r="258" spans="1:33" ht="21" customHeight="1">
      <c r="A258" s="28" t="s">
        <v>447</v>
      </c>
      <c r="B258" s="304">
        <v>0.6</v>
      </c>
      <c r="C258" s="303">
        <v>0.72299999999999998</v>
      </c>
      <c r="D258" s="463" t="s">
        <v>270</v>
      </c>
      <c r="E258" s="303">
        <v>0.66200000000000003</v>
      </c>
      <c r="F258" s="303">
        <v>0.82499999999999996</v>
      </c>
      <c r="G258" s="303">
        <v>0.39600000000000002</v>
      </c>
      <c r="H258" s="303">
        <v>0.65500000000000003</v>
      </c>
      <c r="I258" s="294">
        <v>8.5999999999999993E-2</v>
      </c>
      <c r="J258" s="32"/>
      <c r="K258" s="32"/>
      <c r="M258" s="28" t="s">
        <v>447</v>
      </c>
      <c r="N258" s="304">
        <v>0.67</v>
      </c>
      <c r="O258" s="303">
        <v>0.78600000000000003</v>
      </c>
      <c r="P258" s="467" t="s">
        <v>270</v>
      </c>
      <c r="Q258" s="303">
        <v>0.71799999999999997</v>
      </c>
      <c r="R258" s="303">
        <v>0.89500000000000002</v>
      </c>
      <c r="S258" s="303">
        <v>0.47499999999999998</v>
      </c>
      <c r="T258" s="303">
        <v>0.73099999999999998</v>
      </c>
      <c r="U258" s="294">
        <v>0.14000000000000001</v>
      </c>
      <c r="V258" s="32"/>
      <c r="W258" s="32"/>
      <c r="Y258" s="28" t="s">
        <v>447</v>
      </c>
      <c r="Z258" s="304">
        <v>0.53300000000000003</v>
      </c>
      <c r="AA258" s="303">
        <v>0.66100000000000003</v>
      </c>
      <c r="AB258" s="303" t="s">
        <v>270</v>
      </c>
      <c r="AC258" s="303">
        <v>0.60299999999999998</v>
      </c>
      <c r="AD258" s="303">
        <v>0.75800000000000001</v>
      </c>
      <c r="AE258" s="303">
        <v>0.32400000000000001</v>
      </c>
      <c r="AF258" s="303">
        <v>0.57999999999999996</v>
      </c>
      <c r="AG258" s="294" t="s">
        <v>270</v>
      </c>
    </row>
    <row r="259" spans="1:33" ht="21" customHeight="1">
      <c r="A259" s="28" t="s">
        <v>448</v>
      </c>
      <c r="B259" s="304">
        <v>0.60199999999999998</v>
      </c>
      <c r="C259" s="303">
        <v>0.72499999999999998</v>
      </c>
      <c r="D259" s="463" t="s">
        <v>270</v>
      </c>
      <c r="E259" s="303">
        <v>0.65100000000000002</v>
      </c>
      <c r="F259" s="303">
        <v>0.82499999999999996</v>
      </c>
      <c r="G259" s="303">
        <v>0.40400000000000003</v>
      </c>
      <c r="H259" s="303">
        <v>0.66500000000000004</v>
      </c>
      <c r="I259" s="294">
        <v>0.09</v>
      </c>
      <c r="J259" s="32"/>
      <c r="K259" s="32"/>
      <c r="M259" s="28" t="s">
        <v>448</v>
      </c>
      <c r="N259" s="304">
        <v>0.67100000000000004</v>
      </c>
      <c r="O259" s="303">
        <v>0.78700000000000003</v>
      </c>
      <c r="P259" s="467" t="s">
        <v>270</v>
      </c>
      <c r="Q259" s="303">
        <v>0.7</v>
      </c>
      <c r="R259" s="303">
        <v>0.89800000000000002</v>
      </c>
      <c r="S259" s="303">
        <v>0.48</v>
      </c>
      <c r="T259" s="303">
        <v>0.73599999999999999</v>
      </c>
      <c r="U259" s="294">
        <v>0.14499999999999999</v>
      </c>
      <c r="V259" s="32"/>
      <c r="W259" s="32"/>
      <c r="Y259" s="28" t="s">
        <v>448</v>
      </c>
      <c r="Z259" s="304">
        <v>0.53700000000000003</v>
      </c>
      <c r="AA259" s="303">
        <v>0.66400000000000003</v>
      </c>
      <c r="AB259" s="303" t="s">
        <v>270</v>
      </c>
      <c r="AC259" s="303">
        <v>0.6</v>
      </c>
      <c r="AD259" s="303">
        <v>0.755</v>
      </c>
      <c r="AE259" s="303">
        <v>0.33500000000000002</v>
      </c>
      <c r="AF259" s="303">
        <v>0.59599999999999997</v>
      </c>
      <c r="AG259" s="294" t="s">
        <v>270</v>
      </c>
    </row>
    <row r="260" spans="1:33" ht="21" customHeight="1">
      <c r="A260" s="28" t="s">
        <v>449</v>
      </c>
      <c r="B260" s="304">
        <v>0.60799999999999998</v>
      </c>
      <c r="C260" s="303">
        <v>0.73199999999999998</v>
      </c>
      <c r="D260" s="463" t="s">
        <v>270</v>
      </c>
      <c r="E260" s="303">
        <v>0.67400000000000004</v>
      </c>
      <c r="F260" s="303">
        <v>0.83099999999999996</v>
      </c>
      <c r="G260" s="303">
        <v>0.40400000000000003</v>
      </c>
      <c r="H260" s="303">
        <v>0.66400000000000003</v>
      </c>
      <c r="I260" s="294">
        <v>9.1999999999999998E-2</v>
      </c>
      <c r="J260" s="32"/>
      <c r="K260" s="32"/>
      <c r="M260" s="28" t="s">
        <v>449</v>
      </c>
      <c r="N260" s="304">
        <v>0.68200000000000005</v>
      </c>
      <c r="O260" s="303">
        <v>0.8</v>
      </c>
      <c r="P260" s="467" t="s">
        <v>270</v>
      </c>
      <c r="Q260" s="303">
        <v>0.70899999999999996</v>
      </c>
      <c r="R260" s="303">
        <v>0.90700000000000003</v>
      </c>
      <c r="S260" s="303">
        <v>0.49</v>
      </c>
      <c r="T260" s="303">
        <v>0.752</v>
      </c>
      <c r="U260" s="294">
        <v>0.14599999999999999</v>
      </c>
      <c r="V260" s="32"/>
      <c r="W260" s="32"/>
      <c r="Y260" s="28" t="s">
        <v>449</v>
      </c>
      <c r="Z260" s="304">
        <v>0.53800000000000003</v>
      </c>
      <c r="AA260" s="303">
        <v>0.66600000000000004</v>
      </c>
      <c r="AB260" s="303" t="s">
        <v>270</v>
      </c>
      <c r="AC260" s="303">
        <v>0.63700000000000001</v>
      </c>
      <c r="AD260" s="303">
        <v>0.75700000000000001</v>
      </c>
      <c r="AE260" s="303">
        <v>0.32600000000000001</v>
      </c>
      <c r="AF260" s="303">
        <v>0.57799999999999996</v>
      </c>
      <c r="AG260" s="294" t="s">
        <v>270</v>
      </c>
    </row>
    <row r="261" spans="1:33" ht="21" customHeight="1">
      <c r="A261" s="28" t="s">
        <v>450</v>
      </c>
      <c r="B261" s="304">
        <v>0.60699999999999998</v>
      </c>
      <c r="C261" s="303">
        <v>0.73299999999999998</v>
      </c>
      <c r="D261" s="303">
        <v>0.16700000000000001</v>
      </c>
      <c r="E261" s="303">
        <v>0.68700000000000006</v>
      </c>
      <c r="F261" s="303">
        <v>0.83099999999999996</v>
      </c>
      <c r="G261" s="303">
        <v>0.39700000000000002</v>
      </c>
      <c r="H261" s="303">
        <v>0.65700000000000003</v>
      </c>
      <c r="I261" s="294">
        <v>8.5000000000000006E-2</v>
      </c>
      <c r="J261" s="32"/>
      <c r="K261" s="32"/>
      <c r="M261" s="28" t="s">
        <v>450</v>
      </c>
      <c r="N261" s="304">
        <v>0.68300000000000005</v>
      </c>
      <c r="O261" s="303">
        <v>0.80200000000000005</v>
      </c>
      <c r="P261" s="467" t="s">
        <v>270</v>
      </c>
      <c r="Q261" s="303">
        <v>0.73</v>
      </c>
      <c r="R261" s="303">
        <v>0.90400000000000003</v>
      </c>
      <c r="S261" s="303">
        <v>0.48399999999999999</v>
      </c>
      <c r="T261" s="303">
        <v>0.746</v>
      </c>
      <c r="U261" s="294">
        <v>0.14099999999999999</v>
      </c>
      <c r="V261" s="32"/>
      <c r="W261" s="32"/>
      <c r="Y261" s="28" t="s">
        <v>450</v>
      </c>
      <c r="Z261" s="304">
        <v>0.53500000000000003</v>
      </c>
      <c r="AA261" s="303">
        <v>0.66500000000000004</v>
      </c>
      <c r="AB261" s="303" t="s">
        <v>270</v>
      </c>
      <c r="AC261" s="303">
        <v>0.64200000000000002</v>
      </c>
      <c r="AD261" s="303">
        <v>0.76100000000000001</v>
      </c>
      <c r="AE261" s="303">
        <v>0.318</v>
      </c>
      <c r="AF261" s="303">
        <v>0.56899999999999995</v>
      </c>
      <c r="AG261" s="294" t="s">
        <v>270</v>
      </c>
    </row>
    <row r="262" spans="1:33" ht="21" customHeight="1">
      <c r="A262" s="28" t="s">
        <v>451</v>
      </c>
      <c r="B262" s="304">
        <v>0.60499999999999998</v>
      </c>
      <c r="C262" s="303">
        <v>0.73</v>
      </c>
      <c r="D262" s="303">
        <v>0.19900000000000001</v>
      </c>
      <c r="E262" s="303">
        <v>0.68700000000000006</v>
      </c>
      <c r="F262" s="303">
        <v>0.82899999999999996</v>
      </c>
      <c r="G262" s="303">
        <v>0.39300000000000002</v>
      </c>
      <c r="H262" s="303">
        <v>0.64600000000000002</v>
      </c>
      <c r="I262" s="294">
        <v>8.7999999999999995E-2</v>
      </c>
      <c r="J262" s="32"/>
      <c r="K262" s="32"/>
      <c r="M262" s="28" t="s">
        <v>451</v>
      </c>
      <c r="N262" s="304">
        <v>0.68300000000000005</v>
      </c>
      <c r="O262" s="303">
        <v>0.80100000000000005</v>
      </c>
      <c r="P262" s="467" t="s">
        <v>270</v>
      </c>
      <c r="Q262" s="303">
        <v>0.71199999999999997</v>
      </c>
      <c r="R262" s="303">
        <v>0.90700000000000003</v>
      </c>
      <c r="S262" s="303">
        <v>0.48199999999999998</v>
      </c>
      <c r="T262" s="303">
        <v>0.73799999999999999</v>
      </c>
      <c r="U262" s="294">
        <v>0.14699999999999999</v>
      </c>
      <c r="V262" s="32"/>
      <c r="W262" s="32"/>
      <c r="Y262" s="28" t="s">
        <v>451</v>
      </c>
      <c r="Z262" s="304">
        <v>0.53200000000000003</v>
      </c>
      <c r="AA262" s="303">
        <v>0.66100000000000003</v>
      </c>
      <c r="AB262" s="303" t="s">
        <v>270</v>
      </c>
      <c r="AC262" s="303">
        <v>0.66</v>
      </c>
      <c r="AD262" s="303">
        <v>0.75600000000000001</v>
      </c>
      <c r="AE262" s="303">
        <v>0.312</v>
      </c>
      <c r="AF262" s="303">
        <v>0.55600000000000005</v>
      </c>
      <c r="AG262" s="294" t="s">
        <v>270</v>
      </c>
    </row>
    <row r="263" spans="1:33" ht="21" customHeight="1">
      <c r="A263" s="28" t="s">
        <v>452</v>
      </c>
      <c r="B263" s="304">
        <v>0.61</v>
      </c>
      <c r="C263" s="303">
        <v>0.73299999999999998</v>
      </c>
      <c r="D263" s="463" t="s">
        <v>270</v>
      </c>
      <c r="E263" s="303">
        <v>0.69099999999999995</v>
      </c>
      <c r="F263" s="303">
        <v>0.83</v>
      </c>
      <c r="G263" s="303">
        <v>0.40500000000000003</v>
      </c>
      <c r="H263" s="303">
        <v>0.66100000000000003</v>
      </c>
      <c r="I263" s="294">
        <v>9.8000000000000004E-2</v>
      </c>
      <c r="J263" s="32"/>
      <c r="K263" s="32"/>
      <c r="M263" s="28" t="s">
        <v>452</v>
      </c>
      <c r="N263" s="304">
        <v>0.68500000000000005</v>
      </c>
      <c r="O263" s="303">
        <v>0.80100000000000005</v>
      </c>
      <c r="P263" s="467" t="s">
        <v>270</v>
      </c>
      <c r="Q263" s="303">
        <v>0.70599999999999996</v>
      </c>
      <c r="R263" s="303">
        <v>0.91</v>
      </c>
      <c r="S263" s="303">
        <v>0.49199999999999999</v>
      </c>
      <c r="T263" s="303">
        <v>0.74399999999999999</v>
      </c>
      <c r="U263" s="294">
        <v>0.16400000000000001</v>
      </c>
      <c r="V263" s="32"/>
      <c r="W263" s="32"/>
      <c r="Y263" s="28" t="s">
        <v>452</v>
      </c>
      <c r="Z263" s="304">
        <v>0.53800000000000003</v>
      </c>
      <c r="AA263" s="303">
        <v>0.66700000000000004</v>
      </c>
      <c r="AB263" s="303" t="s">
        <v>270</v>
      </c>
      <c r="AC263" s="303">
        <v>0.67600000000000005</v>
      </c>
      <c r="AD263" s="303">
        <v>0.754</v>
      </c>
      <c r="AE263" s="303">
        <v>0.32600000000000001</v>
      </c>
      <c r="AF263" s="303">
        <v>0.57999999999999996</v>
      </c>
      <c r="AG263" s="294" t="s">
        <v>270</v>
      </c>
    </row>
    <row r="264" spans="1:33" ht="21" customHeight="1">
      <c r="A264" s="28" t="s">
        <v>453</v>
      </c>
      <c r="B264" s="304">
        <v>0.61599999999999999</v>
      </c>
      <c r="C264" s="303">
        <v>0.73899999999999999</v>
      </c>
      <c r="D264" s="463" t="s">
        <v>270</v>
      </c>
      <c r="E264" s="303">
        <v>0.71699999999999997</v>
      </c>
      <c r="F264" s="303">
        <v>0.82799999999999996</v>
      </c>
      <c r="G264" s="303">
        <v>0.41599999999999998</v>
      </c>
      <c r="H264" s="303">
        <v>0.67500000000000004</v>
      </c>
      <c r="I264" s="294">
        <v>0.106</v>
      </c>
      <c r="J264" s="32"/>
      <c r="K264" s="32"/>
      <c r="M264" s="28" t="s">
        <v>453</v>
      </c>
      <c r="N264" s="304">
        <v>0.69299999999999995</v>
      </c>
      <c r="O264" s="303">
        <v>0.80700000000000005</v>
      </c>
      <c r="P264" s="467" t="s">
        <v>270</v>
      </c>
      <c r="Q264" s="303">
        <v>0.73399999999999999</v>
      </c>
      <c r="R264" s="303">
        <v>0.91</v>
      </c>
      <c r="S264" s="303">
        <v>0.504</v>
      </c>
      <c r="T264" s="303">
        <v>0.753</v>
      </c>
      <c r="U264" s="294">
        <v>0.18</v>
      </c>
      <c r="V264" s="32"/>
      <c r="W264" s="32"/>
      <c r="Y264" s="28" t="s">
        <v>453</v>
      </c>
      <c r="Z264" s="304">
        <v>0.54200000000000004</v>
      </c>
      <c r="AA264" s="303">
        <v>0.67300000000000004</v>
      </c>
      <c r="AB264" s="303" t="s">
        <v>270</v>
      </c>
      <c r="AC264" s="303">
        <v>0.69799999999999995</v>
      </c>
      <c r="AD264" s="303">
        <v>0.75</v>
      </c>
      <c r="AE264" s="303">
        <v>0.33600000000000002</v>
      </c>
      <c r="AF264" s="303">
        <v>0.59899999999999998</v>
      </c>
      <c r="AG264" s="294" t="s">
        <v>270</v>
      </c>
    </row>
    <row r="265" spans="1:33" ht="21" customHeight="1">
      <c r="A265" s="28" t="s">
        <v>454</v>
      </c>
      <c r="B265" s="304">
        <v>0.61699999999999999</v>
      </c>
      <c r="C265" s="303">
        <v>0.74</v>
      </c>
      <c r="D265" s="463" t="s">
        <v>270</v>
      </c>
      <c r="E265" s="303">
        <v>0.71499999999999997</v>
      </c>
      <c r="F265" s="303">
        <v>0.83399999999999996</v>
      </c>
      <c r="G265" s="303">
        <v>0.41299999999999998</v>
      </c>
      <c r="H265" s="303">
        <v>0.66800000000000004</v>
      </c>
      <c r="I265" s="294">
        <v>0.107</v>
      </c>
      <c r="J265" s="32"/>
      <c r="K265" s="32"/>
      <c r="M265" s="28" t="s">
        <v>454</v>
      </c>
      <c r="N265" s="304">
        <v>0.69099999999999995</v>
      </c>
      <c r="O265" s="303">
        <v>0.80700000000000005</v>
      </c>
      <c r="P265" s="467" t="s">
        <v>270</v>
      </c>
      <c r="Q265" s="303">
        <v>0.73799999999999999</v>
      </c>
      <c r="R265" s="303">
        <v>0.90800000000000003</v>
      </c>
      <c r="S265" s="303">
        <v>0.5</v>
      </c>
      <c r="T265" s="303">
        <v>0.75</v>
      </c>
      <c r="U265" s="294">
        <v>0.17199999999999999</v>
      </c>
      <c r="V265" s="32"/>
      <c r="W265" s="32"/>
      <c r="Y265" s="28" t="s">
        <v>454</v>
      </c>
      <c r="Z265" s="304">
        <v>0.54600000000000004</v>
      </c>
      <c r="AA265" s="303">
        <v>0.67500000000000004</v>
      </c>
      <c r="AB265" s="303" t="s">
        <v>270</v>
      </c>
      <c r="AC265" s="303">
        <v>0.69099999999999995</v>
      </c>
      <c r="AD265" s="303">
        <v>0.76200000000000001</v>
      </c>
      <c r="AE265" s="303">
        <v>0.33400000000000002</v>
      </c>
      <c r="AF265" s="303">
        <v>0.58799999999999997</v>
      </c>
      <c r="AG265" s="294">
        <v>5.1999999999999998E-2</v>
      </c>
    </row>
    <row r="266" spans="1:33" ht="21" customHeight="1">
      <c r="A266" s="28" t="s">
        <v>455</v>
      </c>
      <c r="B266" s="304">
        <v>0.61599999999999999</v>
      </c>
      <c r="C266" s="303">
        <v>0.74199999999999999</v>
      </c>
      <c r="D266" s="463" t="s">
        <v>270</v>
      </c>
      <c r="E266" s="303">
        <v>0.71399999999999997</v>
      </c>
      <c r="F266" s="303">
        <v>0.83499999999999996</v>
      </c>
      <c r="G266" s="303">
        <v>0.41099999999999998</v>
      </c>
      <c r="H266" s="303">
        <v>0.66900000000000004</v>
      </c>
      <c r="I266" s="294">
        <v>0.10199999999999999</v>
      </c>
      <c r="J266" s="32"/>
      <c r="K266" s="32"/>
      <c r="M266" s="28" t="s">
        <v>455</v>
      </c>
      <c r="N266" s="304">
        <v>0.68500000000000005</v>
      </c>
      <c r="O266" s="303">
        <v>0.79900000000000004</v>
      </c>
      <c r="P266" s="467" t="s">
        <v>270</v>
      </c>
      <c r="Q266" s="303">
        <v>0.72299999999999998</v>
      </c>
      <c r="R266" s="303">
        <v>0.90400000000000003</v>
      </c>
      <c r="S266" s="303">
        <v>0.49199999999999999</v>
      </c>
      <c r="T266" s="303">
        <v>0.74</v>
      </c>
      <c r="U266" s="294">
        <v>0.17</v>
      </c>
      <c r="V266" s="32"/>
      <c r="W266" s="32"/>
      <c r="Y266" s="28" t="s">
        <v>455</v>
      </c>
      <c r="Z266" s="304">
        <v>0.55200000000000005</v>
      </c>
      <c r="AA266" s="303">
        <v>0.68500000000000005</v>
      </c>
      <c r="AB266" s="303" t="s">
        <v>270</v>
      </c>
      <c r="AC266" s="303">
        <v>0.70399999999999996</v>
      </c>
      <c r="AD266" s="303">
        <v>0.76800000000000002</v>
      </c>
      <c r="AE266" s="303">
        <v>0.33800000000000002</v>
      </c>
      <c r="AF266" s="303">
        <v>0.6</v>
      </c>
      <c r="AG266" s="294" t="s">
        <v>270</v>
      </c>
    </row>
    <row r="267" spans="1:33" ht="21" customHeight="1">
      <c r="A267" s="28" t="s">
        <v>456</v>
      </c>
      <c r="B267" s="304">
        <v>0.60799999999999998</v>
      </c>
      <c r="C267" s="303">
        <v>0.73299999999999998</v>
      </c>
      <c r="D267" s="463" t="s">
        <v>270</v>
      </c>
      <c r="E267" s="303">
        <v>0.68799999999999994</v>
      </c>
      <c r="F267" s="303">
        <v>0.83</v>
      </c>
      <c r="G267" s="303">
        <v>0.40300000000000002</v>
      </c>
      <c r="H267" s="303">
        <v>0.65900000000000003</v>
      </c>
      <c r="I267" s="294">
        <v>9.7000000000000003E-2</v>
      </c>
      <c r="J267" s="32"/>
      <c r="K267" s="32"/>
      <c r="M267" s="28" t="s">
        <v>456</v>
      </c>
      <c r="N267" s="304">
        <v>0.68200000000000005</v>
      </c>
      <c r="O267" s="303">
        <v>0.79800000000000004</v>
      </c>
      <c r="P267" s="467" t="s">
        <v>270</v>
      </c>
      <c r="Q267" s="303">
        <v>0.70899999999999996</v>
      </c>
      <c r="R267" s="303">
        <v>0.91</v>
      </c>
      <c r="S267" s="303">
        <v>0.48499999999999999</v>
      </c>
      <c r="T267" s="303">
        <v>0.73399999999999999</v>
      </c>
      <c r="U267" s="294">
        <v>0.16200000000000001</v>
      </c>
      <c r="V267" s="32"/>
      <c r="W267" s="32"/>
      <c r="Y267" s="28" t="s">
        <v>456</v>
      </c>
      <c r="Z267" s="304">
        <v>0.53800000000000003</v>
      </c>
      <c r="AA267" s="303">
        <v>0.66900000000000004</v>
      </c>
      <c r="AB267" s="303" t="s">
        <v>270</v>
      </c>
      <c r="AC267" s="303">
        <v>0.66500000000000004</v>
      </c>
      <c r="AD267" s="303">
        <v>0.753</v>
      </c>
      <c r="AE267" s="303">
        <v>0.32900000000000001</v>
      </c>
      <c r="AF267" s="303">
        <v>0.58499999999999996</v>
      </c>
      <c r="AG267" s="294" t="s">
        <v>270</v>
      </c>
    </row>
    <row r="268" spans="1:33" ht="21" customHeight="1">
      <c r="A268" s="28" t="s">
        <v>457</v>
      </c>
      <c r="B268" s="304">
        <v>0.61</v>
      </c>
      <c r="C268" s="303">
        <v>0.73499999999999999</v>
      </c>
      <c r="D268" s="463" t="s">
        <v>270</v>
      </c>
      <c r="E268" s="303">
        <v>0.69</v>
      </c>
      <c r="F268" s="303">
        <v>0.83399999999999996</v>
      </c>
      <c r="G268" s="303">
        <v>0.40300000000000002</v>
      </c>
      <c r="H268" s="303">
        <v>0.65900000000000003</v>
      </c>
      <c r="I268" s="294">
        <v>9.7000000000000003E-2</v>
      </c>
      <c r="J268" s="32"/>
      <c r="K268" s="32"/>
      <c r="M268" s="28" t="s">
        <v>457</v>
      </c>
      <c r="N268" s="304">
        <v>0.68</v>
      </c>
      <c r="O268" s="303">
        <v>0.79500000000000004</v>
      </c>
      <c r="P268" s="467" t="s">
        <v>270</v>
      </c>
      <c r="Q268" s="303">
        <v>0.70099999999999996</v>
      </c>
      <c r="R268" s="303">
        <v>0.91</v>
      </c>
      <c r="S268" s="303">
        <v>0.48599999999999999</v>
      </c>
      <c r="T268" s="303">
        <v>0.73099999999999998</v>
      </c>
      <c r="U268" s="294">
        <v>0.16800000000000001</v>
      </c>
      <c r="V268" s="32"/>
      <c r="W268" s="32"/>
      <c r="Y268" s="28" t="s">
        <v>457</v>
      </c>
      <c r="Z268" s="304">
        <v>0.54300000000000004</v>
      </c>
      <c r="AA268" s="303">
        <v>0.67600000000000005</v>
      </c>
      <c r="AB268" s="303" t="s">
        <v>270</v>
      </c>
      <c r="AC268" s="303">
        <v>0.67900000000000005</v>
      </c>
      <c r="AD268" s="303">
        <v>0.76200000000000001</v>
      </c>
      <c r="AE268" s="303">
        <v>0.32800000000000001</v>
      </c>
      <c r="AF268" s="303">
        <v>0.58799999999999997</v>
      </c>
      <c r="AG268" s="294" t="s">
        <v>270</v>
      </c>
    </row>
    <row r="269" spans="1:33" ht="21" customHeight="1">
      <c r="A269" s="28" t="s">
        <v>458</v>
      </c>
      <c r="B269" s="304">
        <v>0.60899999999999999</v>
      </c>
      <c r="C269" s="303">
        <v>0.73599999999999999</v>
      </c>
      <c r="D269" s="463" t="s">
        <v>270</v>
      </c>
      <c r="E269" s="303">
        <v>0.69599999999999995</v>
      </c>
      <c r="F269" s="303">
        <v>0.83499999999999996</v>
      </c>
      <c r="G269" s="303">
        <v>0.4</v>
      </c>
      <c r="H269" s="303">
        <v>0.66</v>
      </c>
      <c r="I269" s="294">
        <v>8.7999999999999995E-2</v>
      </c>
      <c r="J269" s="32"/>
      <c r="K269" s="32"/>
      <c r="M269" s="28" t="s">
        <v>458</v>
      </c>
      <c r="N269" s="304">
        <v>0.67100000000000004</v>
      </c>
      <c r="O269" s="303">
        <v>0.78800000000000003</v>
      </c>
      <c r="P269" s="467" t="s">
        <v>270</v>
      </c>
      <c r="Q269" s="303">
        <v>0.69099999999999995</v>
      </c>
      <c r="R269" s="303">
        <v>0.90200000000000002</v>
      </c>
      <c r="S269" s="303">
        <v>0.47399999999999998</v>
      </c>
      <c r="T269" s="303">
        <v>0.72599999999999998</v>
      </c>
      <c r="U269" s="294">
        <v>0.14699999999999999</v>
      </c>
      <c r="V269" s="32"/>
      <c r="W269" s="32"/>
      <c r="Y269" s="28" t="s">
        <v>458</v>
      </c>
      <c r="Z269" s="304">
        <v>0.55100000000000005</v>
      </c>
      <c r="AA269" s="303">
        <v>0.68500000000000005</v>
      </c>
      <c r="AB269" s="303" t="s">
        <v>270</v>
      </c>
      <c r="AC269" s="303">
        <v>0.70199999999999996</v>
      </c>
      <c r="AD269" s="303">
        <v>0.77</v>
      </c>
      <c r="AE269" s="303">
        <v>0.33300000000000002</v>
      </c>
      <c r="AF269" s="303">
        <v>0.59599999999999997</v>
      </c>
      <c r="AG269" s="294" t="s">
        <v>270</v>
      </c>
    </row>
    <row r="270" spans="1:33" ht="21" customHeight="1">
      <c r="A270" s="28" t="s">
        <v>459</v>
      </c>
      <c r="B270" s="304">
        <v>0.61399999999999999</v>
      </c>
      <c r="C270" s="303">
        <v>0.74199999999999999</v>
      </c>
      <c r="D270" s="463" t="s">
        <v>270</v>
      </c>
      <c r="E270" s="303">
        <v>0.70499999999999996</v>
      </c>
      <c r="F270" s="303">
        <v>0.83699999999999997</v>
      </c>
      <c r="G270" s="303">
        <v>0.40699999999999997</v>
      </c>
      <c r="H270" s="303">
        <v>0.67100000000000004</v>
      </c>
      <c r="I270" s="294">
        <v>0.09</v>
      </c>
      <c r="J270" s="32"/>
      <c r="K270" s="32"/>
      <c r="M270" s="28" t="s">
        <v>459</v>
      </c>
      <c r="N270" s="304">
        <v>0.67</v>
      </c>
      <c r="O270" s="303">
        <v>0.78800000000000003</v>
      </c>
      <c r="P270" s="467" t="s">
        <v>270</v>
      </c>
      <c r="Q270" s="303">
        <v>0.69899999999999995</v>
      </c>
      <c r="R270" s="303">
        <v>0.89500000000000002</v>
      </c>
      <c r="S270" s="303">
        <v>0.48099999999999998</v>
      </c>
      <c r="T270" s="303">
        <v>0.74</v>
      </c>
      <c r="U270" s="294">
        <v>0.14499999999999999</v>
      </c>
      <c r="V270" s="32"/>
      <c r="W270" s="32"/>
      <c r="Y270" s="28" t="s">
        <v>459</v>
      </c>
      <c r="Z270" s="304">
        <v>0.56100000000000005</v>
      </c>
      <c r="AA270" s="303">
        <v>0.69699999999999995</v>
      </c>
      <c r="AB270" s="303" t="s">
        <v>270</v>
      </c>
      <c r="AC270" s="303">
        <v>0.71099999999999997</v>
      </c>
      <c r="AD270" s="303">
        <v>0.78100000000000003</v>
      </c>
      <c r="AE270" s="303">
        <v>0.34</v>
      </c>
      <c r="AF270" s="303">
        <v>0.60399999999999998</v>
      </c>
      <c r="AG270" s="294" t="s">
        <v>270</v>
      </c>
    </row>
    <row r="271" spans="1:33" ht="21" customHeight="1">
      <c r="A271" s="28" t="s">
        <v>460</v>
      </c>
      <c r="B271" s="304">
        <v>0.61299999999999999</v>
      </c>
      <c r="C271" s="303">
        <v>0.74399999999999999</v>
      </c>
      <c r="D271" s="463" t="s">
        <v>270</v>
      </c>
      <c r="E271" s="303">
        <v>0.69799999999999995</v>
      </c>
      <c r="F271" s="303">
        <v>0.83499999999999996</v>
      </c>
      <c r="G271" s="303">
        <v>0.40899999999999997</v>
      </c>
      <c r="H271" s="303">
        <v>0.68300000000000005</v>
      </c>
      <c r="I271" s="294">
        <v>0.08</v>
      </c>
      <c r="J271" s="32"/>
      <c r="K271" s="32"/>
      <c r="M271" s="28" t="s">
        <v>460</v>
      </c>
      <c r="N271" s="304">
        <v>0.66800000000000004</v>
      </c>
      <c r="O271" s="303">
        <v>0.79</v>
      </c>
      <c r="P271" s="467" t="s">
        <v>270</v>
      </c>
      <c r="Q271" s="303">
        <v>0.68600000000000005</v>
      </c>
      <c r="R271" s="303">
        <v>0.89300000000000002</v>
      </c>
      <c r="S271" s="303">
        <v>0.47899999999999998</v>
      </c>
      <c r="T271" s="303">
        <v>0.751</v>
      </c>
      <c r="U271" s="294">
        <v>0.125</v>
      </c>
      <c r="V271" s="32"/>
      <c r="W271" s="32"/>
      <c r="Y271" s="28" t="s">
        <v>460</v>
      </c>
      <c r="Z271" s="304">
        <v>0.56200000000000006</v>
      </c>
      <c r="AA271" s="303">
        <v>0.69899999999999995</v>
      </c>
      <c r="AB271" s="303" t="s">
        <v>270</v>
      </c>
      <c r="AC271" s="303">
        <v>0.71</v>
      </c>
      <c r="AD271" s="303">
        <v>0.78</v>
      </c>
      <c r="AE271" s="303">
        <v>0.34499999999999997</v>
      </c>
      <c r="AF271" s="303">
        <v>0.61599999999999999</v>
      </c>
      <c r="AG271" s="294" t="s">
        <v>270</v>
      </c>
    </row>
    <row r="272" spans="1:33" ht="21" customHeight="1">
      <c r="A272" s="28" t="s">
        <v>461</v>
      </c>
      <c r="B272" s="304">
        <v>0.61099999999999999</v>
      </c>
      <c r="C272" s="303">
        <v>0.74</v>
      </c>
      <c r="D272" s="463" t="s">
        <v>270</v>
      </c>
      <c r="E272" s="303">
        <v>0.67800000000000005</v>
      </c>
      <c r="F272" s="303">
        <v>0.84</v>
      </c>
      <c r="G272" s="303">
        <v>0.40500000000000003</v>
      </c>
      <c r="H272" s="303">
        <v>0.67200000000000004</v>
      </c>
      <c r="I272" s="294">
        <v>8.5000000000000006E-2</v>
      </c>
      <c r="J272" s="32"/>
      <c r="K272" s="32"/>
      <c r="M272" s="28" t="s">
        <v>461</v>
      </c>
      <c r="N272" s="304">
        <v>0.67100000000000004</v>
      </c>
      <c r="O272" s="303">
        <v>0.79200000000000004</v>
      </c>
      <c r="P272" s="467" t="s">
        <v>270</v>
      </c>
      <c r="Q272" s="303">
        <v>0.70899999999999996</v>
      </c>
      <c r="R272" s="303">
        <v>0.9</v>
      </c>
      <c r="S272" s="303">
        <v>0.47399999999999998</v>
      </c>
      <c r="T272" s="303">
        <v>0.73399999999999999</v>
      </c>
      <c r="U272" s="294">
        <v>0.13600000000000001</v>
      </c>
      <c r="V272" s="32"/>
      <c r="W272" s="32"/>
      <c r="Y272" s="28" t="s">
        <v>461</v>
      </c>
      <c r="Z272" s="304">
        <v>0.55500000000000005</v>
      </c>
      <c r="AA272" s="303">
        <v>0.69</v>
      </c>
      <c r="AB272" s="303" t="s">
        <v>270</v>
      </c>
      <c r="AC272" s="303">
        <v>0.64600000000000002</v>
      </c>
      <c r="AD272" s="303">
        <v>0.78300000000000003</v>
      </c>
      <c r="AE272" s="303">
        <v>0.34200000000000003</v>
      </c>
      <c r="AF272" s="303">
        <v>0.61</v>
      </c>
      <c r="AG272" s="294" t="s">
        <v>270</v>
      </c>
    </row>
    <row r="273" spans="1:34" ht="21" customHeight="1">
      <c r="A273" s="28" t="s">
        <v>462</v>
      </c>
      <c r="B273" s="304">
        <v>0.60699999999999998</v>
      </c>
      <c r="C273" s="303">
        <v>0.73499999999999999</v>
      </c>
      <c r="D273" s="303">
        <v>0.19</v>
      </c>
      <c r="E273" s="303">
        <v>0.67900000000000005</v>
      </c>
      <c r="F273" s="303">
        <v>0.83399999999999996</v>
      </c>
      <c r="G273" s="303">
        <v>0.39900000000000002</v>
      </c>
      <c r="H273" s="303">
        <v>0.65700000000000003</v>
      </c>
      <c r="I273" s="294">
        <v>8.7999999999999995E-2</v>
      </c>
      <c r="J273" s="32"/>
      <c r="K273" s="32"/>
      <c r="M273" s="28" t="s">
        <v>462</v>
      </c>
      <c r="N273" s="304">
        <v>0.66300000000000003</v>
      </c>
      <c r="O273" s="303">
        <v>0.78100000000000003</v>
      </c>
      <c r="P273" s="467" t="s">
        <v>270</v>
      </c>
      <c r="Q273" s="303">
        <v>0.68</v>
      </c>
      <c r="R273" s="303">
        <v>0.89200000000000002</v>
      </c>
      <c r="S273" s="303">
        <v>0.46200000000000002</v>
      </c>
      <c r="T273" s="303">
        <v>0.71199999999999997</v>
      </c>
      <c r="U273" s="294">
        <v>0.13800000000000001</v>
      </c>
      <c r="V273" s="32"/>
      <c r="W273" s="32"/>
      <c r="Y273" s="28" t="s">
        <v>462</v>
      </c>
      <c r="Z273" s="304">
        <v>0.55500000000000005</v>
      </c>
      <c r="AA273" s="303">
        <v>0.68899999999999995</v>
      </c>
      <c r="AB273" s="303" t="s">
        <v>270</v>
      </c>
      <c r="AC273" s="303">
        <v>0.67800000000000005</v>
      </c>
      <c r="AD273" s="303">
        <v>0.77800000000000002</v>
      </c>
      <c r="AE273" s="303">
        <v>0.34100000000000003</v>
      </c>
      <c r="AF273" s="303">
        <v>0.60399999999999998</v>
      </c>
      <c r="AG273" s="294" t="s">
        <v>270</v>
      </c>
    </row>
    <row r="274" spans="1:34" ht="21" customHeight="1">
      <c r="A274" s="28" t="s">
        <v>463</v>
      </c>
      <c r="B274" s="304">
        <v>0.61099999999999999</v>
      </c>
      <c r="C274" s="303">
        <v>0.73899999999999999</v>
      </c>
      <c r="D274" s="303">
        <v>0.20399999999999999</v>
      </c>
      <c r="E274" s="303">
        <v>0.68300000000000005</v>
      </c>
      <c r="F274" s="303">
        <v>0.83799999999999997</v>
      </c>
      <c r="G274" s="303">
        <v>0.40200000000000002</v>
      </c>
      <c r="H274" s="303">
        <v>0.66200000000000003</v>
      </c>
      <c r="I274" s="294">
        <v>8.8999999999999996E-2</v>
      </c>
      <c r="J274" s="32"/>
      <c r="K274" s="32"/>
      <c r="M274" s="28" t="s">
        <v>463</v>
      </c>
      <c r="N274" s="304">
        <v>0.67</v>
      </c>
      <c r="O274" s="303">
        <v>0.78800000000000003</v>
      </c>
      <c r="P274" s="467" t="s">
        <v>270</v>
      </c>
      <c r="Q274" s="303">
        <v>0.69299999999999995</v>
      </c>
      <c r="R274" s="303">
        <v>0.89700000000000002</v>
      </c>
      <c r="S274" s="303">
        <v>0.47099999999999997</v>
      </c>
      <c r="T274" s="303">
        <v>0.71799999999999997</v>
      </c>
      <c r="U274" s="294">
        <v>0.15</v>
      </c>
      <c r="V274" s="32"/>
      <c r="W274" s="32"/>
      <c r="Y274" s="28" t="s">
        <v>463</v>
      </c>
      <c r="Z274" s="304">
        <v>0.55400000000000005</v>
      </c>
      <c r="AA274" s="303">
        <v>0.69099999999999995</v>
      </c>
      <c r="AB274" s="303" t="s">
        <v>270</v>
      </c>
      <c r="AC274" s="303">
        <v>0.67200000000000004</v>
      </c>
      <c r="AD274" s="303">
        <v>0.78100000000000003</v>
      </c>
      <c r="AE274" s="303">
        <v>0.33900000000000002</v>
      </c>
      <c r="AF274" s="303">
        <v>0.60699999999999998</v>
      </c>
      <c r="AG274" s="294" t="s">
        <v>270</v>
      </c>
    </row>
    <row r="275" spans="1:34" ht="21" customHeight="1">
      <c r="A275" s="28" t="s">
        <v>464</v>
      </c>
      <c r="B275" s="304">
        <v>0.60799999999999998</v>
      </c>
      <c r="C275" s="303">
        <v>0.73599999999999999</v>
      </c>
      <c r="D275" s="303">
        <v>0.19700000000000001</v>
      </c>
      <c r="E275" s="303">
        <v>0.67200000000000004</v>
      </c>
      <c r="F275" s="303">
        <v>0.83299999999999996</v>
      </c>
      <c r="G275" s="303">
        <v>0.40400000000000003</v>
      </c>
      <c r="H275" s="303">
        <v>0.66500000000000004</v>
      </c>
      <c r="I275" s="294">
        <v>0.09</v>
      </c>
      <c r="J275" s="32"/>
      <c r="K275" s="32"/>
      <c r="M275" s="28" t="s">
        <v>464</v>
      </c>
      <c r="N275" s="304">
        <v>0.66400000000000003</v>
      </c>
      <c r="O275" s="303">
        <v>0.78300000000000003</v>
      </c>
      <c r="P275" s="467" t="s">
        <v>270</v>
      </c>
      <c r="Q275" s="303">
        <v>0.67300000000000004</v>
      </c>
      <c r="R275" s="303">
        <v>0.89200000000000002</v>
      </c>
      <c r="S275" s="303">
        <v>0.46899999999999997</v>
      </c>
      <c r="T275" s="303">
        <v>0.72399999999999998</v>
      </c>
      <c r="U275" s="294">
        <v>0.13800000000000001</v>
      </c>
      <c r="V275" s="32"/>
      <c r="W275" s="32"/>
      <c r="Y275" s="28" t="s">
        <v>464</v>
      </c>
      <c r="Z275" s="304">
        <v>0.55600000000000005</v>
      </c>
      <c r="AA275" s="303">
        <v>0.69</v>
      </c>
      <c r="AB275" s="303" t="s">
        <v>270</v>
      </c>
      <c r="AC275" s="303">
        <v>0.67100000000000004</v>
      </c>
      <c r="AD275" s="303">
        <v>0.77800000000000002</v>
      </c>
      <c r="AE275" s="303">
        <v>0.34499999999999997</v>
      </c>
      <c r="AF275" s="303">
        <v>0.60799999999999998</v>
      </c>
      <c r="AG275" s="294" t="s">
        <v>270</v>
      </c>
    </row>
    <row r="276" spans="1:34" ht="21" customHeight="1">
      <c r="A276" s="28" t="s">
        <v>465</v>
      </c>
      <c r="B276" s="304">
        <v>0.60099999999999998</v>
      </c>
      <c r="C276" s="303">
        <v>0.72899999999999998</v>
      </c>
      <c r="D276" s="463" t="s">
        <v>270</v>
      </c>
      <c r="E276" s="303">
        <v>0.64100000000000001</v>
      </c>
      <c r="F276" s="303">
        <v>0.83799999999999997</v>
      </c>
      <c r="G276" s="303">
        <v>0.39500000000000002</v>
      </c>
      <c r="H276" s="303">
        <v>0.65600000000000003</v>
      </c>
      <c r="I276" s="294">
        <v>8.1000000000000003E-2</v>
      </c>
      <c r="J276" s="32"/>
      <c r="K276" s="32"/>
      <c r="M276" s="28" t="s">
        <v>465</v>
      </c>
      <c r="N276" s="304">
        <v>0.65500000000000003</v>
      </c>
      <c r="O276" s="303">
        <v>0.77600000000000002</v>
      </c>
      <c r="P276" s="467" t="s">
        <v>270</v>
      </c>
      <c r="Q276" s="303">
        <v>0.65500000000000003</v>
      </c>
      <c r="R276" s="303">
        <v>0.89100000000000001</v>
      </c>
      <c r="S276" s="303">
        <v>0.46200000000000002</v>
      </c>
      <c r="T276" s="303">
        <v>0.72099999999999997</v>
      </c>
      <c r="U276" s="294">
        <v>0.125</v>
      </c>
      <c r="V276" s="32"/>
      <c r="W276" s="32"/>
      <c r="Y276" s="28" t="s">
        <v>465</v>
      </c>
      <c r="Z276" s="304">
        <v>0.55000000000000004</v>
      </c>
      <c r="AA276" s="303">
        <v>0.68300000000000005</v>
      </c>
      <c r="AB276" s="303" t="s">
        <v>270</v>
      </c>
      <c r="AC276" s="303">
        <v>0.627</v>
      </c>
      <c r="AD276" s="303">
        <v>0.78700000000000003</v>
      </c>
      <c r="AE276" s="303">
        <v>0.33500000000000002</v>
      </c>
      <c r="AF276" s="303">
        <v>0.59299999999999997</v>
      </c>
      <c r="AG276" s="294" t="s">
        <v>270</v>
      </c>
    </row>
    <row r="277" spans="1:34" ht="21" customHeight="1">
      <c r="A277" s="28" t="s">
        <v>466</v>
      </c>
      <c r="B277" s="304">
        <v>0.59799999999999998</v>
      </c>
      <c r="C277" s="303">
        <v>0.72499999999999998</v>
      </c>
      <c r="D277" s="463" t="s">
        <v>270</v>
      </c>
      <c r="E277" s="303">
        <v>0.63800000000000001</v>
      </c>
      <c r="F277" s="303">
        <v>0.82899999999999996</v>
      </c>
      <c r="G277" s="303">
        <v>0.39700000000000002</v>
      </c>
      <c r="H277" s="303">
        <v>0.65700000000000003</v>
      </c>
      <c r="I277" s="294">
        <v>8.4000000000000005E-2</v>
      </c>
      <c r="J277" s="32"/>
      <c r="K277" s="32"/>
      <c r="M277" s="28" t="s">
        <v>466</v>
      </c>
      <c r="N277" s="304">
        <v>0.65500000000000003</v>
      </c>
      <c r="O277" s="303">
        <v>0.77500000000000002</v>
      </c>
      <c r="P277" s="467" t="s">
        <v>270</v>
      </c>
      <c r="Q277" s="303">
        <v>0.66500000000000004</v>
      </c>
      <c r="R277" s="303">
        <v>0.88900000000000001</v>
      </c>
      <c r="S277" s="303">
        <v>0.46200000000000002</v>
      </c>
      <c r="T277" s="303">
        <v>0.71899999999999997</v>
      </c>
      <c r="U277" s="294">
        <v>0.129</v>
      </c>
      <c r="V277" s="32"/>
      <c r="W277" s="32"/>
      <c r="Y277" s="28" t="s">
        <v>466</v>
      </c>
      <c r="Z277" s="304">
        <v>0.54500000000000004</v>
      </c>
      <c r="AA277" s="303">
        <v>0.67700000000000005</v>
      </c>
      <c r="AB277" s="303" t="s">
        <v>270</v>
      </c>
      <c r="AC277" s="303">
        <v>0.60899999999999999</v>
      </c>
      <c r="AD277" s="303">
        <v>0.77200000000000002</v>
      </c>
      <c r="AE277" s="303">
        <v>0.33800000000000002</v>
      </c>
      <c r="AF277" s="303">
        <v>0.59699999999999998</v>
      </c>
      <c r="AG277" s="294" t="s">
        <v>270</v>
      </c>
    </row>
    <row r="278" spans="1:34" ht="21" customHeight="1">
      <c r="A278" s="28" t="s">
        <v>467</v>
      </c>
      <c r="B278" s="304">
        <v>0.60099999999999998</v>
      </c>
      <c r="C278" s="303">
        <v>0.72899999999999998</v>
      </c>
      <c r="D278" s="463" t="s">
        <v>270</v>
      </c>
      <c r="E278" s="303">
        <v>0.64900000000000002</v>
      </c>
      <c r="F278" s="303">
        <v>0.83199999999999996</v>
      </c>
      <c r="G278" s="303">
        <v>0.39700000000000002</v>
      </c>
      <c r="H278" s="303">
        <v>0.65600000000000003</v>
      </c>
      <c r="I278" s="294">
        <v>8.4000000000000005E-2</v>
      </c>
      <c r="J278" s="32"/>
      <c r="K278" s="32"/>
      <c r="M278" s="28" t="s">
        <v>467</v>
      </c>
      <c r="N278" s="304">
        <v>0.66400000000000003</v>
      </c>
      <c r="O278" s="303">
        <v>0.78400000000000003</v>
      </c>
      <c r="P278" s="467" t="s">
        <v>270</v>
      </c>
      <c r="Q278" s="303">
        <v>0.67</v>
      </c>
      <c r="R278" s="303">
        <v>0.9</v>
      </c>
      <c r="S278" s="303">
        <v>0.47099999999999997</v>
      </c>
      <c r="T278" s="303">
        <v>0.72499999999999998</v>
      </c>
      <c r="U278" s="294">
        <v>0.14199999999999999</v>
      </c>
      <c r="V278" s="32"/>
      <c r="W278" s="32"/>
      <c r="Y278" s="28" t="s">
        <v>467</v>
      </c>
      <c r="Z278" s="304">
        <v>0.54100000000000004</v>
      </c>
      <c r="AA278" s="303">
        <v>0.67500000000000004</v>
      </c>
      <c r="AB278" s="303" t="s">
        <v>270</v>
      </c>
      <c r="AC278" s="303">
        <v>0.627</v>
      </c>
      <c r="AD278" s="303">
        <v>0.76800000000000002</v>
      </c>
      <c r="AE278" s="303">
        <v>0.32900000000000001</v>
      </c>
      <c r="AF278" s="303">
        <v>0.59</v>
      </c>
      <c r="AG278" s="294" t="s">
        <v>270</v>
      </c>
    </row>
    <row r="279" spans="1:34" ht="21" customHeight="1">
      <c r="A279" s="28" t="s">
        <v>468</v>
      </c>
      <c r="B279" s="304">
        <v>0.59499999999999997</v>
      </c>
      <c r="C279" s="303">
        <v>0.72599999999999998</v>
      </c>
      <c r="D279" s="463" t="s">
        <v>270</v>
      </c>
      <c r="E279" s="303">
        <v>0.629</v>
      </c>
      <c r="F279" s="303">
        <v>0.83899999999999997</v>
      </c>
      <c r="G279" s="303">
        <v>0.38300000000000001</v>
      </c>
      <c r="H279" s="303">
        <v>0.64500000000000002</v>
      </c>
      <c r="I279" s="294">
        <v>6.9000000000000006E-2</v>
      </c>
      <c r="J279" s="32"/>
      <c r="K279" s="32"/>
      <c r="M279" s="28" t="s">
        <v>468</v>
      </c>
      <c r="N279" s="304">
        <v>0.65300000000000002</v>
      </c>
      <c r="O279" s="303">
        <v>0.77800000000000002</v>
      </c>
      <c r="P279" s="467" t="s">
        <v>270</v>
      </c>
      <c r="Q279" s="303">
        <v>0.67300000000000004</v>
      </c>
      <c r="R279" s="303">
        <v>0.89600000000000002</v>
      </c>
      <c r="S279" s="303">
        <v>0.44700000000000001</v>
      </c>
      <c r="T279" s="303">
        <v>0.71</v>
      </c>
      <c r="U279" s="294">
        <v>0.107</v>
      </c>
      <c r="V279" s="32"/>
      <c r="W279" s="32"/>
      <c r="Y279" s="28" t="s">
        <v>468</v>
      </c>
      <c r="Z279" s="304">
        <v>0.54100000000000004</v>
      </c>
      <c r="AA279" s="303">
        <v>0.67500000000000004</v>
      </c>
      <c r="AB279" s="303" t="s">
        <v>270</v>
      </c>
      <c r="AC279" s="303">
        <v>0.58299999999999996</v>
      </c>
      <c r="AD279" s="303">
        <v>0.78400000000000003</v>
      </c>
      <c r="AE279" s="303">
        <v>0.32500000000000001</v>
      </c>
      <c r="AF279" s="303">
        <v>0.58099999999999996</v>
      </c>
      <c r="AG279" s="294" t="s">
        <v>270</v>
      </c>
    </row>
    <row r="280" spans="1:34" ht="21" customHeight="1">
      <c r="A280" s="28" t="s">
        <v>469</v>
      </c>
      <c r="B280" s="304">
        <v>0.60199999999999998</v>
      </c>
      <c r="C280" s="303">
        <v>0.73</v>
      </c>
      <c r="D280" s="463" t="s">
        <v>270</v>
      </c>
      <c r="E280" s="303">
        <v>0.66800000000000004</v>
      </c>
      <c r="F280" s="303">
        <v>0.83799999999999997</v>
      </c>
      <c r="G280" s="303">
        <v>0.39100000000000001</v>
      </c>
      <c r="H280" s="303">
        <v>0.64500000000000002</v>
      </c>
      <c r="I280" s="294">
        <v>8.5999999999999993E-2</v>
      </c>
      <c r="J280" s="32"/>
      <c r="K280" s="32"/>
      <c r="M280" s="28" t="s">
        <v>469</v>
      </c>
      <c r="N280" s="304">
        <v>0.66</v>
      </c>
      <c r="O280" s="303">
        <v>0.78</v>
      </c>
      <c r="P280" s="467" t="s">
        <v>270</v>
      </c>
      <c r="Q280" s="303">
        <v>0.71199999999999997</v>
      </c>
      <c r="R280" s="303">
        <v>0.89</v>
      </c>
      <c r="S280" s="303">
        <v>0.45800000000000002</v>
      </c>
      <c r="T280" s="303">
        <v>0.70899999999999996</v>
      </c>
      <c r="U280" s="294">
        <v>0.13400000000000001</v>
      </c>
      <c r="V280" s="32"/>
      <c r="W280" s="32"/>
      <c r="Y280" s="28" t="s">
        <v>469</v>
      </c>
      <c r="Z280" s="304">
        <v>0.54800000000000004</v>
      </c>
      <c r="AA280" s="303">
        <v>0.68100000000000005</v>
      </c>
      <c r="AB280" s="303" t="s">
        <v>270</v>
      </c>
      <c r="AC280" s="303">
        <v>0.621</v>
      </c>
      <c r="AD280" s="303">
        <v>0.78900000000000003</v>
      </c>
      <c r="AE280" s="303">
        <v>0.33</v>
      </c>
      <c r="AF280" s="303">
        <v>0.58299999999999996</v>
      </c>
      <c r="AG280" s="294" t="s">
        <v>270</v>
      </c>
    </row>
    <row r="281" spans="1:34" ht="21" customHeight="1">
      <c r="A281" s="28" t="s">
        <v>470</v>
      </c>
      <c r="B281" s="304">
        <v>0.59499999999999997</v>
      </c>
      <c r="C281" s="303">
        <v>0.72</v>
      </c>
      <c r="D281" s="463" t="s">
        <v>270</v>
      </c>
      <c r="E281" s="303">
        <v>0.64500000000000002</v>
      </c>
      <c r="F281" s="303">
        <v>0.83099999999999996</v>
      </c>
      <c r="G281" s="303">
        <v>0.38800000000000001</v>
      </c>
      <c r="H281" s="303">
        <v>0.63300000000000001</v>
      </c>
      <c r="I281" s="294">
        <v>9.2999999999999999E-2</v>
      </c>
      <c r="J281" s="32"/>
      <c r="K281" s="32"/>
      <c r="M281" s="28" t="s">
        <v>470</v>
      </c>
      <c r="N281" s="304">
        <v>0.65400000000000003</v>
      </c>
      <c r="O281" s="303">
        <v>0.77200000000000002</v>
      </c>
      <c r="P281" s="467" t="s">
        <v>270</v>
      </c>
      <c r="Q281" s="303">
        <v>0.71299999999999997</v>
      </c>
      <c r="R281" s="303">
        <v>0.88500000000000001</v>
      </c>
      <c r="S281" s="303">
        <v>0.45</v>
      </c>
      <c r="T281" s="303">
        <v>0.68799999999999994</v>
      </c>
      <c r="U281" s="294">
        <v>0.14099999999999999</v>
      </c>
      <c r="V281" s="32"/>
      <c r="W281" s="32"/>
      <c r="Y281" s="28" t="s">
        <v>470</v>
      </c>
      <c r="Z281" s="304">
        <v>0.53900000000000003</v>
      </c>
      <c r="AA281" s="303">
        <v>0.66900000000000004</v>
      </c>
      <c r="AB281" s="303" t="s">
        <v>270</v>
      </c>
      <c r="AC281" s="303">
        <v>0.57299999999999995</v>
      </c>
      <c r="AD281" s="303">
        <v>0.78</v>
      </c>
      <c r="AE281" s="303">
        <v>0.33200000000000002</v>
      </c>
      <c r="AF281" s="303">
        <v>0.57999999999999996</v>
      </c>
      <c r="AG281" s="294">
        <v>5.1999999999999998E-2</v>
      </c>
    </row>
    <row r="282" spans="1:34" ht="21" customHeight="1">
      <c r="A282" s="28" t="s">
        <v>471</v>
      </c>
      <c r="B282" s="304">
        <v>0.59499999999999997</v>
      </c>
      <c r="C282" s="303">
        <v>0.71799999999999997</v>
      </c>
      <c r="D282" s="463" t="s">
        <v>270</v>
      </c>
      <c r="E282" s="303">
        <v>0.64</v>
      </c>
      <c r="F282" s="303">
        <v>0.82699999999999996</v>
      </c>
      <c r="G282" s="303">
        <v>0.39300000000000002</v>
      </c>
      <c r="H282" s="303">
        <v>0.63500000000000001</v>
      </c>
      <c r="I282" s="294">
        <v>0.10199999999999999</v>
      </c>
      <c r="J282" s="32"/>
      <c r="K282" s="32"/>
      <c r="M282" s="28" t="s">
        <v>471</v>
      </c>
      <c r="N282" s="304">
        <v>0.65300000000000002</v>
      </c>
      <c r="O282" s="303">
        <v>0.77</v>
      </c>
      <c r="P282" s="467" t="s">
        <v>270</v>
      </c>
      <c r="Q282" s="303">
        <v>0.68600000000000005</v>
      </c>
      <c r="R282" s="303">
        <v>0.88800000000000001</v>
      </c>
      <c r="S282" s="303">
        <v>0.44900000000000001</v>
      </c>
      <c r="T282" s="303">
        <v>0.68300000000000005</v>
      </c>
      <c r="U282" s="294">
        <v>0.14599999999999999</v>
      </c>
      <c r="V282" s="32"/>
      <c r="W282" s="32"/>
      <c r="Y282" s="28" t="s">
        <v>471</v>
      </c>
      <c r="Z282" s="304">
        <v>0.54</v>
      </c>
      <c r="AA282" s="303">
        <v>0.66700000000000004</v>
      </c>
      <c r="AB282" s="303" t="s">
        <v>270</v>
      </c>
      <c r="AC282" s="303">
        <v>0.59099999999999997</v>
      </c>
      <c r="AD282" s="303">
        <v>0.76700000000000002</v>
      </c>
      <c r="AE282" s="303">
        <v>0.34200000000000003</v>
      </c>
      <c r="AF282" s="303">
        <v>0.58899999999999997</v>
      </c>
      <c r="AG282" s="294">
        <v>6.5000000000000002E-2</v>
      </c>
    </row>
    <row r="283" spans="1:34" ht="21" customHeight="1">
      <c r="A283" s="28" t="s">
        <v>472</v>
      </c>
      <c r="B283" s="304">
        <v>0.58699999999999997</v>
      </c>
      <c r="C283" s="303">
        <v>0.71199999999999997</v>
      </c>
      <c r="D283" s="463" t="s">
        <v>270</v>
      </c>
      <c r="E283" s="303">
        <v>0.60199999999999998</v>
      </c>
      <c r="F283" s="303">
        <v>0.82699999999999996</v>
      </c>
      <c r="G283" s="303">
        <v>0.38600000000000001</v>
      </c>
      <c r="H283" s="303">
        <v>0.63400000000000001</v>
      </c>
      <c r="I283" s="294">
        <v>8.8999999999999996E-2</v>
      </c>
      <c r="J283" s="32"/>
      <c r="K283" s="32"/>
      <c r="M283" s="28" t="s">
        <v>472</v>
      </c>
      <c r="N283" s="304">
        <v>0.64100000000000001</v>
      </c>
      <c r="O283" s="303">
        <v>0.76100000000000001</v>
      </c>
      <c r="P283" s="467" t="s">
        <v>270</v>
      </c>
      <c r="Q283" s="303">
        <v>0.621</v>
      </c>
      <c r="R283" s="303">
        <v>0.89100000000000001</v>
      </c>
      <c r="S283" s="303">
        <v>0.438</v>
      </c>
      <c r="T283" s="303">
        <v>0.68500000000000005</v>
      </c>
      <c r="U283" s="294">
        <v>0.11799999999999999</v>
      </c>
      <c r="V283" s="32"/>
      <c r="W283" s="32"/>
      <c r="Y283" s="28" t="s">
        <v>472</v>
      </c>
      <c r="Z283" s="304">
        <v>0.53700000000000003</v>
      </c>
      <c r="AA283" s="303">
        <v>0.66300000000000003</v>
      </c>
      <c r="AB283" s="303" t="s">
        <v>270</v>
      </c>
      <c r="AC283" s="303">
        <v>0.58199999999999996</v>
      </c>
      <c r="AD283" s="303">
        <v>0.76600000000000001</v>
      </c>
      <c r="AE283" s="303">
        <v>0.34</v>
      </c>
      <c r="AF283" s="303">
        <v>0.58399999999999996</v>
      </c>
      <c r="AG283" s="294">
        <v>6.4000000000000001E-2</v>
      </c>
    </row>
    <row r="284" spans="1:34" ht="21" customHeight="1">
      <c r="A284" s="28" t="s">
        <v>473</v>
      </c>
      <c r="B284" s="304">
        <v>0.58699999999999997</v>
      </c>
      <c r="C284" s="303">
        <v>0.71099999999999997</v>
      </c>
      <c r="D284" s="463" t="s">
        <v>270</v>
      </c>
      <c r="E284" s="303">
        <v>0.61299999999999999</v>
      </c>
      <c r="F284" s="303">
        <v>0.82499999999999996</v>
      </c>
      <c r="G284" s="303">
        <v>0.38500000000000001</v>
      </c>
      <c r="H284" s="303">
        <v>0.63100000000000001</v>
      </c>
      <c r="I284" s="294">
        <v>0.09</v>
      </c>
      <c r="J284" s="32"/>
      <c r="K284" s="32"/>
      <c r="M284" s="28" t="s">
        <v>473</v>
      </c>
      <c r="N284" s="304">
        <v>0.63500000000000001</v>
      </c>
      <c r="O284" s="303">
        <v>0.75600000000000001</v>
      </c>
      <c r="P284" s="467" t="s">
        <v>270</v>
      </c>
      <c r="Q284" s="303">
        <v>0.58899999999999997</v>
      </c>
      <c r="R284" s="303">
        <v>0.89100000000000001</v>
      </c>
      <c r="S284" s="303">
        <v>0.435</v>
      </c>
      <c r="T284" s="303">
        <v>0.68300000000000005</v>
      </c>
      <c r="U284" s="294">
        <v>0.115</v>
      </c>
      <c r="V284" s="32"/>
      <c r="W284" s="32"/>
      <c r="Y284" s="28" t="s">
        <v>473</v>
      </c>
      <c r="Z284" s="304">
        <v>0.54200000000000004</v>
      </c>
      <c r="AA284" s="303">
        <v>0.66800000000000004</v>
      </c>
      <c r="AB284" s="303" t="s">
        <v>270</v>
      </c>
      <c r="AC284" s="303">
        <v>0.63900000000000001</v>
      </c>
      <c r="AD284" s="303">
        <v>0.76200000000000001</v>
      </c>
      <c r="AE284" s="303">
        <v>0.33900000000000002</v>
      </c>
      <c r="AF284" s="303">
        <v>0.57999999999999996</v>
      </c>
      <c r="AG284" s="294">
        <v>6.9000000000000006E-2</v>
      </c>
    </row>
    <row r="285" spans="1:34" s="40" customFormat="1" ht="21" customHeight="1">
      <c r="A285" s="28" t="s">
        <v>480</v>
      </c>
      <c r="B285" s="430">
        <v>0.59399999999999997</v>
      </c>
      <c r="C285" s="431">
        <v>0.71799999999999997</v>
      </c>
      <c r="D285" s="431">
        <v>0.19</v>
      </c>
      <c r="E285" s="431">
        <v>0.61099999999999999</v>
      </c>
      <c r="F285" s="431">
        <v>0.83499999999999996</v>
      </c>
      <c r="G285" s="431">
        <v>0.38900000000000001</v>
      </c>
      <c r="H285" s="431">
        <v>0.63200000000000001</v>
      </c>
      <c r="I285" s="432">
        <v>9.8000000000000004E-2</v>
      </c>
      <c r="M285" s="28" t="s">
        <v>480</v>
      </c>
      <c r="N285" s="430">
        <v>0.64400000000000002</v>
      </c>
      <c r="O285" s="431">
        <v>0.76400000000000001</v>
      </c>
      <c r="P285" s="467" t="s">
        <v>270</v>
      </c>
      <c r="Q285" s="431">
        <v>0.57699999999999996</v>
      </c>
      <c r="R285" s="431">
        <v>0.90400000000000003</v>
      </c>
      <c r="S285" s="431">
        <v>0.441</v>
      </c>
      <c r="T285" s="431">
        <v>0.68700000000000006</v>
      </c>
      <c r="U285" s="432">
        <v>0.124</v>
      </c>
      <c r="Y285" s="28" t="s">
        <v>480</v>
      </c>
      <c r="Z285" s="430">
        <v>0.54700000000000004</v>
      </c>
      <c r="AA285" s="431">
        <v>0.67400000000000004</v>
      </c>
      <c r="AB285" s="303" t="s">
        <v>270</v>
      </c>
      <c r="AC285" s="431">
        <v>0.64800000000000002</v>
      </c>
      <c r="AD285" s="431">
        <v>0.76800000000000002</v>
      </c>
      <c r="AE285" s="431">
        <v>0.34200000000000003</v>
      </c>
      <c r="AF285" s="431">
        <v>0.57899999999999996</v>
      </c>
      <c r="AG285" s="432">
        <v>7.4999999999999997E-2</v>
      </c>
      <c r="AH285" s="379"/>
    </row>
    <row r="286" spans="1:34" ht="21" customHeight="1">
      <c r="A286" s="28" t="s">
        <v>481</v>
      </c>
      <c r="B286" s="430">
        <v>0.59199999999999997</v>
      </c>
      <c r="C286" s="431">
        <v>0.71699999999999997</v>
      </c>
      <c r="D286" s="431">
        <v>0.183</v>
      </c>
      <c r="E286" s="431">
        <v>0.628</v>
      </c>
      <c r="F286" s="431">
        <v>0.83299999999999996</v>
      </c>
      <c r="G286" s="431">
        <v>0.38400000000000001</v>
      </c>
      <c r="H286" s="431">
        <v>0.623</v>
      </c>
      <c r="I286" s="432">
        <v>9.6000000000000002E-2</v>
      </c>
      <c r="M286" s="28" t="s">
        <v>481</v>
      </c>
      <c r="N286" s="430">
        <v>0.63900000000000001</v>
      </c>
      <c r="O286" s="431">
        <v>0.76</v>
      </c>
      <c r="P286" s="467" t="s">
        <v>270</v>
      </c>
      <c r="Q286" s="431">
        <v>0.60499999999999998</v>
      </c>
      <c r="R286" s="431">
        <v>0.89200000000000002</v>
      </c>
      <c r="S286" s="431">
        <v>0.432</v>
      </c>
      <c r="T286" s="431">
        <v>0.67800000000000005</v>
      </c>
      <c r="U286" s="432">
        <v>0.11600000000000001</v>
      </c>
      <c r="Y286" s="28" t="s">
        <v>481</v>
      </c>
      <c r="Z286" s="430">
        <v>0.54900000000000004</v>
      </c>
      <c r="AA286" s="431">
        <v>0.67400000000000004</v>
      </c>
      <c r="AB286" s="303" t="s">
        <v>270</v>
      </c>
      <c r="AC286" s="431">
        <v>0.65300000000000002</v>
      </c>
      <c r="AD286" s="431">
        <v>0.77500000000000002</v>
      </c>
      <c r="AE286" s="431">
        <v>0.34</v>
      </c>
      <c r="AF286" s="431">
        <v>0.57099999999999995</v>
      </c>
      <c r="AG286" s="432">
        <v>0.08</v>
      </c>
    </row>
    <row r="287" spans="1:34" ht="21" customHeight="1">
      <c r="A287" s="28" t="s">
        <v>482</v>
      </c>
      <c r="B287" s="430">
        <v>0.59899999999999998</v>
      </c>
      <c r="C287" s="431">
        <v>0.72199999999999998</v>
      </c>
      <c r="D287" s="463" t="s">
        <v>270</v>
      </c>
      <c r="E287" s="431">
        <v>0.61899999999999999</v>
      </c>
      <c r="F287" s="431">
        <v>0.84199999999999997</v>
      </c>
      <c r="G287" s="431">
        <v>0.39300000000000002</v>
      </c>
      <c r="H287" s="431">
        <v>0.63200000000000001</v>
      </c>
      <c r="I287" s="432">
        <v>0.107</v>
      </c>
      <c r="M287" s="28" t="s">
        <v>482</v>
      </c>
      <c r="N287" s="430">
        <v>0.64800000000000002</v>
      </c>
      <c r="O287" s="431">
        <v>0.76500000000000001</v>
      </c>
      <c r="P287" s="467" t="s">
        <v>270</v>
      </c>
      <c r="Q287" s="431">
        <v>0.59199999999999997</v>
      </c>
      <c r="R287" s="431">
        <v>0.89600000000000002</v>
      </c>
      <c r="S287" s="431">
        <v>0.45600000000000002</v>
      </c>
      <c r="T287" s="431">
        <v>0.69799999999999995</v>
      </c>
      <c r="U287" s="432">
        <v>0.14599999999999999</v>
      </c>
      <c r="V287" s="32"/>
      <c r="W287" s="32"/>
      <c r="Y287" s="28" t="s">
        <v>482</v>
      </c>
      <c r="Z287" s="430">
        <v>0.55100000000000005</v>
      </c>
      <c r="AA287" s="431">
        <v>0.67900000000000005</v>
      </c>
      <c r="AB287" s="303" t="s">
        <v>270</v>
      </c>
      <c r="AC287" s="431">
        <v>0.64800000000000002</v>
      </c>
      <c r="AD287" s="431">
        <v>0.79</v>
      </c>
      <c r="AE287" s="431">
        <v>0.33600000000000002</v>
      </c>
      <c r="AF287" s="431">
        <v>0.56699999999999995</v>
      </c>
      <c r="AG287" s="432">
        <v>7.4999999999999997E-2</v>
      </c>
    </row>
    <row r="288" spans="1:34" ht="21" customHeight="1">
      <c r="A288" s="28" t="s">
        <v>488</v>
      </c>
      <c r="B288" s="430">
        <v>0.59899999999999998</v>
      </c>
      <c r="C288" s="431">
        <v>0.72199999999999998</v>
      </c>
      <c r="D288" s="463" t="s">
        <v>270</v>
      </c>
      <c r="E288" s="431">
        <v>0.623</v>
      </c>
      <c r="F288" s="431">
        <v>0.84099999999999997</v>
      </c>
      <c r="G288" s="431">
        <v>0.39400000000000002</v>
      </c>
      <c r="H288" s="431">
        <v>0.63400000000000001</v>
      </c>
      <c r="I288" s="432">
        <v>0.107</v>
      </c>
      <c r="M288" s="28" t="s">
        <v>488</v>
      </c>
      <c r="N288" s="430">
        <v>0.65300000000000002</v>
      </c>
      <c r="O288" s="431">
        <v>0.76800000000000002</v>
      </c>
      <c r="P288" s="467" t="s">
        <v>270</v>
      </c>
      <c r="Q288" s="431">
        <v>0.57899999999999996</v>
      </c>
      <c r="R288" s="431">
        <v>0.90800000000000003</v>
      </c>
      <c r="S288" s="431">
        <v>0.46300000000000002</v>
      </c>
      <c r="T288" s="431">
        <v>0.70199999999999996</v>
      </c>
      <c r="U288" s="432">
        <v>0.156</v>
      </c>
      <c r="V288" s="40"/>
      <c r="W288" s="40"/>
      <c r="X288" s="40"/>
      <c r="Y288" s="28" t="s">
        <v>488</v>
      </c>
      <c r="Z288" s="430">
        <v>0.54700000000000004</v>
      </c>
      <c r="AA288" s="431">
        <v>0.67700000000000005</v>
      </c>
      <c r="AB288" s="303" t="s">
        <v>270</v>
      </c>
      <c r="AC288" s="431">
        <v>0.67100000000000004</v>
      </c>
      <c r="AD288" s="431">
        <v>0.77700000000000002</v>
      </c>
      <c r="AE288" s="431">
        <v>0.33200000000000002</v>
      </c>
      <c r="AF288" s="431">
        <v>0.56799999999999995</v>
      </c>
      <c r="AG288" s="432">
        <v>6.6000000000000003E-2</v>
      </c>
    </row>
    <row r="289" spans="1:33" ht="21" customHeight="1">
      <c r="A289" s="28" t="s">
        <v>490</v>
      </c>
      <c r="B289" s="430">
        <v>0.59799999999999998</v>
      </c>
      <c r="C289" s="431">
        <v>0.72199999999999998</v>
      </c>
      <c r="D289" s="463" t="s">
        <v>270</v>
      </c>
      <c r="E289" s="431">
        <v>0.60499999999999998</v>
      </c>
      <c r="F289" s="431">
        <v>0.84</v>
      </c>
      <c r="G289" s="431">
        <v>0.39900000000000002</v>
      </c>
      <c r="H289" s="431">
        <v>0.64200000000000002</v>
      </c>
      <c r="I289" s="432">
        <v>0.108</v>
      </c>
      <c r="M289" s="28" t="s">
        <v>490</v>
      </c>
      <c r="N289" s="430">
        <v>0.64700000000000002</v>
      </c>
      <c r="O289" s="431">
        <v>0.76100000000000001</v>
      </c>
      <c r="P289" s="467" t="s">
        <v>270</v>
      </c>
      <c r="Q289" s="431">
        <v>0.55400000000000005</v>
      </c>
      <c r="R289" s="431">
        <v>0.9</v>
      </c>
      <c r="S289" s="431">
        <v>0.46400000000000002</v>
      </c>
      <c r="T289" s="431">
        <v>0.70099999999999996</v>
      </c>
      <c r="U289" s="432">
        <v>0.158</v>
      </c>
      <c r="Y289" s="28" t="s">
        <v>490</v>
      </c>
      <c r="Z289" s="430">
        <v>0.55200000000000005</v>
      </c>
      <c r="AA289" s="431">
        <v>0.68400000000000005</v>
      </c>
      <c r="AB289" s="303" t="s">
        <v>270</v>
      </c>
      <c r="AC289" s="431">
        <v>0.65800000000000003</v>
      </c>
      <c r="AD289" s="431">
        <v>0.78200000000000003</v>
      </c>
      <c r="AE289" s="431">
        <v>0.34</v>
      </c>
      <c r="AF289" s="431">
        <v>0.58499999999999996</v>
      </c>
      <c r="AG289" s="432">
        <v>6.5000000000000002E-2</v>
      </c>
    </row>
    <row r="290" spans="1:33" ht="21" customHeight="1">
      <c r="A290" s="28" t="s">
        <v>491</v>
      </c>
      <c r="B290" s="430">
        <v>0.59699999999999998</v>
      </c>
      <c r="C290" s="431">
        <v>0.72299999999999998</v>
      </c>
      <c r="D290" s="303">
        <v>0.187</v>
      </c>
      <c r="E290" s="431">
        <v>0.59899999999999998</v>
      </c>
      <c r="F290" s="431">
        <v>0.83699999999999997</v>
      </c>
      <c r="G290" s="431">
        <v>0.4</v>
      </c>
      <c r="H290" s="431">
        <v>0.65200000000000002</v>
      </c>
      <c r="I290" s="432">
        <v>9.8000000000000004E-2</v>
      </c>
      <c r="L290" s="26"/>
      <c r="M290" s="28" t="s">
        <v>491</v>
      </c>
      <c r="N290" s="430">
        <v>0.64</v>
      </c>
      <c r="O290" s="431">
        <v>0.75800000000000001</v>
      </c>
      <c r="P290" s="467" t="s">
        <v>270</v>
      </c>
      <c r="Q290" s="431">
        <v>0.52400000000000002</v>
      </c>
      <c r="R290" s="431">
        <v>0.89400000000000002</v>
      </c>
      <c r="S290" s="431">
        <v>0.46</v>
      </c>
      <c r="T290" s="431">
        <v>0.71399999999999997</v>
      </c>
      <c r="U290" s="432">
        <v>0.13500000000000001</v>
      </c>
      <c r="V290" s="32"/>
      <c r="W290" s="32"/>
      <c r="Y290" s="28" t="s">
        <v>491</v>
      </c>
      <c r="Z290" s="430">
        <v>0.55700000000000005</v>
      </c>
      <c r="AA290" s="431">
        <v>0.68899999999999995</v>
      </c>
      <c r="AB290" s="303" t="s">
        <v>270</v>
      </c>
      <c r="AC290" s="431">
        <v>0.67900000000000005</v>
      </c>
      <c r="AD290" s="431">
        <v>0.78100000000000003</v>
      </c>
      <c r="AE290" s="431">
        <v>0.34499999999999997</v>
      </c>
      <c r="AF290" s="431">
        <v>0.59199999999999997</v>
      </c>
      <c r="AG290" s="432">
        <v>6.6000000000000003E-2</v>
      </c>
    </row>
    <row r="291" spans="1:33" ht="21" customHeight="1">
      <c r="A291" s="28" t="s">
        <v>492</v>
      </c>
      <c r="B291" s="430">
        <v>0.60099999999999998</v>
      </c>
      <c r="C291" s="431">
        <v>0.72599999999999998</v>
      </c>
      <c r="D291" s="303">
        <v>0.185</v>
      </c>
      <c r="E291" s="431">
        <v>0.61499999999999999</v>
      </c>
      <c r="F291" s="431">
        <v>0.83599999999999997</v>
      </c>
      <c r="G291" s="431">
        <v>0.40500000000000003</v>
      </c>
      <c r="H291" s="431">
        <v>0.65600000000000003</v>
      </c>
      <c r="I291" s="432">
        <v>0.105</v>
      </c>
      <c r="L291" s="26"/>
      <c r="M291" s="28" t="s">
        <v>492</v>
      </c>
      <c r="N291" s="430">
        <v>0.64200000000000002</v>
      </c>
      <c r="O291" s="431">
        <v>0.76100000000000001</v>
      </c>
      <c r="P291" s="467" t="s">
        <v>270</v>
      </c>
      <c r="Q291" s="431">
        <v>0.55500000000000005</v>
      </c>
      <c r="R291" s="431">
        <v>0.88600000000000001</v>
      </c>
      <c r="S291" s="431">
        <v>0.46500000000000002</v>
      </c>
      <c r="T291" s="431">
        <v>0.72199999999999998</v>
      </c>
      <c r="U291" s="432">
        <v>0.13400000000000001</v>
      </c>
      <c r="V291" s="40"/>
      <c r="W291" s="40"/>
      <c r="X291" s="40"/>
      <c r="Y291" s="28" t="s">
        <v>492</v>
      </c>
      <c r="Z291" s="430">
        <v>0.56299999999999994</v>
      </c>
      <c r="AA291" s="431">
        <v>0.69299999999999995</v>
      </c>
      <c r="AB291" s="303" t="s">
        <v>270</v>
      </c>
      <c r="AC291" s="431">
        <v>0.67900000000000005</v>
      </c>
      <c r="AD291" s="431">
        <v>0.78800000000000003</v>
      </c>
      <c r="AE291" s="431">
        <v>0.35099999999999998</v>
      </c>
      <c r="AF291" s="431">
        <v>0.59099999999999997</v>
      </c>
      <c r="AG291" s="432">
        <v>8.1000000000000003E-2</v>
      </c>
    </row>
    <row r="292" spans="1:33" ht="21" customHeight="1">
      <c r="A292" s="28" t="s">
        <v>493</v>
      </c>
      <c r="B292" s="430">
        <v>0.59699999999999998</v>
      </c>
      <c r="C292" s="431">
        <v>0.72199999999999998</v>
      </c>
      <c r="D292" s="303">
        <v>0.18</v>
      </c>
      <c r="E292" s="431">
        <v>0.59699999999999998</v>
      </c>
      <c r="F292" s="431">
        <v>0.83599999999999997</v>
      </c>
      <c r="G292" s="431">
        <v>0.40200000000000002</v>
      </c>
      <c r="H292" s="431">
        <v>0.64900000000000002</v>
      </c>
      <c r="I292" s="432">
        <v>0.105</v>
      </c>
      <c r="L292" s="26"/>
      <c r="M292" s="28" t="s">
        <v>493</v>
      </c>
      <c r="N292" s="430">
        <v>0.63900000000000001</v>
      </c>
      <c r="O292" s="431">
        <v>0.76</v>
      </c>
      <c r="P292" s="467" t="s">
        <v>270</v>
      </c>
      <c r="Q292" s="431">
        <v>0.57299999999999995</v>
      </c>
      <c r="R292" s="431">
        <v>0.89100000000000001</v>
      </c>
      <c r="S292" s="431">
        <v>0.44900000000000001</v>
      </c>
      <c r="T292" s="431">
        <v>0.70199999999999996</v>
      </c>
      <c r="U292" s="432">
        <v>0.124</v>
      </c>
      <c r="Y292" s="28" t="s">
        <v>493</v>
      </c>
      <c r="Z292" s="430">
        <v>0.55700000000000005</v>
      </c>
      <c r="AA292" s="431">
        <v>0.68400000000000005</v>
      </c>
      <c r="AB292" s="303" t="s">
        <v>270</v>
      </c>
      <c r="AC292" s="431">
        <v>0.622</v>
      </c>
      <c r="AD292" s="431">
        <v>0.78300000000000003</v>
      </c>
      <c r="AE292" s="431">
        <v>0.35899999999999999</v>
      </c>
      <c r="AF292" s="431">
        <v>0.59899999999999998</v>
      </c>
      <c r="AG292" s="432">
        <v>8.7999999999999995E-2</v>
      </c>
    </row>
    <row r="293" spans="1:33" ht="21" customHeight="1">
      <c r="A293" s="28" t="s">
        <v>494</v>
      </c>
      <c r="B293" s="430">
        <v>0.60299999999999998</v>
      </c>
      <c r="C293" s="431">
        <v>0.72799999999999998</v>
      </c>
      <c r="D293" s="303">
        <v>0.187</v>
      </c>
      <c r="E293" s="431">
        <v>0.627</v>
      </c>
      <c r="F293" s="431">
        <v>0.83499999999999996</v>
      </c>
      <c r="G293" s="431">
        <v>0.40899999999999997</v>
      </c>
      <c r="H293" s="431">
        <v>0.65900000000000003</v>
      </c>
      <c r="I293" s="432">
        <v>0.11</v>
      </c>
      <c r="L293" s="26"/>
      <c r="M293" s="28" t="s">
        <v>494</v>
      </c>
      <c r="N293" s="430">
        <v>0.64200000000000002</v>
      </c>
      <c r="O293" s="431">
        <v>0.76600000000000001</v>
      </c>
      <c r="P293" s="467" t="s">
        <v>270</v>
      </c>
      <c r="Q293" s="431">
        <v>0.61599999999999999</v>
      </c>
      <c r="R293" s="431">
        <v>0.89300000000000002</v>
      </c>
      <c r="S293" s="431">
        <v>0.443</v>
      </c>
      <c r="T293" s="431">
        <v>0.69699999999999995</v>
      </c>
      <c r="U293" s="432">
        <v>0.11600000000000001</v>
      </c>
      <c r="V293" s="32"/>
      <c r="W293" s="32"/>
      <c r="Y293" s="28" t="s">
        <v>494</v>
      </c>
      <c r="Z293" s="430">
        <v>0.56599999999999995</v>
      </c>
      <c r="AA293" s="431">
        <v>0.69099999999999995</v>
      </c>
      <c r="AB293" s="303" t="s">
        <v>270</v>
      </c>
      <c r="AC293" s="431">
        <v>0.63900000000000001</v>
      </c>
      <c r="AD293" s="431">
        <v>0.77900000000000003</v>
      </c>
      <c r="AE293" s="431">
        <v>0.379</v>
      </c>
      <c r="AF293" s="431">
        <v>0.623</v>
      </c>
      <c r="AG293" s="432">
        <v>0.105</v>
      </c>
    </row>
    <row r="294" spans="1:33" ht="21" customHeight="1">
      <c r="A294" s="28" t="s">
        <v>495</v>
      </c>
      <c r="B294" s="430">
        <v>0.60199999999999998</v>
      </c>
      <c r="C294" s="431">
        <v>0.72799999999999998</v>
      </c>
      <c r="D294" s="463" t="s">
        <v>270</v>
      </c>
      <c r="E294" s="431">
        <v>0.63800000000000001</v>
      </c>
      <c r="F294" s="431">
        <v>0.83499999999999996</v>
      </c>
      <c r="G294" s="431">
        <v>0.40500000000000003</v>
      </c>
      <c r="H294" s="431">
        <v>0.65500000000000003</v>
      </c>
      <c r="I294" s="432">
        <v>0.104</v>
      </c>
      <c r="L294" s="26"/>
      <c r="M294" s="28" t="s">
        <v>495</v>
      </c>
      <c r="N294" s="430">
        <v>0.64</v>
      </c>
      <c r="O294" s="431">
        <v>0.76600000000000001</v>
      </c>
      <c r="P294" s="467" t="s">
        <v>270</v>
      </c>
      <c r="Q294" s="431">
        <v>0.625</v>
      </c>
      <c r="R294" s="431">
        <v>0.89300000000000002</v>
      </c>
      <c r="S294" s="431">
        <v>0.435</v>
      </c>
      <c r="T294" s="431">
        <v>0.69199999999999995</v>
      </c>
      <c r="U294" s="432">
        <v>0.107</v>
      </c>
      <c r="V294" s="40"/>
      <c r="W294" s="40"/>
      <c r="X294" s="40"/>
      <c r="Y294" s="28" t="s">
        <v>495</v>
      </c>
      <c r="Z294" s="430">
        <v>0.56499999999999995</v>
      </c>
      <c r="AA294" s="431">
        <v>0.69099999999999995</v>
      </c>
      <c r="AB294" s="303" t="s">
        <v>270</v>
      </c>
      <c r="AC294" s="431">
        <v>0.65100000000000002</v>
      </c>
      <c r="AD294" s="431">
        <v>0.77900000000000003</v>
      </c>
      <c r="AE294" s="431">
        <v>0.377</v>
      </c>
      <c r="AF294" s="431">
        <v>0.62</v>
      </c>
      <c r="AG294" s="432">
        <v>0.10199999999999999</v>
      </c>
    </row>
    <row r="295" spans="1:33" ht="21" customHeight="1">
      <c r="A295" s="28" t="s">
        <v>496</v>
      </c>
      <c r="B295" s="430">
        <v>0.59499999999999997</v>
      </c>
      <c r="C295" s="431">
        <v>0.72199999999999998</v>
      </c>
      <c r="D295" s="463" t="s">
        <v>270</v>
      </c>
      <c r="E295" s="431">
        <v>0.61899999999999999</v>
      </c>
      <c r="F295" s="431">
        <v>0.83099999999999996</v>
      </c>
      <c r="G295" s="431">
        <v>0.4</v>
      </c>
      <c r="H295" s="431">
        <v>0.65500000000000003</v>
      </c>
      <c r="I295" s="432">
        <v>9.5000000000000001E-2</v>
      </c>
      <c r="L295" s="26"/>
      <c r="M295" s="28" t="s">
        <v>496</v>
      </c>
      <c r="N295" s="430">
        <v>0.64300000000000002</v>
      </c>
      <c r="O295" s="431">
        <v>0.76900000000000002</v>
      </c>
      <c r="P295" s="467" t="s">
        <v>270</v>
      </c>
      <c r="Q295" s="431">
        <v>0.63</v>
      </c>
      <c r="R295" s="431">
        <v>0.89300000000000002</v>
      </c>
      <c r="S295" s="431">
        <v>0.442</v>
      </c>
      <c r="T295" s="431">
        <v>0.70399999999999996</v>
      </c>
      <c r="U295" s="432">
        <v>0.107</v>
      </c>
      <c r="Y295" s="28" t="s">
        <v>496</v>
      </c>
      <c r="Z295" s="430">
        <v>0.55000000000000004</v>
      </c>
      <c r="AA295" s="431">
        <v>0.67600000000000005</v>
      </c>
      <c r="AB295" s="303" t="s">
        <v>270</v>
      </c>
      <c r="AC295" s="431">
        <v>0.60699999999999998</v>
      </c>
      <c r="AD295" s="431">
        <v>0.77100000000000002</v>
      </c>
      <c r="AE295" s="431">
        <v>0.36199999999999999</v>
      </c>
      <c r="AF295" s="431">
        <v>0.60799999999999998</v>
      </c>
      <c r="AG295" s="432">
        <v>8.4000000000000005E-2</v>
      </c>
    </row>
    <row r="296" spans="1:33" ht="21" customHeight="1">
      <c r="A296" s="28" t="s">
        <v>497</v>
      </c>
      <c r="B296" s="430">
        <v>0.59199999999999997</v>
      </c>
      <c r="C296" s="431">
        <v>0.71899999999999997</v>
      </c>
      <c r="D296" s="463" t="s">
        <v>270</v>
      </c>
      <c r="E296" s="431">
        <v>0.622</v>
      </c>
      <c r="F296" s="431">
        <v>0.82799999999999996</v>
      </c>
      <c r="G296" s="431">
        <v>0.39700000000000002</v>
      </c>
      <c r="H296" s="431">
        <v>0.64900000000000002</v>
      </c>
      <c r="I296" s="432">
        <v>9.6000000000000002E-2</v>
      </c>
      <c r="L296" s="26"/>
      <c r="M296" s="28" t="s">
        <v>497</v>
      </c>
      <c r="N296" s="430">
        <v>0.64200000000000002</v>
      </c>
      <c r="O296" s="431">
        <v>0.76400000000000001</v>
      </c>
      <c r="P296" s="467" t="s">
        <v>270</v>
      </c>
      <c r="Q296" s="431">
        <v>0.64900000000000002</v>
      </c>
      <c r="R296" s="431">
        <v>0.88200000000000001</v>
      </c>
      <c r="S296" s="431">
        <v>0.44500000000000001</v>
      </c>
      <c r="T296" s="431">
        <v>0.69599999999999995</v>
      </c>
      <c r="U296" s="432">
        <v>0.124</v>
      </c>
      <c r="V296" s="32"/>
      <c r="W296" s="32"/>
      <c r="Y296" s="28" t="s">
        <v>497</v>
      </c>
      <c r="Z296" s="430">
        <v>0.54600000000000004</v>
      </c>
      <c r="AA296" s="431">
        <v>0.67400000000000004</v>
      </c>
      <c r="AB296" s="303" t="s">
        <v>270</v>
      </c>
      <c r="AC296" s="431">
        <v>0.59399999999999997</v>
      </c>
      <c r="AD296" s="431">
        <v>0.77600000000000002</v>
      </c>
      <c r="AE296" s="431">
        <v>0.35299999999999998</v>
      </c>
      <c r="AF296" s="431">
        <v>0.60299999999999998</v>
      </c>
      <c r="AG296" s="432">
        <v>7.1999999999999995E-2</v>
      </c>
    </row>
    <row r="297" spans="1:33" ht="21" customHeight="1">
      <c r="A297" s="28" t="s">
        <v>498</v>
      </c>
      <c r="B297" s="430">
        <v>0.59499999999999997</v>
      </c>
      <c r="C297" s="431">
        <v>0.72299999999999998</v>
      </c>
      <c r="D297" s="463" t="s">
        <v>270</v>
      </c>
      <c r="E297" s="431">
        <v>0.626</v>
      </c>
      <c r="F297" s="431">
        <v>0.83599999999999997</v>
      </c>
      <c r="G297" s="431">
        <v>0.39400000000000002</v>
      </c>
      <c r="H297" s="431">
        <v>0.64500000000000002</v>
      </c>
      <c r="I297" s="432">
        <v>9.4E-2</v>
      </c>
      <c r="L297" s="26"/>
      <c r="M297" s="28" t="s">
        <v>498</v>
      </c>
      <c r="N297" s="430">
        <v>0.64600000000000002</v>
      </c>
      <c r="O297" s="431">
        <v>0.77</v>
      </c>
      <c r="P297" s="467" t="s">
        <v>270</v>
      </c>
      <c r="Q297" s="431">
        <v>0.65400000000000003</v>
      </c>
      <c r="R297" s="431">
        <v>0.89</v>
      </c>
      <c r="S297" s="431">
        <v>0.44600000000000001</v>
      </c>
      <c r="T297" s="431">
        <v>0.69899999999999995</v>
      </c>
      <c r="U297" s="432">
        <v>0.124</v>
      </c>
      <c r="V297" s="32"/>
      <c r="W297" s="32"/>
      <c r="Y297" s="28" t="s">
        <v>498</v>
      </c>
      <c r="Z297" s="430">
        <v>0.54700000000000004</v>
      </c>
      <c r="AA297" s="431">
        <v>0.67700000000000005</v>
      </c>
      <c r="AB297" s="303" t="s">
        <v>270</v>
      </c>
      <c r="AC297" s="431">
        <v>0.59699999999999998</v>
      </c>
      <c r="AD297" s="431">
        <v>0.78400000000000003</v>
      </c>
      <c r="AE297" s="431">
        <v>0.34699999999999998</v>
      </c>
      <c r="AF297" s="431">
        <v>0.59299999999999997</v>
      </c>
      <c r="AG297" s="432">
        <v>6.9000000000000006E-2</v>
      </c>
    </row>
    <row r="298" spans="1:33" ht="21" customHeight="1">
      <c r="A298" s="28" t="s">
        <v>499</v>
      </c>
      <c r="B298" s="430">
        <v>0.60499999999999998</v>
      </c>
      <c r="C298" s="431">
        <v>0.73299999999999998</v>
      </c>
      <c r="D298" s="463" t="s">
        <v>270</v>
      </c>
      <c r="E298" s="431">
        <v>0.64100000000000001</v>
      </c>
      <c r="F298" s="431">
        <v>0.84499999999999997</v>
      </c>
      <c r="G298" s="431">
        <v>0.40400000000000003</v>
      </c>
      <c r="H298" s="431">
        <v>0.65400000000000003</v>
      </c>
      <c r="I298" s="432">
        <v>0.105</v>
      </c>
      <c r="L298" s="26"/>
      <c r="M298" s="28" t="s">
        <v>499</v>
      </c>
      <c r="N298" s="430">
        <v>0.65300000000000002</v>
      </c>
      <c r="O298" s="431">
        <v>0.77600000000000002</v>
      </c>
      <c r="P298" s="467" t="s">
        <v>270</v>
      </c>
      <c r="Q298" s="431">
        <v>0.63900000000000001</v>
      </c>
      <c r="R298" s="431">
        <v>0.89800000000000002</v>
      </c>
      <c r="S298" s="431">
        <v>0.46</v>
      </c>
      <c r="T298" s="431">
        <v>0.71499999999999997</v>
      </c>
      <c r="U298" s="432">
        <v>0.13500000000000001</v>
      </c>
      <c r="Y298" s="28" t="s">
        <v>499</v>
      </c>
      <c r="Z298" s="430">
        <v>0.55900000000000005</v>
      </c>
      <c r="AA298" s="431">
        <v>0.69099999999999995</v>
      </c>
      <c r="AB298" s="303" t="s">
        <v>270</v>
      </c>
      <c r="AC298" s="431">
        <v>0.64400000000000002</v>
      </c>
      <c r="AD298" s="431">
        <v>0.79500000000000004</v>
      </c>
      <c r="AE298" s="431">
        <v>0.35199999999999998</v>
      </c>
      <c r="AF298" s="431">
        <v>0.59499999999999997</v>
      </c>
      <c r="AG298" s="432">
        <v>7.8E-2</v>
      </c>
    </row>
    <row r="299" spans="1:33" ht="21" customHeight="1">
      <c r="A299" s="28" t="s">
        <v>500</v>
      </c>
      <c r="B299" s="430" t="s">
        <v>560</v>
      </c>
      <c r="C299" s="431"/>
      <c r="D299" s="303"/>
      <c r="E299" s="431"/>
      <c r="F299" s="431"/>
      <c r="G299" s="431"/>
      <c r="H299" s="431"/>
      <c r="I299" s="432"/>
      <c r="L299" s="26"/>
      <c r="M299" s="28" t="s">
        <v>500</v>
      </c>
      <c r="N299" s="430" t="s">
        <v>560</v>
      </c>
      <c r="O299" s="431"/>
      <c r="P299" s="303"/>
      <c r="Q299" s="431"/>
      <c r="R299" s="431"/>
      <c r="S299" s="431"/>
      <c r="T299" s="431"/>
      <c r="U299" s="432"/>
      <c r="V299" s="32"/>
      <c r="W299" s="32"/>
      <c r="Y299" s="28" t="s">
        <v>500</v>
      </c>
      <c r="Z299" s="430" t="s">
        <v>560</v>
      </c>
      <c r="AA299" s="431"/>
      <c r="AB299" s="303"/>
      <c r="AC299" s="431"/>
      <c r="AD299" s="431"/>
      <c r="AE299" s="431"/>
      <c r="AF299" s="431"/>
      <c r="AG299" s="432"/>
    </row>
    <row r="300" spans="1:33" ht="21" customHeight="1">
      <c r="A300" s="28" t="s">
        <v>501</v>
      </c>
      <c r="B300" s="430" t="s">
        <v>489</v>
      </c>
      <c r="C300" s="431"/>
      <c r="D300" s="303"/>
      <c r="E300" s="431"/>
      <c r="F300" s="431"/>
      <c r="G300" s="431"/>
      <c r="H300" s="431"/>
      <c r="I300" s="432"/>
      <c r="L300" s="26"/>
      <c r="M300" s="28" t="s">
        <v>501</v>
      </c>
      <c r="N300" s="430" t="s">
        <v>489</v>
      </c>
      <c r="O300" s="431"/>
      <c r="P300" s="303"/>
      <c r="Q300" s="431"/>
      <c r="R300" s="431"/>
      <c r="S300" s="431"/>
      <c r="T300" s="431"/>
      <c r="U300" s="432"/>
      <c r="V300" s="40"/>
      <c r="W300" s="40"/>
      <c r="X300" s="40"/>
      <c r="Y300" s="28" t="s">
        <v>501</v>
      </c>
      <c r="Z300" s="430" t="s">
        <v>489</v>
      </c>
      <c r="AA300" s="431"/>
      <c r="AB300" s="303"/>
      <c r="AC300" s="431"/>
      <c r="AD300" s="431"/>
      <c r="AE300" s="431"/>
      <c r="AF300" s="431"/>
      <c r="AG300" s="432"/>
    </row>
    <row r="301" spans="1:33" ht="21" customHeight="1">
      <c r="A301" s="28" t="s">
        <v>502</v>
      </c>
      <c r="B301" s="430" t="s">
        <v>561</v>
      </c>
      <c r="C301" s="431"/>
      <c r="D301" s="303"/>
      <c r="E301" s="431"/>
      <c r="F301" s="431"/>
      <c r="G301" s="431"/>
      <c r="H301" s="431"/>
      <c r="I301" s="432"/>
      <c r="L301" s="26"/>
      <c r="M301" s="28" t="s">
        <v>502</v>
      </c>
      <c r="N301" s="430" t="s">
        <v>561</v>
      </c>
      <c r="O301" s="431"/>
      <c r="P301" s="303"/>
      <c r="Q301" s="431"/>
      <c r="R301" s="431"/>
      <c r="S301" s="431"/>
      <c r="T301" s="431"/>
      <c r="U301" s="432"/>
      <c r="Y301" s="28" t="s">
        <v>502</v>
      </c>
      <c r="Z301" s="430" t="s">
        <v>561</v>
      </c>
      <c r="AA301" s="431"/>
      <c r="AB301" s="303"/>
      <c r="AC301" s="431"/>
      <c r="AD301" s="431"/>
      <c r="AE301" s="431"/>
      <c r="AF301" s="431"/>
      <c r="AG301" s="432"/>
    </row>
    <row r="302" spans="1:33" ht="21" customHeight="1">
      <c r="A302" s="28" t="s">
        <v>503</v>
      </c>
      <c r="B302" s="430" t="s">
        <v>562</v>
      </c>
      <c r="C302" s="431"/>
      <c r="D302" s="303"/>
      <c r="E302" s="431"/>
      <c r="F302" s="431"/>
      <c r="G302" s="431"/>
      <c r="H302" s="431"/>
      <c r="I302" s="432"/>
      <c r="L302" s="26"/>
      <c r="M302" s="28" t="s">
        <v>503</v>
      </c>
      <c r="N302" s="430" t="s">
        <v>562</v>
      </c>
      <c r="O302" s="431"/>
      <c r="P302" s="303"/>
      <c r="Q302" s="431"/>
      <c r="R302" s="431"/>
      <c r="S302" s="431"/>
      <c r="T302" s="431"/>
      <c r="U302" s="432"/>
      <c r="V302" s="32"/>
      <c r="W302" s="32"/>
      <c r="Y302" s="28" t="s">
        <v>503</v>
      </c>
      <c r="Z302" s="430" t="s">
        <v>562</v>
      </c>
      <c r="AA302" s="431"/>
      <c r="AB302" s="303"/>
      <c r="AC302" s="431"/>
      <c r="AD302" s="431"/>
      <c r="AE302" s="431"/>
      <c r="AF302" s="431"/>
      <c r="AG302" s="432"/>
    </row>
    <row r="303" spans="1:33" ht="21" customHeight="1">
      <c r="A303" s="28" t="s">
        <v>504</v>
      </c>
      <c r="B303" s="430" t="s">
        <v>563</v>
      </c>
      <c r="C303" s="431"/>
      <c r="D303" s="303"/>
      <c r="E303" s="431"/>
      <c r="F303" s="431"/>
      <c r="G303" s="431"/>
      <c r="H303" s="431"/>
      <c r="I303" s="432"/>
      <c r="L303" s="26"/>
      <c r="M303" s="28" t="s">
        <v>504</v>
      </c>
      <c r="N303" s="430" t="s">
        <v>563</v>
      </c>
      <c r="O303" s="431"/>
      <c r="P303" s="303"/>
      <c r="Q303" s="431"/>
      <c r="R303" s="431"/>
      <c r="S303" s="431"/>
      <c r="T303" s="431"/>
      <c r="U303" s="432"/>
      <c r="V303" s="40"/>
      <c r="W303" s="40"/>
      <c r="X303" s="40"/>
      <c r="Y303" s="28" t="s">
        <v>504</v>
      </c>
      <c r="Z303" s="430" t="s">
        <v>563</v>
      </c>
      <c r="AA303" s="431"/>
      <c r="AB303" s="303"/>
      <c r="AC303" s="431"/>
      <c r="AD303" s="431"/>
      <c r="AE303" s="431"/>
      <c r="AF303" s="431"/>
      <c r="AG303" s="432"/>
    </row>
    <row r="304" spans="1:33" ht="21" customHeight="1">
      <c r="A304" s="28" t="s">
        <v>505</v>
      </c>
      <c r="B304" s="430" t="s">
        <v>564</v>
      </c>
      <c r="C304" s="431"/>
      <c r="D304" s="303"/>
      <c r="E304" s="431"/>
      <c r="F304" s="431"/>
      <c r="G304" s="431"/>
      <c r="H304" s="431"/>
      <c r="I304" s="432"/>
      <c r="L304" s="26"/>
      <c r="M304" s="28" t="s">
        <v>505</v>
      </c>
      <c r="N304" s="430" t="s">
        <v>564</v>
      </c>
      <c r="O304" s="431"/>
      <c r="P304" s="303"/>
      <c r="Q304" s="431"/>
      <c r="R304" s="431"/>
      <c r="S304" s="431"/>
      <c r="T304" s="431"/>
      <c r="U304" s="432"/>
      <c r="Y304" s="28" t="s">
        <v>505</v>
      </c>
      <c r="Z304" s="430" t="s">
        <v>564</v>
      </c>
      <c r="AA304" s="431"/>
      <c r="AB304" s="303"/>
      <c r="AC304" s="431"/>
      <c r="AD304" s="431"/>
      <c r="AE304" s="431"/>
      <c r="AF304" s="431"/>
      <c r="AG304" s="432"/>
    </row>
    <row r="305" spans="1:33" ht="21" customHeight="1">
      <c r="A305" s="28" t="s">
        <v>506</v>
      </c>
      <c r="B305" s="430" t="s">
        <v>565</v>
      </c>
      <c r="C305" s="431"/>
      <c r="D305" s="303"/>
      <c r="E305" s="431"/>
      <c r="F305" s="431"/>
      <c r="G305" s="431"/>
      <c r="H305" s="431"/>
      <c r="I305" s="432"/>
      <c r="L305" s="26"/>
      <c r="M305" s="28" t="s">
        <v>506</v>
      </c>
      <c r="N305" s="430" t="s">
        <v>565</v>
      </c>
      <c r="O305" s="431"/>
      <c r="P305" s="303"/>
      <c r="Q305" s="431"/>
      <c r="R305" s="431"/>
      <c r="S305" s="431"/>
      <c r="T305" s="431"/>
      <c r="U305" s="432"/>
      <c r="V305" s="32"/>
      <c r="W305" s="32"/>
      <c r="Y305" s="28" t="s">
        <v>506</v>
      </c>
      <c r="Z305" s="430" t="s">
        <v>565</v>
      </c>
      <c r="AA305" s="431"/>
      <c r="AB305" s="303"/>
      <c r="AC305" s="431"/>
      <c r="AD305" s="431"/>
      <c r="AE305" s="431"/>
      <c r="AF305" s="431"/>
      <c r="AG305" s="432"/>
    </row>
    <row r="306" spans="1:33" ht="21" customHeight="1">
      <c r="A306" s="28" t="s">
        <v>507</v>
      </c>
      <c r="B306" s="430" t="s">
        <v>566</v>
      </c>
      <c r="C306" s="431"/>
      <c r="D306" s="303"/>
      <c r="E306" s="431"/>
      <c r="F306" s="431"/>
      <c r="G306" s="431"/>
      <c r="H306" s="431"/>
      <c r="I306" s="432"/>
      <c r="L306" s="26"/>
      <c r="M306" s="28" t="s">
        <v>507</v>
      </c>
      <c r="N306" s="430" t="s">
        <v>566</v>
      </c>
      <c r="O306" s="431"/>
      <c r="P306" s="303"/>
      <c r="Q306" s="431"/>
      <c r="R306" s="431"/>
      <c r="S306" s="431"/>
      <c r="T306" s="431"/>
      <c r="U306" s="432"/>
      <c r="V306" s="40"/>
      <c r="W306" s="40"/>
      <c r="X306" s="40"/>
      <c r="Y306" s="28" t="s">
        <v>507</v>
      </c>
      <c r="Z306" s="430" t="s">
        <v>566</v>
      </c>
      <c r="AA306" s="431"/>
      <c r="AB306" s="303"/>
      <c r="AC306" s="431"/>
      <c r="AD306" s="431"/>
      <c r="AE306" s="431"/>
      <c r="AF306" s="431"/>
      <c r="AG306" s="432"/>
    </row>
    <row r="307" spans="1:33" ht="21" customHeight="1">
      <c r="A307" s="28" t="s">
        <v>508</v>
      </c>
      <c r="B307" s="430" t="s">
        <v>567</v>
      </c>
      <c r="C307" s="431"/>
      <c r="D307" s="303"/>
      <c r="E307" s="431"/>
      <c r="F307" s="431"/>
      <c r="G307" s="431"/>
      <c r="H307" s="431"/>
      <c r="I307" s="432"/>
      <c r="L307" s="26"/>
      <c r="M307" s="28" t="s">
        <v>508</v>
      </c>
      <c r="N307" s="430" t="s">
        <v>567</v>
      </c>
      <c r="O307" s="431"/>
      <c r="P307" s="303"/>
      <c r="Q307" s="431"/>
      <c r="R307" s="431"/>
      <c r="S307" s="431"/>
      <c r="T307" s="431"/>
      <c r="U307" s="432"/>
      <c r="Y307" s="28" t="s">
        <v>508</v>
      </c>
      <c r="Z307" s="430" t="s">
        <v>567</v>
      </c>
      <c r="AA307" s="431"/>
      <c r="AB307" s="303"/>
      <c r="AC307" s="431"/>
      <c r="AD307" s="431"/>
      <c r="AE307" s="431"/>
      <c r="AF307" s="431"/>
      <c r="AG307" s="432"/>
    </row>
    <row r="308" spans="1:33" ht="21" customHeight="1">
      <c r="A308" s="28" t="s">
        <v>509</v>
      </c>
      <c r="B308" s="430" t="s">
        <v>568</v>
      </c>
      <c r="C308" s="431"/>
      <c r="D308" s="303"/>
      <c r="E308" s="431"/>
      <c r="F308" s="431"/>
      <c r="G308" s="431"/>
      <c r="H308" s="431"/>
      <c r="I308" s="432"/>
      <c r="L308" s="26"/>
      <c r="M308" s="28" t="s">
        <v>509</v>
      </c>
      <c r="N308" s="430" t="s">
        <v>568</v>
      </c>
      <c r="O308" s="431"/>
      <c r="P308" s="303"/>
      <c r="Q308" s="431"/>
      <c r="R308" s="431"/>
      <c r="S308" s="431"/>
      <c r="T308" s="431"/>
      <c r="U308" s="432"/>
      <c r="V308" s="32"/>
      <c r="W308" s="32"/>
      <c r="Y308" s="28" t="s">
        <v>509</v>
      </c>
      <c r="Z308" s="430" t="s">
        <v>568</v>
      </c>
      <c r="AA308" s="431"/>
      <c r="AB308" s="303"/>
      <c r="AC308" s="431"/>
      <c r="AD308" s="431"/>
      <c r="AE308" s="431"/>
      <c r="AF308" s="431"/>
      <c r="AG308" s="432"/>
    </row>
    <row r="309" spans="1:33" ht="21" hidden="1" customHeight="1">
      <c r="A309" s="28" t="s">
        <v>510</v>
      </c>
      <c r="B309" s="430" t="s">
        <v>569</v>
      </c>
      <c r="C309" s="431"/>
      <c r="D309" s="431"/>
      <c r="E309" s="431"/>
      <c r="F309" s="431"/>
      <c r="G309" s="431"/>
      <c r="H309" s="431"/>
      <c r="I309" s="432"/>
      <c r="L309" s="26"/>
      <c r="M309" s="28" t="s">
        <v>510</v>
      </c>
      <c r="N309" s="430" t="s">
        <v>569</v>
      </c>
      <c r="O309" s="431"/>
      <c r="P309" s="303"/>
      <c r="Q309" s="431"/>
      <c r="R309" s="431"/>
      <c r="S309" s="431"/>
      <c r="T309" s="431"/>
      <c r="U309" s="432"/>
      <c r="V309" s="40"/>
      <c r="W309" s="40"/>
      <c r="X309" s="40"/>
      <c r="Y309" s="28" t="s">
        <v>510</v>
      </c>
      <c r="Z309" s="430" t="s">
        <v>569</v>
      </c>
      <c r="AA309" s="431"/>
      <c r="AB309" s="303"/>
      <c r="AC309" s="431"/>
      <c r="AD309" s="431"/>
      <c r="AE309" s="431"/>
      <c r="AF309" s="431"/>
      <c r="AG309" s="432"/>
    </row>
    <row r="310" spans="1:33" ht="21" hidden="1" customHeight="1">
      <c r="A310" s="28" t="s">
        <v>511</v>
      </c>
      <c r="B310" s="430" t="s">
        <v>570</v>
      </c>
      <c r="C310" s="431"/>
      <c r="D310" s="431"/>
      <c r="E310" s="431"/>
      <c r="F310" s="431"/>
      <c r="G310" s="431"/>
      <c r="H310" s="431"/>
      <c r="I310" s="432"/>
      <c r="L310" s="26"/>
      <c r="M310" s="28" t="s">
        <v>511</v>
      </c>
      <c r="N310" s="430" t="s">
        <v>570</v>
      </c>
      <c r="O310" s="431"/>
      <c r="P310" s="303"/>
      <c r="Q310" s="431"/>
      <c r="R310" s="431"/>
      <c r="S310" s="431"/>
      <c r="T310" s="431"/>
      <c r="U310" s="432"/>
      <c r="Y310" s="28" t="s">
        <v>511</v>
      </c>
      <c r="Z310" s="430" t="s">
        <v>570</v>
      </c>
      <c r="AA310" s="431"/>
      <c r="AB310" s="303"/>
      <c r="AC310" s="431"/>
      <c r="AD310" s="431"/>
      <c r="AE310" s="431"/>
      <c r="AF310" s="431"/>
      <c r="AG310" s="432"/>
    </row>
    <row r="311" spans="1:33" ht="21" hidden="1" customHeight="1">
      <c r="A311" s="28" t="s">
        <v>512</v>
      </c>
      <c r="B311" s="430" t="s">
        <v>571</v>
      </c>
      <c r="C311" s="431"/>
      <c r="D311" s="431"/>
      <c r="E311" s="431"/>
      <c r="F311" s="431"/>
      <c r="G311" s="431"/>
      <c r="H311" s="431"/>
      <c r="I311" s="432"/>
      <c r="L311" s="26"/>
      <c r="M311" s="28" t="s">
        <v>512</v>
      </c>
      <c r="N311" s="304" t="s">
        <v>571</v>
      </c>
      <c r="O311" s="303"/>
      <c r="P311" s="303"/>
      <c r="Q311" s="303"/>
      <c r="R311" s="303"/>
      <c r="S311" s="303"/>
      <c r="T311" s="303"/>
      <c r="U311" s="294"/>
      <c r="V311" s="32"/>
      <c r="W311" s="32"/>
      <c r="Y311" s="28" t="s">
        <v>512</v>
      </c>
      <c r="Z311" s="430" t="s">
        <v>571</v>
      </c>
      <c r="AA311" s="431"/>
      <c r="AB311" s="303"/>
      <c r="AC311" s="431"/>
      <c r="AD311" s="431"/>
      <c r="AE311" s="431"/>
      <c r="AF311" s="431"/>
      <c r="AG311" s="432"/>
    </row>
    <row r="312" spans="1:33" ht="21" hidden="1" customHeight="1">
      <c r="A312" s="28" t="s">
        <v>513</v>
      </c>
      <c r="B312" s="430" t="s">
        <v>572</v>
      </c>
      <c r="C312" s="431"/>
      <c r="D312" s="431"/>
      <c r="E312" s="431"/>
      <c r="F312" s="431"/>
      <c r="G312" s="431"/>
      <c r="H312" s="431"/>
      <c r="I312" s="432"/>
      <c r="L312" s="26"/>
      <c r="M312" s="28" t="s">
        <v>513</v>
      </c>
      <c r="N312" s="430" t="s">
        <v>572</v>
      </c>
      <c r="O312" s="431"/>
      <c r="P312" s="303"/>
      <c r="Q312" s="431"/>
      <c r="R312" s="431"/>
      <c r="S312" s="431"/>
      <c r="T312" s="431"/>
      <c r="U312" s="432"/>
      <c r="V312" s="40"/>
      <c r="W312" s="40"/>
      <c r="X312" s="40"/>
      <c r="Y312" s="28" t="s">
        <v>513</v>
      </c>
      <c r="Z312" s="430" t="s">
        <v>572</v>
      </c>
      <c r="AA312" s="431"/>
      <c r="AB312" s="303"/>
      <c r="AC312" s="431"/>
      <c r="AD312" s="431"/>
      <c r="AE312" s="431"/>
      <c r="AF312" s="431"/>
      <c r="AG312" s="432"/>
    </row>
    <row r="313" spans="1:33" ht="21" hidden="1" customHeight="1">
      <c r="A313" s="28" t="s">
        <v>526</v>
      </c>
      <c r="B313" s="430" t="s">
        <v>573</v>
      </c>
      <c r="C313" s="431"/>
      <c r="D313" s="431"/>
      <c r="E313" s="431"/>
      <c r="F313" s="431"/>
      <c r="G313" s="431"/>
      <c r="H313" s="431"/>
      <c r="I313" s="432"/>
      <c r="L313" s="26"/>
      <c r="M313" s="28" t="s">
        <v>526</v>
      </c>
      <c r="N313" s="430" t="s">
        <v>573</v>
      </c>
      <c r="O313" s="431"/>
      <c r="P313" s="303"/>
      <c r="Q313" s="431"/>
      <c r="R313" s="431"/>
      <c r="S313" s="431"/>
      <c r="T313" s="431"/>
      <c r="U313" s="432"/>
      <c r="Y313" s="28" t="s">
        <v>526</v>
      </c>
      <c r="Z313" s="430" t="s">
        <v>573</v>
      </c>
      <c r="AA313" s="431"/>
      <c r="AB313" s="303"/>
      <c r="AC313" s="431"/>
      <c r="AD313" s="431"/>
      <c r="AE313" s="431"/>
      <c r="AF313" s="431"/>
      <c r="AG313" s="432"/>
    </row>
    <row r="314" spans="1:33" ht="21" hidden="1" customHeight="1">
      <c r="A314" s="28" t="s">
        <v>527</v>
      </c>
      <c r="B314" s="430" t="s">
        <v>574</v>
      </c>
      <c r="C314" s="431"/>
      <c r="D314" s="431"/>
      <c r="E314" s="431"/>
      <c r="F314" s="431"/>
      <c r="G314" s="431"/>
      <c r="H314" s="431"/>
      <c r="I314" s="432"/>
      <c r="L314" s="26"/>
      <c r="M314" s="28" t="s">
        <v>527</v>
      </c>
      <c r="N314" s="304" t="s">
        <v>574</v>
      </c>
      <c r="O314" s="303"/>
      <c r="P314" s="303"/>
      <c r="Q314" s="303"/>
      <c r="R314" s="303"/>
      <c r="S314" s="303"/>
      <c r="T314" s="303"/>
      <c r="U314" s="294"/>
      <c r="V314" s="32"/>
      <c r="W314" s="32"/>
      <c r="Y314" s="28" t="s">
        <v>527</v>
      </c>
      <c r="Z314" s="430" t="s">
        <v>574</v>
      </c>
      <c r="AA314" s="431"/>
      <c r="AB314" s="303"/>
      <c r="AC314" s="431"/>
      <c r="AD314" s="431"/>
      <c r="AE314" s="431"/>
      <c r="AF314" s="431"/>
      <c r="AG314" s="432"/>
    </row>
    <row r="315" spans="1:33" ht="21" hidden="1" customHeight="1">
      <c r="A315" s="28" t="s">
        <v>528</v>
      </c>
      <c r="B315" s="430" t="s">
        <v>575</v>
      </c>
      <c r="C315" s="431"/>
      <c r="D315" s="431"/>
      <c r="E315" s="431"/>
      <c r="F315" s="431"/>
      <c r="G315" s="431"/>
      <c r="H315" s="431"/>
      <c r="I315" s="432"/>
      <c r="L315" s="26"/>
      <c r="M315" s="28" t="s">
        <v>528</v>
      </c>
      <c r="N315" s="430" t="s">
        <v>575</v>
      </c>
      <c r="O315" s="431"/>
      <c r="P315" s="303"/>
      <c r="Q315" s="431"/>
      <c r="R315" s="431"/>
      <c r="S315" s="431"/>
      <c r="T315" s="431"/>
      <c r="U315" s="432"/>
      <c r="V315" s="40"/>
      <c r="W315" s="40"/>
      <c r="X315" s="40"/>
      <c r="Y315" s="28" t="s">
        <v>528</v>
      </c>
      <c r="Z315" s="430" t="s">
        <v>575</v>
      </c>
      <c r="AA315" s="431"/>
      <c r="AB315" s="303"/>
      <c r="AC315" s="431"/>
      <c r="AD315" s="431"/>
      <c r="AE315" s="431"/>
      <c r="AF315" s="431"/>
      <c r="AG315" s="432"/>
    </row>
    <row r="316" spans="1:33" ht="21" hidden="1" customHeight="1">
      <c r="A316" s="28" t="s">
        <v>529</v>
      </c>
      <c r="B316" s="430" t="s">
        <v>576</v>
      </c>
      <c r="C316" s="431"/>
      <c r="D316" s="431"/>
      <c r="E316" s="431"/>
      <c r="F316" s="431"/>
      <c r="G316" s="431"/>
      <c r="H316" s="431"/>
      <c r="I316" s="432"/>
      <c r="L316" s="26"/>
      <c r="M316" s="28" t="s">
        <v>529</v>
      </c>
      <c r="N316" s="430" t="s">
        <v>576</v>
      </c>
      <c r="O316" s="431"/>
      <c r="P316" s="303"/>
      <c r="Q316" s="431"/>
      <c r="R316" s="431"/>
      <c r="S316" s="431"/>
      <c r="T316" s="431"/>
      <c r="U316" s="432"/>
      <c r="Y316" s="28" t="s">
        <v>529</v>
      </c>
      <c r="Z316" s="430" t="s">
        <v>576</v>
      </c>
      <c r="AA316" s="431"/>
      <c r="AB316" s="303"/>
      <c r="AC316" s="431"/>
      <c r="AD316" s="431"/>
      <c r="AE316" s="431"/>
      <c r="AF316" s="431"/>
      <c r="AG316" s="432"/>
    </row>
    <row r="317" spans="1:33" ht="21" hidden="1" customHeight="1">
      <c r="A317" s="28" t="s">
        <v>530</v>
      </c>
      <c r="B317" s="430" t="s">
        <v>577</v>
      </c>
      <c r="C317" s="431"/>
      <c r="D317" s="431"/>
      <c r="E317" s="431"/>
      <c r="F317" s="431"/>
      <c r="G317" s="431"/>
      <c r="H317" s="431"/>
      <c r="I317" s="432"/>
      <c r="L317" s="26"/>
      <c r="M317" s="28" t="s">
        <v>530</v>
      </c>
      <c r="N317" s="304" t="s">
        <v>577</v>
      </c>
      <c r="O317" s="303"/>
      <c r="P317" s="303"/>
      <c r="Q317" s="303"/>
      <c r="R317" s="303"/>
      <c r="S317" s="303"/>
      <c r="T317" s="303"/>
      <c r="U317" s="294"/>
      <c r="V317" s="32"/>
      <c r="W317" s="32"/>
      <c r="Y317" s="28" t="s">
        <v>530</v>
      </c>
      <c r="Z317" s="430" t="s">
        <v>577</v>
      </c>
      <c r="AA317" s="431"/>
      <c r="AB317" s="303"/>
      <c r="AC317" s="431"/>
      <c r="AD317" s="431"/>
      <c r="AE317" s="431"/>
      <c r="AF317" s="431"/>
      <c r="AG317" s="432"/>
    </row>
    <row r="318" spans="1:33" ht="21" hidden="1" customHeight="1">
      <c r="A318" s="28" t="s">
        <v>531</v>
      </c>
      <c r="B318" s="430" t="s">
        <v>578</v>
      </c>
      <c r="C318" s="431"/>
      <c r="D318" s="431"/>
      <c r="E318" s="431"/>
      <c r="F318" s="431"/>
      <c r="G318" s="431"/>
      <c r="H318" s="431"/>
      <c r="I318" s="432"/>
      <c r="L318" s="26"/>
      <c r="M318" s="28" t="s">
        <v>531</v>
      </c>
      <c r="N318" s="430" t="s">
        <v>578</v>
      </c>
      <c r="O318" s="431"/>
      <c r="P318" s="303"/>
      <c r="Q318" s="431"/>
      <c r="R318" s="431"/>
      <c r="S318" s="431"/>
      <c r="T318" s="431"/>
      <c r="U318" s="432"/>
      <c r="V318" s="40"/>
      <c r="W318" s="40"/>
      <c r="X318" s="40"/>
      <c r="Y318" s="28" t="s">
        <v>531</v>
      </c>
      <c r="Z318" s="430" t="s">
        <v>578</v>
      </c>
      <c r="AA318" s="431"/>
      <c r="AB318" s="303"/>
      <c r="AC318" s="431"/>
      <c r="AD318" s="431"/>
      <c r="AE318" s="431"/>
      <c r="AF318" s="431"/>
      <c r="AG318" s="432"/>
    </row>
    <row r="319" spans="1:33" ht="21" hidden="1" customHeight="1">
      <c r="A319" s="28" t="s">
        <v>532</v>
      </c>
      <c r="B319" s="430" t="s">
        <v>579</v>
      </c>
      <c r="C319" s="431"/>
      <c r="D319" s="431"/>
      <c r="E319" s="431"/>
      <c r="F319" s="431"/>
      <c r="G319" s="431"/>
      <c r="H319" s="431"/>
      <c r="I319" s="432"/>
      <c r="L319" s="26"/>
      <c r="M319" s="28" t="s">
        <v>532</v>
      </c>
      <c r="N319" s="430" t="s">
        <v>579</v>
      </c>
      <c r="O319" s="431"/>
      <c r="P319" s="303"/>
      <c r="Q319" s="431"/>
      <c r="R319" s="431"/>
      <c r="S319" s="431"/>
      <c r="T319" s="431"/>
      <c r="U319" s="432"/>
      <c r="Y319" s="28" t="s">
        <v>532</v>
      </c>
      <c r="Z319" s="430" t="s">
        <v>579</v>
      </c>
      <c r="AA319" s="431"/>
      <c r="AB319" s="303"/>
      <c r="AC319" s="431"/>
      <c r="AD319" s="431"/>
      <c r="AE319" s="431"/>
      <c r="AF319" s="431"/>
      <c r="AG319" s="432"/>
    </row>
    <row r="320" spans="1:33" ht="21" hidden="1" customHeight="1">
      <c r="A320" s="28" t="s">
        <v>533</v>
      </c>
      <c r="B320" s="430" t="s">
        <v>580</v>
      </c>
      <c r="C320" s="431"/>
      <c r="D320" s="431"/>
      <c r="E320" s="431"/>
      <c r="F320" s="431"/>
      <c r="G320" s="431"/>
      <c r="H320" s="431"/>
      <c r="I320" s="432"/>
      <c r="L320" s="26"/>
      <c r="M320" s="28" t="s">
        <v>533</v>
      </c>
      <c r="N320" s="304" t="s">
        <v>580</v>
      </c>
      <c r="O320" s="303"/>
      <c r="P320" s="303"/>
      <c r="Q320" s="303"/>
      <c r="R320" s="303"/>
      <c r="S320" s="303"/>
      <c r="T320" s="303"/>
      <c r="U320" s="294"/>
      <c r="V320" s="32"/>
      <c r="W320" s="32"/>
      <c r="Y320" s="28" t="s">
        <v>533</v>
      </c>
      <c r="Z320" s="430" t="s">
        <v>580</v>
      </c>
      <c r="AA320" s="431"/>
      <c r="AB320" s="303"/>
      <c r="AC320" s="431"/>
      <c r="AD320" s="431"/>
      <c r="AE320" s="431"/>
      <c r="AF320" s="431"/>
      <c r="AG320" s="432"/>
    </row>
    <row r="321" spans="1:33" ht="21" hidden="1" customHeight="1">
      <c r="A321" s="28" t="s">
        <v>534</v>
      </c>
      <c r="B321" s="430" t="s">
        <v>581</v>
      </c>
      <c r="C321" s="431"/>
      <c r="D321" s="431"/>
      <c r="E321" s="431"/>
      <c r="F321" s="431"/>
      <c r="G321" s="431"/>
      <c r="H321" s="431"/>
      <c r="I321" s="432"/>
      <c r="L321" s="26"/>
      <c r="M321" s="28" t="s">
        <v>534</v>
      </c>
      <c r="N321" s="430" t="s">
        <v>581</v>
      </c>
      <c r="O321" s="431"/>
      <c r="P321" s="303"/>
      <c r="Q321" s="431"/>
      <c r="R321" s="431"/>
      <c r="S321" s="431"/>
      <c r="T321" s="431"/>
      <c r="U321" s="432"/>
      <c r="V321" s="40"/>
      <c r="W321" s="40"/>
      <c r="X321" s="40"/>
      <c r="Y321" s="28" t="s">
        <v>534</v>
      </c>
      <c r="Z321" s="430" t="s">
        <v>581</v>
      </c>
      <c r="AA321" s="431"/>
      <c r="AB321" s="303"/>
      <c r="AC321" s="431"/>
      <c r="AD321" s="431"/>
      <c r="AE321" s="431"/>
      <c r="AF321" s="431"/>
      <c r="AG321" s="432"/>
    </row>
    <row r="322" spans="1:33" ht="21" hidden="1" customHeight="1">
      <c r="A322" s="28" t="s">
        <v>535</v>
      </c>
      <c r="B322" s="430" t="s">
        <v>582</v>
      </c>
      <c r="C322" s="431"/>
      <c r="D322" s="431"/>
      <c r="E322" s="431"/>
      <c r="F322" s="431"/>
      <c r="G322" s="431"/>
      <c r="H322" s="431"/>
      <c r="I322" s="432"/>
      <c r="L322" s="26"/>
      <c r="M322" s="28" t="s">
        <v>535</v>
      </c>
      <c r="N322" s="430" t="s">
        <v>582</v>
      </c>
      <c r="O322" s="431"/>
      <c r="P322" s="303"/>
      <c r="Q322" s="431"/>
      <c r="R322" s="431"/>
      <c r="S322" s="431"/>
      <c r="T322" s="431"/>
      <c r="U322" s="432"/>
      <c r="Y322" s="28" t="s">
        <v>535</v>
      </c>
      <c r="Z322" s="430" t="s">
        <v>582</v>
      </c>
      <c r="AA322" s="431"/>
      <c r="AB322" s="303"/>
      <c r="AC322" s="431"/>
      <c r="AD322" s="431"/>
      <c r="AE322" s="431"/>
      <c r="AF322" s="431"/>
      <c r="AG322" s="432"/>
    </row>
    <row r="323" spans="1:33" ht="21" hidden="1" customHeight="1">
      <c r="A323" s="28" t="s">
        <v>524</v>
      </c>
      <c r="B323" s="430" t="s">
        <v>583</v>
      </c>
      <c r="C323" s="431"/>
      <c r="D323" s="431"/>
      <c r="E323" s="431"/>
      <c r="F323" s="431"/>
      <c r="G323" s="431"/>
      <c r="H323" s="431"/>
      <c r="I323" s="432"/>
      <c r="L323" s="26"/>
      <c r="M323" s="28" t="s">
        <v>524</v>
      </c>
      <c r="N323" s="304" t="s">
        <v>583</v>
      </c>
      <c r="O323" s="303"/>
      <c r="P323" s="303"/>
      <c r="Q323" s="303"/>
      <c r="R323" s="303"/>
      <c r="S323" s="303"/>
      <c r="T323" s="303"/>
      <c r="U323" s="294"/>
      <c r="V323" s="32"/>
      <c r="W323" s="32"/>
      <c r="Y323" s="28" t="s">
        <v>524</v>
      </c>
      <c r="Z323" s="430" t="s">
        <v>583</v>
      </c>
      <c r="AA323" s="431"/>
      <c r="AB323" s="303"/>
      <c r="AC323" s="431"/>
      <c r="AD323" s="431"/>
      <c r="AE323" s="431"/>
      <c r="AF323" s="431"/>
      <c r="AG323" s="432"/>
    </row>
    <row r="324" spans="1:33" ht="21" hidden="1" customHeight="1">
      <c r="A324" s="28" t="s">
        <v>536</v>
      </c>
      <c r="B324" s="430" t="s">
        <v>584</v>
      </c>
      <c r="C324" s="431"/>
      <c r="D324" s="431"/>
      <c r="E324" s="431"/>
      <c r="F324" s="431"/>
      <c r="G324" s="431"/>
      <c r="H324" s="431"/>
      <c r="I324" s="432"/>
      <c r="L324" s="26"/>
      <c r="M324" s="28" t="s">
        <v>536</v>
      </c>
      <c r="N324" s="430" t="s">
        <v>584</v>
      </c>
      <c r="O324" s="431"/>
      <c r="P324" s="303"/>
      <c r="Q324" s="431"/>
      <c r="R324" s="431"/>
      <c r="S324" s="431"/>
      <c r="T324" s="431"/>
      <c r="U324" s="432"/>
      <c r="V324" s="40"/>
      <c r="W324" s="40"/>
      <c r="X324" s="40"/>
      <c r="Y324" s="28" t="s">
        <v>536</v>
      </c>
      <c r="Z324" s="430" t="s">
        <v>584</v>
      </c>
      <c r="AA324" s="431"/>
      <c r="AB324" s="303"/>
      <c r="AC324" s="431"/>
      <c r="AD324" s="431"/>
      <c r="AE324" s="431"/>
      <c r="AF324" s="431"/>
      <c r="AG324" s="432"/>
    </row>
    <row r="325" spans="1:33" ht="21" hidden="1" customHeight="1">
      <c r="A325" s="28" t="s">
        <v>514</v>
      </c>
      <c r="B325" s="430" t="s">
        <v>585</v>
      </c>
      <c r="C325" s="431"/>
      <c r="D325" s="431"/>
      <c r="E325" s="431"/>
      <c r="F325" s="431"/>
      <c r="G325" s="431"/>
      <c r="H325" s="431"/>
      <c r="I325" s="432"/>
      <c r="L325" s="26"/>
      <c r="M325" s="28" t="s">
        <v>514</v>
      </c>
      <c r="N325" s="430" t="s">
        <v>585</v>
      </c>
      <c r="O325" s="431"/>
      <c r="P325" s="303"/>
      <c r="Q325" s="431"/>
      <c r="R325" s="431"/>
      <c r="S325" s="431"/>
      <c r="T325" s="431"/>
      <c r="U325" s="432"/>
      <c r="Y325" s="28" t="s">
        <v>514</v>
      </c>
      <c r="Z325" s="430" t="s">
        <v>585</v>
      </c>
      <c r="AA325" s="431"/>
      <c r="AB325" s="303"/>
      <c r="AC325" s="431"/>
      <c r="AD325" s="431"/>
      <c r="AE325" s="431"/>
      <c r="AF325" s="431"/>
      <c r="AG325" s="432"/>
    </row>
    <row r="326" spans="1:33" ht="21" hidden="1" customHeight="1">
      <c r="A326" s="28" t="s">
        <v>515</v>
      </c>
      <c r="B326" s="430" t="s">
        <v>586</v>
      </c>
      <c r="C326" s="431"/>
      <c r="D326" s="431"/>
      <c r="E326" s="431"/>
      <c r="F326" s="431"/>
      <c r="G326" s="431"/>
      <c r="H326" s="431"/>
      <c r="I326" s="432"/>
      <c r="L326" s="26"/>
      <c r="M326" s="28" t="s">
        <v>515</v>
      </c>
      <c r="N326" s="304" t="s">
        <v>586</v>
      </c>
      <c r="O326" s="303"/>
      <c r="P326" s="303"/>
      <c r="Q326" s="303"/>
      <c r="R326" s="303"/>
      <c r="S326" s="303"/>
      <c r="T326" s="303"/>
      <c r="U326" s="294"/>
      <c r="V326" s="32"/>
      <c r="W326" s="32"/>
      <c r="Y326" s="28" t="s">
        <v>515</v>
      </c>
      <c r="Z326" s="430" t="s">
        <v>586</v>
      </c>
      <c r="AA326" s="431"/>
      <c r="AB326" s="303"/>
      <c r="AC326" s="431"/>
      <c r="AD326" s="431"/>
      <c r="AE326" s="431"/>
      <c r="AF326" s="431"/>
      <c r="AG326" s="432"/>
    </row>
    <row r="327" spans="1:33" ht="21" hidden="1" customHeight="1">
      <c r="A327" s="28" t="s">
        <v>516</v>
      </c>
      <c r="B327" s="430" t="s">
        <v>587</v>
      </c>
      <c r="C327" s="431"/>
      <c r="D327" s="431"/>
      <c r="E327" s="431"/>
      <c r="F327" s="431"/>
      <c r="G327" s="431"/>
      <c r="H327" s="431"/>
      <c r="I327" s="432"/>
      <c r="L327" s="26"/>
      <c r="M327" s="28" t="s">
        <v>516</v>
      </c>
      <c r="N327" s="430" t="s">
        <v>587</v>
      </c>
      <c r="O327" s="431"/>
      <c r="P327" s="303"/>
      <c r="Q327" s="431"/>
      <c r="R327" s="431"/>
      <c r="S327" s="431"/>
      <c r="T327" s="431"/>
      <c r="U327" s="432"/>
      <c r="V327" s="40"/>
      <c r="W327" s="40"/>
      <c r="X327" s="40"/>
      <c r="Y327" s="28" t="s">
        <v>516</v>
      </c>
      <c r="Z327" s="430" t="s">
        <v>587</v>
      </c>
      <c r="AA327" s="431"/>
      <c r="AB327" s="303"/>
      <c r="AC327" s="431"/>
      <c r="AD327" s="431"/>
      <c r="AE327" s="431"/>
      <c r="AF327" s="431"/>
      <c r="AG327" s="432"/>
    </row>
    <row r="328" spans="1:33" ht="21" hidden="1" customHeight="1">
      <c r="A328" s="28" t="s">
        <v>517</v>
      </c>
      <c r="B328" s="430" t="s">
        <v>588</v>
      </c>
      <c r="C328" s="431"/>
      <c r="D328" s="431"/>
      <c r="E328" s="431"/>
      <c r="F328" s="431"/>
      <c r="G328" s="431"/>
      <c r="H328" s="431"/>
      <c r="I328" s="432"/>
      <c r="L328" s="26"/>
      <c r="M328" s="28" t="s">
        <v>517</v>
      </c>
      <c r="N328" s="430" t="s">
        <v>588</v>
      </c>
      <c r="O328" s="431"/>
      <c r="P328" s="303"/>
      <c r="Q328" s="431"/>
      <c r="R328" s="431"/>
      <c r="S328" s="431"/>
      <c r="T328" s="431"/>
      <c r="U328" s="432"/>
      <c r="Y328" s="28" t="s">
        <v>517</v>
      </c>
      <c r="Z328" s="430" t="s">
        <v>588</v>
      </c>
      <c r="AA328" s="431"/>
      <c r="AB328" s="303"/>
      <c r="AC328" s="431"/>
      <c r="AD328" s="431"/>
      <c r="AE328" s="431"/>
      <c r="AF328" s="431"/>
      <c r="AG328" s="432"/>
    </row>
    <row r="329" spans="1:33" ht="21" hidden="1" customHeight="1">
      <c r="A329" s="28" t="s">
        <v>518</v>
      </c>
      <c r="B329" s="430" t="s">
        <v>589</v>
      </c>
      <c r="C329" s="431"/>
      <c r="D329" s="431"/>
      <c r="E329" s="431"/>
      <c r="F329" s="431"/>
      <c r="G329" s="431"/>
      <c r="H329" s="431"/>
      <c r="I329" s="432"/>
      <c r="L329" s="26"/>
      <c r="M329" s="28" t="s">
        <v>518</v>
      </c>
      <c r="N329" s="304" t="s">
        <v>589</v>
      </c>
      <c r="O329" s="303"/>
      <c r="P329" s="303"/>
      <c r="Q329" s="303"/>
      <c r="R329" s="303"/>
      <c r="S329" s="303"/>
      <c r="T329" s="303"/>
      <c r="U329" s="294"/>
      <c r="V329" s="32"/>
      <c r="W329" s="32"/>
      <c r="Y329" s="28" t="s">
        <v>518</v>
      </c>
      <c r="Z329" s="430" t="s">
        <v>589</v>
      </c>
      <c r="AA329" s="431"/>
      <c r="AB329" s="303"/>
      <c r="AC329" s="431"/>
      <c r="AD329" s="431"/>
      <c r="AE329" s="431"/>
      <c r="AF329" s="431"/>
      <c r="AG329" s="432"/>
    </row>
    <row r="330" spans="1:33" ht="21" hidden="1" customHeight="1">
      <c r="A330" s="28" t="s">
        <v>519</v>
      </c>
      <c r="B330" s="430" t="s">
        <v>590</v>
      </c>
      <c r="C330" s="431"/>
      <c r="D330" s="431"/>
      <c r="E330" s="431"/>
      <c r="F330" s="431"/>
      <c r="G330" s="431"/>
      <c r="H330" s="431"/>
      <c r="I330" s="432"/>
      <c r="L330" s="26"/>
      <c r="M330" s="28" t="s">
        <v>519</v>
      </c>
      <c r="N330" s="430" t="s">
        <v>590</v>
      </c>
      <c r="O330" s="431"/>
      <c r="P330" s="303"/>
      <c r="Q330" s="431"/>
      <c r="R330" s="431"/>
      <c r="S330" s="431"/>
      <c r="T330" s="431"/>
      <c r="U330" s="432"/>
      <c r="V330" s="40"/>
      <c r="W330" s="40"/>
      <c r="X330" s="40"/>
      <c r="Y330" s="28" t="s">
        <v>519</v>
      </c>
      <c r="Z330" s="430" t="s">
        <v>590</v>
      </c>
      <c r="AA330" s="431"/>
      <c r="AB330" s="303"/>
      <c r="AC330" s="431"/>
      <c r="AD330" s="431"/>
      <c r="AE330" s="431"/>
      <c r="AF330" s="431"/>
      <c r="AG330" s="432"/>
    </row>
    <row r="331" spans="1:33" ht="21" hidden="1" customHeight="1">
      <c r="A331" s="28" t="s">
        <v>520</v>
      </c>
      <c r="B331" s="430" t="s">
        <v>591</v>
      </c>
      <c r="C331" s="431"/>
      <c r="D331" s="431"/>
      <c r="E331" s="431"/>
      <c r="F331" s="431"/>
      <c r="G331" s="431"/>
      <c r="H331" s="431"/>
      <c r="I331" s="432"/>
      <c r="L331" s="26"/>
      <c r="M331" s="28" t="s">
        <v>520</v>
      </c>
      <c r="N331" s="430" t="s">
        <v>591</v>
      </c>
      <c r="O331" s="431"/>
      <c r="P331" s="303"/>
      <c r="Q331" s="431"/>
      <c r="R331" s="431"/>
      <c r="S331" s="431"/>
      <c r="T331" s="431"/>
      <c r="U331" s="432"/>
      <c r="Y331" s="28" t="s">
        <v>520</v>
      </c>
      <c r="Z331" s="430" t="s">
        <v>591</v>
      </c>
      <c r="AA331" s="431"/>
      <c r="AB331" s="303"/>
      <c r="AC331" s="431"/>
      <c r="AD331" s="431"/>
      <c r="AE331" s="431"/>
      <c r="AF331" s="431"/>
      <c r="AG331" s="432"/>
    </row>
    <row r="332" spans="1:33" ht="21" hidden="1" customHeight="1">
      <c r="A332" s="28" t="s">
        <v>521</v>
      </c>
      <c r="B332" s="430" t="s">
        <v>592</v>
      </c>
      <c r="C332" s="431"/>
      <c r="D332" s="431"/>
      <c r="E332" s="431"/>
      <c r="F332" s="431"/>
      <c r="G332" s="431"/>
      <c r="H332" s="431"/>
      <c r="I332" s="432"/>
      <c r="L332" s="26"/>
      <c r="M332" s="28" t="s">
        <v>521</v>
      </c>
      <c r="N332" s="304" t="s">
        <v>592</v>
      </c>
      <c r="O332" s="303"/>
      <c r="P332" s="303"/>
      <c r="Q332" s="303"/>
      <c r="R332" s="303"/>
      <c r="S332" s="303"/>
      <c r="T332" s="303"/>
      <c r="U332" s="294"/>
      <c r="V332" s="32"/>
      <c r="W332" s="32"/>
      <c r="Y332" s="28" t="s">
        <v>521</v>
      </c>
      <c r="Z332" s="430" t="s">
        <v>592</v>
      </c>
      <c r="AA332" s="431"/>
      <c r="AB332" s="303"/>
      <c r="AC332" s="431"/>
      <c r="AD332" s="431"/>
      <c r="AE332" s="431"/>
      <c r="AF332" s="431"/>
      <c r="AG332" s="432"/>
    </row>
    <row r="333" spans="1:33" ht="21" hidden="1" customHeight="1">
      <c r="A333" s="28" t="s">
        <v>522</v>
      </c>
      <c r="B333" s="430" t="s">
        <v>593</v>
      </c>
      <c r="C333" s="431"/>
      <c r="D333" s="431"/>
      <c r="E333" s="431"/>
      <c r="F333" s="431"/>
      <c r="G333" s="431"/>
      <c r="H333" s="431"/>
      <c r="I333" s="432"/>
      <c r="L333" s="26"/>
      <c r="M333" s="28" t="s">
        <v>522</v>
      </c>
      <c r="N333" s="430" t="s">
        <v>593</v>
      </c>
      <c r="O333" s="431"/>
      <c r="P333" s="303"/>
      <c r="Q333" s="431"/>
      <c r="R333" s="431"/>
      <c r="S333" s="431"/>
      <c r="T333" s="431"/>
      <c r="U333" s="432"/>
      <c r="V333" s="40"/>
      <c r="W333" s="40"/>
      <c r="X333" s="40"/>
      <c r="Y333" s="28" t="s">
        <v>522</v>
      </c>
      <c r="Z333" s="430" t="s">
        <v>593</v>
      </c>
      <c r="AA333" s="431"/>
      <c r="AB333" s="303"/>
      <c r="AC333" s="431"/>
      <c r="AD333" s="431"/>
      <c r="AE333" s="431"/>
      <c r="AF333" s="431"/>
      <c r="AG333" s="432"/>
    </row>
    <row r="334" spans="1:33" ht="21" hidden="1" customHeight="1">
      <c r="A334" s="28" t="s">
        <v>523</v>
      </c>
      <c r="B334" s="430" t="s">
        <v>594</v>
      </c>
      <c r="C334" s="431"/>
      <c r="D334" s="431"/>
      <c r="E334" s="431"/>
      <c r="F334" s="431"/>
      <c r="G334" s="431"/>
      <c r="H334" s="431"/>
      <c r="I334" s="432"/>
      <c r="L334" s="26"/>
      <c r="M334" s="28" t="s">
        <v>523</v>
      </c>
      <c r="N334" s="430" t="s">
        <v>594</v>
      </c>
      <c r="O334" s="431"/>
      <c r="P334" s="303"/>
      <c r="Q334" s="431"/>
      <c r="R334" s="431"/>
      <c r="S334" s="431"/>
      <c r="T334" s="431"/>
      <c r="U334" s="432"/>
      <c r="Y334" s="28" t="s">
        <v>523</v>
      </c>
      <c r="Z334" s="430" t="s">
        <v>594</v>
      </c>
      <c r="AA334" s="431"/>
      <c r="AB334" s="303"/>
      <c r="AC334" s="431"/>
      <c r="AD334" s="431"/>
      <c r="AE334" s="431"/>
      <c r="AF334" s="431"/>
      <c r="AG334" s="432"/>
    </row>
    <row r="335" spans="1:33" ht="21" hidden="1" customHeight="1">
      <c r="A335" s="28" t="s">
        <v>525</v>
      </c>
      <c r="B335" s="430" t="s">
        <v>595</v>
      </c>
      <c r="C335" s="431"/>
      <c r="D335" s="431"/>
      <c r="E335" s="431"/>
      <c r="F335" s="431"/>
      <c r="G335" s="431"/>
      <c r="H335" s="431"/>
      <c r="I335" s="432"/>
      <c r="L335" s="26"/>
      <c r="M335" s="28" t="s">
        <v>525</v>
      </c>
      <c r="N335" s="304" t="s">
        <v>595</v>
      </c>
      <c r="O335" s="303"/>
      <c r="P335" s="303"/>
      <c r="Q335" s="303"/>
      <c r="R335" s="303"/>
      <c r="S335" s="303"/>
      <c r="T335" s="303"/>
      <c r="U335" s="294"/>
      <c r="V335" s="32"/>
      <c r="W335" s="32"/>
      <c r="Y335" s="28" t="s">
        <v>525</v>
      </c>
      <c r="Z335" s="430" t="s">
        <v>595</v>
      </c>
      <c r="AA335" s="431"/>
      <c r="AB335" s="303"/>
      <c r="AC335" s="431"/>
      <c r="AD335" s="431"/>
      <c r="AE335" s="431"/>
      <c r="AF335" s="431"/>
      <c r="AG335" s="432"/>
    </row>
    <row r="336" spans="1:33" ht="21" hidden="1" customHeight="1">
      <c r="A336" s="28" t="s">
        <v>537</v>
      </c>
      <c r="B336" s="430" t="s">
        <v>596</v>
      </c>
      <c r="C336" s="431"/>
      <c r="D336" s="431"/>
      <c r="E336" s="431"/>
      <c r="F336" s="431"/>
      <c r="G336" s="431"/>
      <c r="H336" s="431"/>
      <c r="I336" s="432"/>
      <c r="L336" s="26"/>
      <c r="M336" s="28" t="s">
        <v>537</v>
      </c>
      <c r="N336" s="430" t="s">
        <v>596</v>
      </c>
      <c r="O336" s="431"/>
      <c r="P336" s="303"/>
      <c r="Q336" s="431"/>
      <c r="R336" s="431"/>
      <c r="S336" s="431"/>
      <c r="T336" s="431"/>
      <c r="U336" s="432"/>
      <c r="V336" s="40"/>
      <c r="W336" s="40"/>
      <c r="X336" s="40"/>
      <c r="Y336" s="28" t="s">
        <v>537</v>
      </c>
      <c r="Z336" s="430" t="s">
        <v>596</v>
      </c>
      <c r="AA336" s="431"/>
      <c r="AB336" s="303"/>
      <c r="AC336" s="431"/>
      <c r="AD336" s="431"/>
      <c r="AE336" s="431"/>
      <c r="AF336" s="431"/>
      <c r="AG336" s="432"/>
    </row>
    <row r="337" spans="1:33" ht="21" hidden="1" customHeight="1">
      <c r="A337" s="28" t="s">
        <v>538</v>
      </c>
      <c r="B337" s="430" t="s">
        <v>597</v>
      </c>
      <c r="C337" s="431"/>
      <c r="D337" s="431"/>
      <c r="E337" s="431"/>
      <c r="F337" s="431"/>
      <c r="G337" s="431"/>
      <c r="H337" s="431"/>
      <c r="I337" s="432"/>
      <c r="L337" s="26"/>
      <c r="M337" s="28" t="s">
        <v>538</v>
      </c>
      <c r="N337" s="430" t="s">
        <v>597</v>
      </c>
      <c r="O337" s="431"/>
      <c r="P337" s="303"/>
      <c r="Q337" s="431"/>
      <c r="R337" s="431"/>
      <c r="S337" s="431"/>
      <c r="T337" s="431"/>
      <c r="U337" s="432"/>
      <c r="Y337" s="28" t="s">
        <v>538</v>
      </c>
      <c r="Z337" s="430" t="s">
        <v>597</v>
      </c>
      <c r="AA337" s="431"/>
      <c r="AB337" s="303"/>
      <c r="AC337" s="431"/>
      <c r="AD337" s="431"/>
      <c r="AE337" s="431"/>
      <c r="AF337" s="431"/>
      <c r="AG337" s="432"/>
    </row>
    <row r="338" spans="1:33" ht="21" hidden="1" customHeight="1">
      <c r="A338" s="28" t="s">
        <v>539</v>
      </c>
      <c r="B338" s="430" t="s">
        <v>598</v>
      </c>
      <c r="C338" s="431"/>
      <c r="D338" s="431"/>
      <c r="E338" s="431"/>
      <c r="F338" s="431"/>
      <c r="G338" s="431"/>
      <c r="H338" s="431"/>
      <c r="I338" s="432"/>
      <c r="L338" s="26"/>
      <c r="M338" s="28" t="s">
        <v>539</v>
      </c>
      <c r="N338" s="304" t="s">
        <v>598</v>
      </c>
      <c r="O338" s="303"/>
      <c r="P338" s="303"/>
      <c r="Q338" s="303"/>
      <c r="R338" s="303"/>
      <c r="S338" s="303"/>
      <c r="T338" s="303"/>
      <c r="U338" s="294"/>
      <c r="V338" s="32"/>
      <c r="W338" s="32"/>
      <c r="Y338" s="28" t="s">
        <v>539</v>
      </c>
      <c r="Z338" s="430" t="s">
        <v>598</v>
      </c>
      <c r="AA338" s="431"/>
      <c r="AB338" s="303"/>
      <c r="AC338" s="431"/>
      <c r="AD338" s="431"/>
      <c r="AE338" s="431"/>
      <c r="AF338" s="431"/>
      <c r="AG338" s="432"/>
    </row>
    <row r="339" spans="1:33" ht="21" hidden="1" customHeight="1">
      <c r="A339" s="28" t="s">
        <v>540</v>
      </c>
      <c r="B339" s="430" t="s">
        <v>599</v>
      </c>
      <c r="C339" s="431"/>
      <c r="D339" s="431"/>
      <c r="E339" s="431"/>
      <c r="F339" s="431"/>
      <c r="G339" s="431"/>
      <c r="H339" s="431"/>
      <c r="I339" s="432"/>
      <c r="L339" s="26"/>
      <c r="M339" s="28" t="s">
        <v>540</v>
      </c>
      <c r="N339" s="430" t="s">
        <v>599</v>
      </c>
      <c r="O339" s="431"/>
      <c r="P339" s="303"/>
      <c r="Q339" s="431"/>
      <c r="R339" s="431"/>
      <c r="S339" s="431"/>
      <c r="T339" s="431"/>
      <c r="U339" s="432"/>
      <c r="V339" s="40"/>
      <c r="W339" s="40"/>
      <c r="X339" s="40"/>
      <c r="Y339" s="28" t="s">
        <v>540</v>
      </c>
      <c r="Z339" s="430" t="s">
        <v>599</v>
      </c>
      <c r="AA339" s="431"/>
      <c r="AB339" s="303"/>
      <c r="AC339" s="431"/>
      <c r="AD339" s="431"/>
      <c r="AE339" s="431"/>
      <c r="AF339" s="431"/>
      <c r="AG339" s="432"/>
    </row>
    <row r="340" spans="1:33" ht="21" hidden="1" customHeight="1">
      <c r="A340" s="28" t="s">
        <v>541</v>
      </c>
      <c r="B340" s="430" t="s">
        <v>600</v>
      </c>
      <c r="C340" s="431"/>
      <c r="D340" s="431"/>
      <c r="E340" s="431"/>
      <c r="F340" s="431"/>
      <c r="G340" s="431"/>
      <c r="H340" s="431"/>
      <c r="I340" s="432"/>
      <c r="L340" s="26"/>
      <c r="M340" s="28" t="s">
        <v>541</v>
      </c>
      <c r="N340" s="430" t="s">
        <v>600</v>
      </c>
      <c r="O340" s="431"/>
      <c r="P340" s="303"/>
      <c r="Q340" s="431"/>
      <c r="R340" s="431"/>
      <c r="S340" s="431"/>
      <c r="T340" s="431"/>
      <c r="U340" s="432"/>
      <c r="Y340" s="28" t="s">
        <v>541</v>
      </c>
      <c r="Z340" s="430" t="s">
        <v>600</v>
      </c>
      <c r="AA340" s="431"/>
      <c r="AB340" s="303"/>
      <c r="AC340" s="431"/>
      <c r="AD340" s="431"/>
      <c r="AE340" s="431"/>
      <c r="AF340" s="431"/>
      <c r="AG340" s="432"/>
    </row>
    <row r="341" spans="1:33" ht="21" hidden="1" customHeight="1">
      <c r="A341" s="28" t="s">
        <v>542</v>
      </c>
      <c r="B341" s="430" t="s">
        <v>601</v>
      </c>
      <c r="C341" s="431"/>
      <c r="D341" s="431"/>
      <c r="E341" s="431"/>
      <c r="F341" s="431"/>
      <c r="G341" s="431"/>
      <c r="H341" s="431"/>
      <c r="I341" s="432"/>
      <c r="L341" s="26"/>
      <c r="M341" s="28" t="s">
        <v>542</v>
      </c>
      <c r="N341" s="304" t="s">
        <v>601</v>
      </c>
      <c r="O341" s="303"/>
      <c r="P341" s="303"/>
      <c r="Q341" s="303"/>
      <c r="R341" s="303"/>
      <c r="S341" s="303"/>
      <c r="T341" s="303"/>
      <c r="U341" s="294"/>
      <c r="V341" s="32"/>
      <c r="W341" s="32"/>
      <c r="Y341" s="28" t="s">
        <v>542</v>
      </c>
      <c r="Z341" s="430" t="s">
        <v>601</v>
      </c>
      <c r="AA341" s="431"/>
      <c r="AB341" s="303"/>
      <c r="AC341" s="431"/>
      <c r="AD341" s="431"/>
      <c r="AE341" s="431"/>
      <c r="AF341" s="431"/>
      <c r="AG341" s="432"/>
    </row>
    <row r="342" spans="1:33" ht="21" hidden="1" customHeight="1">
      <c r="A342" s="28" t="s">
        <v>543</v>
      </c>
      <c r="B342" s="430" t="s">
        <v>602</v>
      </c>
      <c r="C342" s="431"/>
      <c r="D342" s="431"/>
      <c r="E342" s="431"/>
      <c r="F342" s="431"/>
      <c r="G342" s="431"/>
      <c r="H342" s="431"/>
      <c r="I342" s="432"/>
      <c r="L342" s="26"/>
      <c r="M342" s="28" t="s">
        <v>543</v>
      </c>
      <c r="N342" s="430" t="s">
        <v>602</v>
      </c>
      <c r="O342" s="431"/>
      <c r="P342" s="303"/>
      <c r="Q342" s="431"/>
      <c r="R342" s="431"/>
      <c r="S342" s="431"/>
      <c r="T342" s="431"/>
      <c r="U342" s="432"/>
      <c r="V342" s="40"/>
      <c r="W342" s="40"/>
      <c r="X342" s="40"/>
      <c r="Y342" s="28" t="s">
        <v>543</v>
      </c>
      <c r="Z342" s="430" t="s">
        <v>602</v>
      </c>
      <c r="AA342" s="431"/>
      <c r="AB342" s="303"/>
      <c r="AC342" s="431"/>
      <c r="AD342" s="431"/>
      <c r="AE342" s="431"/>
      <c r="AF342" s="431"/>
      <c r="AG342" s="432"/>
    </row>
    <row r="343" spans="1:33" ht="21" hidden="1" customHeight="1">
      <c r="A343" s="28" t="s">
        <v>544</v>
      </c>
      <c r="B343" s="430" t="s">
        <v>603</v>
      </c>
      <c r="C343" s="431"/>
      <c r="D343" s="431"/>
      <c r="E343" s="431"/>
      <c r="F343" s="431"/>
      <c r="G343" s="431"/>
      <c r="H343" s="431"/>
      <c r="I343" s="432"/>
      <c r="L343" s="26"/>
      <c r="M343" s="28" t="s">
        <v>544</v>
      </c>
      <c r="N343" s="430" t="s">
        <v>603</v>
      </c>
      <c r="O343" s="431"/>
      <c r="P343" s="303"/>
      <c r="Q343" s="431"/>
      <c r="R343" s="431"/>
      <c r="S343" s="431"/>
      <c r="T343" s="431"/>
      <c r="U343" s="432"/>
      <c r="Y343" s="28" t="s">
        <v>544</v>
      </c>
      <c r="Z343" s="430" t="s">
        <v>603</v>
      </c>
      <c r="AA343" s="431"/>
      <c r="AB343" s="303"/>
      <c r="AC343" s="431"/>
      <c r="AD343" s="431"/>
      <c r="AE343" s="431"/>
      <c r="AF343" s="431"/>
      <c r="AG343" s="432"/>
    </row>
    <row r="344" spans="1:33" ht="21" hidden="1" customHeight="1">
      <c r="A344" s="28" t="s">
        <v>545</v>
      </c>
      <c r="B344" s="430" t="s">
        <v>604</v>
      </c>
      <c r="C344" s="431"/>
      <c r="D344" s="431"/>
      <c r="E344" s="431"/>
      <c r="F344" s="431"/>
      <c r="G344" s="431"/>
      <c r="H344" s="431"/>
      <c r="I344" s="432"/>
      <c r="L344" s="26"/>
      <c r="M344" s="28" t="s">
        <v>545</v>
      </c>
      <c r="N344" s="304" t="s">
        <v>604</v>
      </c>
      <c r="O344" s="303"/>
      <c r="P344" s="303"/>
      <c r="Q344" s="303"/>
      <c r="R344" s="303"/>
      <c r="S344" s="303"/>
      <c r="T344" s="303"/>
      <c r="U344" s="294"/>
      <c r="V344" s="32"/>
      <c r="W344" s="32"/>
      <c r="Y344" s="28" t="s">
        <v>545</v>
      </c>
      <c r="Z344" s="430" t="s">
        <v>604</v>
      </c>
      <c r="AA344" s="431"/>
      <c r="AB344" s="303"/>
      <c r="AC344" s="431"/>
      <c r="AD344" s="431"/>
      <c r="AE344" s="431"/>
      <c r="AF344" s="431"/>
      <c r="AG344" s="432"/>
    </row>
    <row r="345" spans="1:33" ht="21" hidden="1" customHeight="1">
      <c r="A345" s="28" t="s">
        <v>546</v>
      </c>
      <c r="B345" s="430" t="s">
        <v>605</v>
      </c>
      <c r="C345" s="431"/>
      <c r="D345" s="431"/>
      <c r="E345" s="431"/>
      <c r="F345" s="431"/>
      <c r="G345" s="431"/>
      <c r="H345" s="431"/>
      <c r="I345" s="432"/>
      <c r="L345" s="26"/>
      <c r="M345" s="28" t="s">
        <v>546</v>
      </c>
      <c r="N345" s="430" t="s">
        <v>605</v>
      </c>
      <c r="O345" s="431"/>
      <c r="P345" s="303"/>
      <c r="Q345" s="431"/>
      <c r="R345" s="431"/>
      <c r="S345" s="431"/>
      <c r="T345" s="431"/>
      <c r="U345" s="432"/>
      <c r="V345" s="40"/>
      <c r="W345" s="40"/>
      <c r="X345" s="40"/>
      <c r="Y345" s="28" t="s">
        <v>546</v>
      </c>
      <c r="Z345" s="430" t="s">
        <v>605</v>
      </c>
      <c r="AA345" s="431"/>
      <c r="AB345" s="303"/>
      <c r="AC345" s="431"/>
      <c r="AD345" s="431"/>
      <c r="AE345" s="431"/>
      <c r="AF345" s="431"/>
      <c r="AG345" s="432"/>
    </row>
    <row r="346" spans="1:33" ht="21" hidden="1" customHeight="1">
      <c r="A346" s="28" t="s">
        <v>547</v>
      </c>
      <c r="B346" s="430" t="s">
        <v>606</v>
      </c>
      <c r="C346" s="431"/>
      <c r="D346" s="431"/>
      <c r="E346" s="431"/>
      <c r="F346" s="431"/>
      <c r="G346" s="431"/>
      <c r="H346" s="431"/>
      <c r="I346" s="432"/>
      <c r="L346" s="26"/>
      <c r="M346" s="28" t="s">
        <v>547</v>
      </c>
      <c r="N346" s="430" t="s">
        <v>606</v>
      </c>
      <c r="O346" s="431"/>
      <c r="P346" s="303"/>
      <c r="Q346" s="431"/>
      <c r="R346" s="431"/>
      <c r="S346" s="431"/>
      <c r="T346" s="431"/>
      <c r="U346" s="432"/>
      <c r="Y346" s="28" t="s">
        <v>547</v>
      </c>
      <c r="Z346" s="430" t="s">
        <v>606</v>
      </c>
      <c r="AA346" s="431"/>
      <c r="AB346" s="303"/>
      <c r="AC346" s="431"/>
      <c r="AD346" s="431"/>
      <c r="AE346" s="431"/>
      <c r="AF346" s="431"/>
      <c r="AG346" s="432"/>
    </row>
    <row r="347" spans="1:33" ht="21" hidden="1" customHeight="1">
      <c r="A347" s="28" t="s">
        <v>548</v>
      </c>
      <c r="B347" s="430" t="s">
        <v>607</v>
      </c>
      <c r="C347" s="431"/>
      <c r="D347" s="431"/>
      <c r="E347" s="431"/>
      <c r="F347" s="431"/>
      <c r="G347" s="431"/>
      <c r="H347" s="431"/>
      <c r="I347" s="432"/>
      <c r="L347" s="26"/>
      <c r="M347" s="28" t="s">
        <v>548</v>
      </c>
      <c r="N347" s="304" t="s">
        <v>607</v>
      </c>
      <c r="O347" s="303"/>
      <c r="P347" s="303"/>
      <c r="Q347" s="303"/>
      <c r="R347" s="303"/>
      <c r="S347" s="303"/>
      <c r="T347" s="303"/>
      <c r="U347" s="294"/>
      <c r="V347" s="32"/>
      <c r="W347" s="32"/>
      <c r="Y347" s="28" t="s">
        <v>548</v>
      </c>
      <c r="Z347" s="430" t="s">
        <v>607</v>
      </c>
      <c r="AA347" s="431"/>
      <c r="AB347" s="303"/>
      <c r="AC347" s="431"/>
      <c r="AD347" s="431"/>
      <c r="AE347" s="431"/>
      <c r="AF347" s="431"/>
      <c r="AG347" s="432"/>
    </row>
    <row r="348" spans="1:33" ht="21" hidden="1" customHeight="1">
      <c r="A348" s="28" t="s">
        <v>549</v>
      </c>
      <c r="B348" s="430" t="s">
        <v>608</v>
      </c>
      <c r="C348" s="431"/>
      <c r="D348" s="431"/>
      <c r="E348" s="431"/>
      <c r="F348" s="431"/>
      <c r="G348" s="431"/>
      <c r="H348" s="431"/>
      <c r="I348" s="432"/>
      <c r="L348" s="26"/>
      <c r="M348" s="28" t="s">
        <v>549</v>
      </c>
      <c r="N348" s="430" t="s">
        <v>608</v>
      </c>
      <c r="O348" s="431"/>
      <c r="P348" s="303"/>
      <c r="Q348" s="431"/>
      <c r="R348" s="431"/>
      <c r="S348" s="431"/>
      <c r="T348" s="431"/>
      <c r="U348" s="432"/>
      <c r="V348" s="40"/>
      <c r="W348" s="40"/>
      <c r="X348" s="40"/>
      <c r="Y348" s="28" t="s">
        <v>549</v>
      </c>
      <c r="Z348" s="430" t="s">
        <v>608</v>
      </c>
      <c r="AA348" s="431"/>
      <c r="AB348" s="303"/>
      <c r="AC348" s="431"/>
      <c r="AD348" s="431"/>
      <c r="AE348" s="431"/>
      <c r="AF348" s="431"/>
      <c r="AG348" s="432"/>
    </row>
    <row r="349" spans="1:33" ht="21" hidden="1" customHeight="1">
      <c r="A349" s="28" t="s">
        <v>550</v>
      </c>
      <c r="B349" s="430" t="s">
        <v>609</v>
      </c>
      <c r="C349" s="431"/>
      <c r="D349" s="431"/>
      <c r="E349" s="431"/>
      <c r="F349" s="431"/>
      <c r="G349" s="431"/>
      <c r="H349" s="431"/>
      <c r="I349" s="432"/>
      <c r="L349" s="26"/>
      <c r="M349" s="28" t="s">
        <v>550</v>
      </c>
      <c r="N349" s="430" t="s">
        <v>609</v>
      </c>
      <c r="O349" s="431"/>
      <c r="P349" s="303"/>
      <c r="Q349" s="431"/>
      <c r="R349" s="431"/>
      <c r="S349" s="431"/>
      <c r="T349" s="431"/>
      <c r="U349" s="432"/>
      <c r="Y349" s="28" t="s">
        <v>550</v>
      </c>
      <c r="Z349" s="430" t="s">
        <v>609</v>
      </c>
      <c r="AA349" s="431"/>
      <c r="AB349" s="303"/>
      <c r="AC349" s="431"/>
      <c r="AD349" s="431"/>
      <c r="AE349" s="431"/>
      <c r="AF349" s="431"/>
      <c r="AG349" s="432"/>
    </row>
    <row r="350" spans="1:33" ht="21" hidden="1" customHeight="1">
      <c r="A350" s="28" t="s">
        <v>551</v>
      </c>
      <c r="B350" s="430" t="s">
        <v>610</v>
      </c>
      <c r="C350" s="431"/>
      <c r="D350" s="431"/>
      <c r="E350" s="431"/>
      <c r="F350" s="431"/>
      <c r="G350" s="431"/>
      <c r="H350" s="431"/>
      <c r="I350" s="432"/>
      <c r="L350" s="26"/>
      <c r="M350" s="28" t="s">
        <v>551</v>
      </c>
      <c r="N350" s="304" t="s">
        <v>610</v>
      </c>
      <c r="O350" s="303"/>
      <c r="P350" s="303"/>
      <c r="Q350" s="303"/>
      <c r="R350" s="303"/>
      <c r="S350" s="303"/>
      <c r="T350" s="303"/>
      <c r="U350" s="294"/>
      <c r="V350" s="32"/>
      <c r="W350" s="32"/>
      <c r="Y350" s="28" t="s">
        <v>551</v>
      </c>
      <c r="Z350" s="430" t="s">
        <v>610</v>
      </c>
      <c r="AA350" s="431"/>
      <c r="AB350" s="303"/>
      <c r="AC350" s="431"/>
      <c r="AD350" s="431"/>
      <c r="AE350" s="431"/>
      <c r="AF350" s="431"/>
      <c r="AG350" s="432"/>
    </row>
    <row r="351" spans="1:33" ht="21" hidden="1" customHeight="1">
      <c r="A351" s="28" t="s">
        <v>552</v>
      </c>
      <c r="B351" s="430" t="s">
        <v>611</v>
      </c>
      <c r="C351" s="431"/>
      <c r="D351" s="431"/>
      <c r="E351" s="431"/>
      <c r="F351" s="431"/>
      <c r="G351" s="431"/>
      <c r="H351" s="431"/>
      <c r="I351" s="432"/>
      <c r="L351" s="26"/>
      <c r="M351" s="28" t="s">
        <v>552</v>
      </c>
      <c r="N351" s="430" t="s">
        <v>611</v>
      </c>
      <c r="O351" s="431"/>
      <c r="P351" s="303"/>
      <c r="Q351" s="431"/>
      <c r="R351" s="431"/>
      <c r="S351" s="431"/>
      <c r="T351" s="431"/>
      <c r="U351" s="432"/>
      <c r="V351" s="40"/>
      <c r="W351" s="40"/>
      <c r="X351" s="40"/>
      <c r="Y351" s="28" t="s">
        <v>552</v>
      </c>
      <c r="Z351" s="430" t="s">
        <v>611</v>
      </c>
      <c r="AA351" s="431"/>
      <c r="AB351" s="303"/>
      <c r="AC351" s="431"/>
      <c r="AD351" s="431"/>
      <c r="AE351" s="431"/>
      <c r="AF351" s="431"/>
      <c r="AG351" s="432"/>
    </row>
    <row r="352" spans="1:33" ht="21" hidden="1" customHeight="1">
      <c r="A352" s="28" t="s">
        <v>553</v>
      </c>
      <c r="B352" s="430" t="s">
        <v>612</v>
      </c>
      <c r="C352" s="431"/>
      <c r="D352" s="431"/>
      <c r="E352" s="431"/>
      <c r="F352" s="431"/>
      <c r="G352" s="431"/>
      <c r="H352" s="431"/>
      <c r="I352" s="432"/>
      <c r="L352" s="26"/>
      <c r="M352" s="28" t="s">
        <v>553</v>
      </c>
      <c r="N352" s="430" t="s">
        <v>612</v>
      </c>
      <c r="O352" s="431"/>
      <c r="P352" s="303"/>
      <c r="Q352" s="431"/>
      <c r="R352" s="431"/>
      <c r="S352" s="431"/>
      <c r="T352" s="431"/>
      <c r="U352" s="432"/>
      <c r="Y352" s="28" t="s">
        <v>553</v>
      </c>
      <c r="Z352" s="430" t="s">
        <v>612</v>
      </c>
      <c r="AA352" s="431"/>
      <c r="AB352" s="303"/>
      <c r="AC352" s="431"/>
      <c r="AD352" s="431"/>
      <c r="AE352" s="431"/>
      <c r="AF352" s="431"/>
      <c r="AG352" s="432"/>
    </row>
    <row r="353" spans="1:33" ht="21" hidden="1" customHeight="1">
      <c r="A353" s="28" t="s">
        <v>554</v>
      </c>
      <c r="B353" s="430" t="s">
        <v>613</v>
      </c>
      <c r="C353" s="431"/>
      <c r="D353" s="431"/>
      <c r="E353" s="431"/>
      <c r="F353" s="431"/>
      <c r="G353" s="431"/>
      <c r="H353" s="431"/>
      <c r="I353" s="432"/>
      <c r="L353" s="26"/>
      <c r="M353" s="28" t="s">
        <v>554</v>
      </c>
      <c r="N353" s="304" t="s">
        <v>613</v>
      </c>
      <c r="O353" s="303"/>
      <c r="P353" s="303"/>
      <c r="Q353" s="303"/>
      <c r="R353" s="303"/>
      <c r="S353" s="303"/>
      <c r="T353" s="303"/>
      <c r="U353" s="294"/>
      <c r="V353" s="32"/>
      <c r="W353" s="32"/>
      <c r="Y353" s="28" t="s">
        <v>554</v>
      </c>
      <c r="Z353" s="430" t="s">
        <v>613</v>
      </c>
      <c r="AA353" s="431"/>
      <c r="AB353" s="303"/>
      <c r="AC353" s="431"/>
      <c r="AD353" s="431"/>
      <c r="AE353" s="431"/>
      <c r="AF353" s="431"/>
      <c r="AG353" s="432"/>
    </row>
    <row r="354" spans="1:33" ht="21" hidden="1" customHeight="1">
      <c r="A354" s="28" t="s">
        <v>555</v>
      </c>
      <c r="B354" s="430" t="s">
        <v>614</v>
      </c>
      <c r="C354" s="431"/>
      <c r="D354" s="431"/>
      <c r="E354" s="431"/>
      <c r="F354" s="431"/>
      <c r="G354" s="431"/>
      <c r="H354" s="431"/>
      <c r="I354" s="432"/>
      <c r="L354" s="26"/>
      <c r="M354" s="28" t="s">
        <v>555</v>
      </c>
      <c r="N354" s="430" t="s">
        <v>614</v>
      </c>
      <c r="O354" s="431"/>
      <c r="P354" s="303"/>
      <c r="Q354" s="431"/>
      <c r="R354" s="431"/>
      <c r="S354" s="431"/>
      <c r="T354" s="431"/>
      <c r="U354" s="432"/>
      <c r="V354" s="40"/>
      <c r="W354" s="40"/>
      <c r="X354" s="40"/>
      <c r="Y354" s="28" t="s">
        <v>555</v>
      </c>
      <c r="Z354" s="430" t="s">
        <v>614</v>
      </c>
      <c r="AA354" s="431"/>
      <c r="AB354" s="303"/>
      <c r="AC354" s="431"/>
      <c r="AD354" s="431"/>
      <c r="AE354" s="431"/>
      <c r="AF354" s="431"/>
      <c r="AG354" s="432"/>
    </row>
    <row r="355" spans="1:33" ht="21" hidden="1" customHeight="1">
      <c r="A355" s="28" t="s">
        <v>556</v>
      </c>
      <c r="B355" s="430" t="s">
        <v>615</v>
      </c>
      <c r="C355" s="431"/>
      <c r="D355" s="431"/>
      <c r="E355" s="431"/>
      <c r="F355" s="431"/>
      <c r="G355" s="431"/>
      <c r="H355" s="431"/>
      <c r="I355" s="432"/>
      <c r="L355" s="26"/>
      <c r="M355" s="28" t="s">
        <v>556</v>
      </c>
      <c r="N355" s="430" t="s">
        <v>615</v>
      </c>
      <c r="O355" s="431"/>
      <c r="P355" s="303"/>
      <c r="Q355" s="431"/>
      <c r="R355" s="431"/>
      <c r="S355" s="431"/>
      <c r="T355" s="431"/>
      <c r="U355" s="432"/>
      <c r="Y355" s="28" t="s">
        <v>556</v>
      </c>
      <c r="Z355" s="430" t="s">
        <v>615</v>
      </c>
      <c r="AA355" s="431"/>
      <c r="AB355" s="303"/>
      <c r="AC355" s="431"/>
      <c r="AD355" s="431"/>
      <c r="AE355" s="431"/>
      <c r="AF355" s="431"/>
      <c r="AG355" s="432"/>
    </row>
    <row r="356" spans="1:33" ht="21" hidden="1" customHeight="1">
      <c r="A356" s="28" t="s">
        <v>557</v>
      </c>
      <c r="B356" s="430" t="s">
        <v>616</v>
      </c>
      <c r="C356" s="431"/>
      <c r="D356" s="431"/>
      <c r="E356" s="431"/>
      <c r="F356" s="431"/>
      <c r="G356" s="431"/>
      <c r="H356" s="431"/>
      <c r="I356" s="432"/>
      <c r="L356" s="26"/>
      <c r="M356" s="28" t="s">
        <v>557</v>
      </c>
      <c r="N356" s="304" t="s">
        <v>616</v>
      </c>
      <c r="O356" s="303"/>
      <c r="P356" s="303"/>
      <c r="Q356" s="303"/>
      <c r="R356" s="303"/>
      <c r="S356" s="303"/>
      <c r="T356" s="303"/>
      <c r="U356" s="294"/>
      <c r="V356" s="32"/>
      <c r="W356" s="32"/>
      <c r="Y356" s="28" t="s">
        <v>557</v>
      </c>
      <c r="Z356" s="430" t="s">
        <v>616</v>
      </c>
      <c r="AA356" s="431"/>
      <c r="AB356" s="303"/>
      <c r="AC356" s="431"/>
      <c r="AD356" s="431"/>
      <c r="AE356" s="431"/>
      <c r="AF356" s="431"/>
      <c r="AG356" s="432"/>
    </row>
    <row r="357" spans="1:33" ht="21" hidden="1" customHeight="1">
      <c r="A357" s="28" t="s">
        <v>558</v>
      </c>
      <c r="B357" s="430" t="s">
        <v>617</v>
      </c>
      <c r="C357" s="431"/>
      <c r="D357" s="431"/>
      <c r="E357" s="431"/>
      <c r="F357" s="431"/>
      <c r="G357" s="431"/>
      <c r="H357" s="431"/>
      <c r="I357" s="432"/>
      <c r="L357" s="26"/>
      <c r="M357" s="28" t="s">
        <v>558</v>
      </c>
      <c r="N357" s="430" t="s">
        <v>617</v>
      </c>
      <c r="O357" s="431"/>
      <c r="P357" s="303"/>
      <c r="Q357" s="431"/>
      <c r="R357" s="431"/>
      <c r="S357" s="431"/>
      <c r="T357" s="431"/>
      <c r="U357" s="432"/>
      <c r="V357" s="40"/>
      <c r="W357" s="40"/>
      <c r="X357" s="40"/>
      <c r="Y357" s="28" t="s">
        <v>558</v>
      </c>
      <c r="Z357" s="430" t="s">
        <v>617</v>
      </c>
      <c r="AA357" s="431"/>
      <c r="AB357" s="303"/>
      <c r="AC357" s="431"/>
      <c r="AD357" s="431"/>
      <c r="AE357" s="431"/>
      <c r="AF357" s="431"/>
      <c r="AG357" s="432"/>
    </row>
    <row r="358" spans="1:33" ht="21" hidden="1" customHeight="1">
      <c r="A358" s="28" t="s">
        <v>559</v>
      </c>
      <c r="B358" s="430" t="s">
        <v>618</v>
      </c>
      <c r="C358" s="431"/>
      <c r="D358" s="431"/>
      <c r="E358" s="431"/>
      <c r="F358" s="431"/>
      <c r="G358" s="431"/>
      <c r="H358" s="431"/>
      <c r="I358" s="432"/>
      <c r="L358" s="26"/>
      <c r="M358" s="28" t="s">
        <v>559</v>
      </c>
      <c r="N358" s="430" t="s">
        <v>618</v>
      </c>
      <c r="O358" s="431"/>
      <c r="P358" s="303"/>
      <c r="Q358" s="431"/>
      <c r="R358" s="431"/>
      <c r="S358" s="431"/>
      <c r="T358" s="431"/>
      <c r="U358" s="432"/>
      <c r="Y358" s="28" t="s">
        <v>559</v>
      </c>
      <c r="Z358" s="430" t="s">
        <v>618</v>
      </c>
      <c r="AA358" s="431"/>
      <c r="AB358" s="303"/>
      <c r="AC358" s="431"/>
      <c r="AD358" s="431"/>
      <c r="AE358" s="431"/>
      <c r="AF358" s="431"/>
      <c r="AG358" s="432"/>
    </row>
    <row r="359" spans="1:33" ht="21" hidden="1" customHeight="1">
      <c r="L359" s="26"/>
    </row>
    <row r="360" spans="1:33" ht="21" hidden="1" customHeight="1">
      <c r="L360" s="26"/>
    </row>
    <row r="361" spans="1:33" ht="21" customHeight="1">
      <c r="L361" s="26"/>
    </row>
    <row r="362" spans="1:33" ht="21" customHeight="1">
      <c r="A362" s="376" t="s">
        <v>439</v>
      </c>
      <c r="B362" s="40" t="s">
        <v>428</v>
      </c>
      <c r="C362" s="40"/>
      <c r="D362" s="40"/>
      <c r="E362" s="40"/>
      <c r="F362" s="40"/>
      <c r="G362" s="40"/>
      <c r="L362" s="26"/>
    </row>
    <row r="363" spans="1:33" ht="21" customHeight="1">
      <c r="B363" s="19" t="s">
        <v>429</v>
      </c>
      <c r="L363" s="26"/>
    </row>
    <row r="364" spans="1:33" ht="21" customHeight="1">
      <c r="A364" s="350">
        <v>1</v>
      </c>
      <c r="B364" s="19" t="s">
        <v>435</v>
      </c>
      <c r="D364" s="32"/>
      <c r="L364" s="26"/>
    </row>
    <row r="365" spans="1:33" ht="21" customHeight="1">
      <c r="A365" s="350">
        <v>2</v>
      </c>
      <c r="B365" s="31" t="s">
        <v>189</v>
      </c>
      <c r="C365" s="32"/>
      <c r="L365" s="26"/>
    </row>
    <row r="366" spans="1:33" ht="21" customHeight="1">
      <c r="A366" s="350">
        <v>4</v>
      </c>
      <c r="B366" s="13" t="s">
        <v>287</v>
      </c>
      <c r="L366" s="26"/>
    </row>
    <row r="367" spans="1:33" ht="21" customHeight="1">
      <c r="A367" s="350">
        <v>5</v>
      </c>
      <c r="B367" s="13" t="s">
        <v>290</v>
      </c>
      <c r="L367" s="26"/>
    </row>
    <row r="368" spans="1:33" ht="21" customHeight="1">
      <c r="A368" s="350">
        <v>6</v>
      </c>
      <c r="B368" s="13" t="s">
        <v>291</v>
      </c>
      <c r="L368" s="26"/>
    </row>
    <row r="369" spans="1:12" ht="21" customHeight="1">
      <c r="A369" s="350">
        <v>7</v>
      </c>
      <c r="B369" s="13" t="s">
        <v>292</v>
      </c>
      <c r="L369" s="26"/>
    </row>
    <row r="370" spans="1:12" ht="21" customHeight="1">
      <c r="L370" s="26"/>
    </row>
    <row r="371" spans="1:12" ht="21" customHeight="1">
      <c r="L371" s="26"/>
    </row>
    <row r="372" spans="1:12" ht="21" customHeight="1">
      <c r="L372" s="26"/>
    </row>
    <row r="373" spans="1:12" ht="21" customHeight="1">
      <c r="L373" s="26"/>
    </row>
    <row r="374" spans="1:12" ht="21" customHeight="1">
      <c r="L374" s="26"/>
    </row>
    <row r="375" spans="1:12" ht="21" customHeight="1">
      <c r="L375" s="26"/>
    </row>
    <row r="376" spans="1:12" ht="21" customHeight="1">
      <c r="L376" s="26"/>
    </row>
    <row r="377" spans="1:12" ht="21" customHeight="1">
      <c r="L377" s="26"/>
    </row>
    <row r="378" spans="1:12" ht="21" customHeight="1">
      <c r="L378" s="26"/>
    </row>
    <row r="379" spans="1:12" ht="21" customHeight="1">
      <c r="L379" s="26"/>
    </row>
    <row r="380" spans="1:12">
      <c r="L380" s="26"/>
    </row>
    <row r="381" spans="1:12">
      <c r="L381" s="26"/>
    </row>
    <row r="382" spans="1:12">
      <c r="L382" s="26"/>
    </row>
    <row r="383" spans="1:12">
      <c r="L383" s="26"/>
    </row>
    <row r="384" spans="1:12">
      <c r="L384" s="26"/>
    </row>
    <row r="385" spans="12:12">
      <c r="L385" s="26"/>
    </row>
    <row r="386" spans="12:12">
      <c r="L386" s="26"/>
    </row>
    <row r="387" spans="12:12">
      <c r="L387" s="26"/>
    </row>
    <row r="388" spans="12:12">
      <c r="L388" s="26"/>
    </row>
    <row r="389" spans="12:12">
      <c r="L389" s="26"/>
    </row>
    <row r="390" spans="12:12">
      <c r="L390" s="26"/>
    </row>
    <row r="391" spans="12:12">
      <c r="L391" s="26"/>
    </row>
    <row r="392" spans="12:12">
      <c r="L392" s="26"/>
    </row>
    <row r="393" spans="12:12">
      <c r="L393" s="26"/>
    </row>
    <row r="394" spans="12:12">
      <c r="L394" s="26"/>
    </row>
    <row r="395" spans="12:12">
      <c r="L395" s="26"/>
    </row>
    <row r="396" spans="12:12">
      <c r="L396" s="26"/>
    </row>
    <row r="397" spans="12:12">
      <c r="L397" s="26"/>
    </row>
    <row r="398" spans="12:12">
      <c r="L398" s="26"/>
    </row>
    <row r="399" spans="12:12">
      <c r="L399" s="26"/>
    </row>
    <row r="400" spans="12:12">
      <c r="L400" s="26"/>
    </row>
    <row r="401" spans="12:12" ht="12" customHeight="1">
      <c r="L401" s="26"/>
    </row>
    <row r="402" spans="12:12">
      <c r="L402" s="26"/>
    </row>
    <row r="403" spans="12:12">
      <c r="L403" s="26"/>
    </row>
    <row r="404" spans="12:12">
      <c r="L404" s="26"/>
    </row>
    <row r="405" spans="12:12">
      <c r="L405" s="26"/>
    </row>
    <row r="406" spans="12:12">
      <c r="L406" s="26"/>
    </row>
    <row r="407" spans="12:12">
      <c r="L407" s="26"/>
    </row>
    <row r="408" spans="12:12">
      <c r="L408" s="26"/>
    </row>
    <row r="409" spans="12:12">
      <c r="L409" s="26"/>
    </row>
    <row r="410" spans="12:12">
      <c r="L410" s="26"/>
    </row>
    <row r="411" spans="12:12">
      <c r="L411" s="26"/>
    </row>
    <row r="412" spans="12:12" ht="12" customHeight="1">
      <c r="L412" s="26"/>
    </row>
    <row r="413" spans="12:12">
      <c r="L413" s="26"/>
    </row>
    <row r="414" spans="12:12">
      <c r="L414" s="26"/>
    </row>
    <row r="415" spans="12:12">
      <c r="L415" s="26"/>
    </row>
    <row r="416" spans="12:12">
      <c r="L416" s="26"/>
    </row>
    <row r="417" spans="12:12">
      <c r="L417" s="26"/>
    </row>
    <row r="418" spans="12:12">
      <c r="L418" s="26"/>
    </row>
    <row r="419" spans="12:12">
      <c r="L419" s="26"/>
    </row>
    <row r="420" spans="12:12">
      <c r="L420" s="26"/>
    </row>
    <row r="421" spans="12:12">
      <c r="L421" s="26"/>
    </row>
    <row r="422" spans="12:12">
      <c r="L422" s="26"/>
    </row>
    <row r="423" spans="12:12">
      <c r="L423" s="26"/>
    </row>
    <row r="424" spans="12:12">
      <c r="L424" s="26"/>
    </row>
    <row r="425" spans="12:12" ht="13.5" customHeight="1">
      <c r="L425" s="26"/>
    </row>
    <row r="426" spans="12:12">
      <c r="L426" s="26"/>
    </row>
    <row r="427" spans="12:12">
      <c r="L427" s="26"/>
    </row>
    <row r="428" spans="12:12">
      <c r="L428" s="26"/>
    </row>
    <row r="429" spans="12:12">
      <c r="L429" s="26"/>
    </row>
    <row r="430" spans="12:12">
      <c r="L430" s="26"/>
    </row>
    <row r="431" spans="12:12">
      <c r="L431" s="26"/>
    </row>
    <row r="432" spans="12:12">
      <c r="L432" s="26"/>
    </row>
    <row r="433" spans="12:12">
      <c r="L433" s="26"/>
    </row>
    <row r="434" spans="12:12">
      <c r="L434" s="26"/>
    </row>
    <row r="435" spans="12:12">
      <c r="L435" s="26"/>
    </row>
    <row r="436" spans="12:12">
      <c r="L436" s="26"/>
    </row>
    <row r="437" spans="12:12">
      <c r="L437" s="26"/>
    </row>
    <row r="438" spans="12:12">
      <c r="L438" s="26"/>
    </row>
    <row r="439" spans="12:12">
      <c r="L439" s="26"/>
    </row>
    <row r="440" spans="12:12">
      <c r="L440" s="26"/>
    </row>
    <row r="441" spans="12:12">
      <c r="L441" s="26"/>
    </row>
    <row r="442" spans="12:12">
      <c r="L442" s="26"/>
    </row>
    <row r="443" spans="12:12">
      <c r="L443" s="26"/>
    </row>
    <row r="444" spans="12:12">
      <c r="L444" s="26"/>
    </row>
    <row r="445" spans="12:12">
      <c r="L445" s="26"/>
    </row>
    <row r="446" spans="12:12">
      <c r="L446" s="26"/>
    </row>
    <row r="447" spans="12:12">
      <c r="L447" s="26"/>
    </row>
    <row r="448" spans="12:12">
      <c r="L448" s="26"/>
    </row>
    <row r="449" spans="12:12">
      <c r="L449" s="26"/>
    </row>
    <row r="450" spans="12:12">
      <c r="L450" s="26"/>
    </row>
    <row r="451" spans="12:12">
      <c r="L451" s="26"/>
    </row>
    <row r="452" spans="12:12">
      <c r="L452" s="26"/>
    </row>
    <row r="453" spans="12:12">
      <c r="L453" s="26"/>
    </row>
    <row r="454" spans="12:12">
      <c r="L454" s="26"/>
    </row>
    <row r="455" spans="12:12">
      <c r="L455" s="26"/>
    </row>
    <row r="456" spans="12:12">
      <c r="L456" s="26"/>
    </row>
    <row r="457" spans="12:12">
      <c r="L457" s="26"/>
    </row>
    <row r="458" spans="12:12">
      <c r="L458" s="26"/>
    </row>
    <row r="459" spans="12:12">
      <c r="L459" s="26"/>
    </row>
    <row r="460" spans="12:12">
      <c r="L460" s="26"/>
    </row>
    <row r="461" spans="12:12">
      <c r="L461" s="26"/>
    </row>
    <row r="462" spans="12:12">
      <c r="L462" s="26"/>
    </row>
    <row r="463" spans="12:12">
      <c r="L463" s="26"/>
    </row>
    <row r="464" spans="12:12">
      <c r="L464" s="26"/>
    </row>
    <row r="465" spans="12:12">
      <c r="L465" s="26"/>
    </row>
    <row r="466" spans="12:12">
      <c r="L466" s="26"/>
    </row>
    <row r="467" spans="12:12">
      <c r="L467" s="26"/>
    </row>
    <row r="468" spans="12:12">
      <c r="L468" s="26"/>
    </row>
    <row r="469" spans="12:12">
      <c r="L469" s="26"/>
    </row>
    <row r="470" spans="12:12">
      <c r="L470" s="26"/>
    </row>
    <row r="471" spans="12:12">
      <c r="L471" s="26"/>
    </row>
    <row r="472" spans="12:12">
      <c r="L472" s="26"/>
    </row>
    <row r="473" spans="12:12">
      <c r="L473" s="26"/>
    </row>
    <row r="477" spans="12:12" ht="43.5" customHeight="1"/>
  </sheetData>
  <phoneticPr fontId="5"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AI486"/>
  <sheetViews>
    <sheetView showGridLines="0" topLeftCell="A302" zoomScale="60" zoomScaleNormal="60" workbookViewId="0"/>
  </sheetViews>
  <sheetFormatPr defaultColWidth="8.85546875" defaultRowHeight="18.75"/>
  <cols>
    <col min="1" max="1" width="24.140625" style="19" customWidth="1"/>
    <col min="2" max="2" width="22.28515625" style="19" customWidth="1"/>
    <col min="3" max="7" width="17.28515625" style="19" customWidth="1"/>
    <col min="8" max="8" width="18.5703125" style="19" customWidth="1"/>
    <col min="9" max="9" width="17.28515625" style="19" customWidth="1"/>
    <col min="10" max="10" width="21.28515625" style="19" customWidth="1"/>
    <col min="11" max="11" width="15.28515625" style="3" customWidth="1"/>
    <col min="12" max="12" width="9.140625" style="3" customWidth="1"/>
    <col min="13" max="13" width="24.140625" style="19" customWidth="1"/>
    <col min="14" max="14" width="21.42578125" style="19" customWidth="1"/>
    <col min="15" max="19" width="17.28515625" style="19" customWidth="1"/>
    <col min="20" max="20" width="18.5703125" style="19" customWidth="1"/>
    <col min="21" max="21" width="17.28515625" style="19" customWidth="1"/>
    <col min="22" max="24" width="8.85546875" style="19"/>
    <col min="25" max="25" width="24.140625" style="19" customWidth="1"/>
    <col min="26" max="26" width="21.42578125" style="19" customWidth="1"/>
    <col min="27" max="31" width="17.28515625" style="19" customWidth="1"/>
    <col min="32" max="32" width="18.5703125" style="19" customWidth="1"/>
    <col min="33" max="33" width="17.28515625" style="19" customWidth="1"/>
    <col min="34" max="16384" width="8.85546875" style="19"/>
  </cols>
  <sheetData>
    <row r="1" spans="1:35" ht="15" customHeight="1"/>
    <row r="2" spans="1:35" ht="15" customHeight="1">
      <c r="A2" s="20" t="s">
        <v>30</v>
      </c>
      <c r="M2" s="20" t="s">
        <v>30</v>
      </c>
      <c r="Y2" s="20" t="s">
        <v>30</v>
      </c>
      <c r="AI2" s="3"/>
    </row>
    <row r="3" spans="1:35" ht="19.5" thickBot="1">
      <c r="A3" s="186" t="s">
        <v>301</v>
      </c>
      <c r="B3" s="124"/>
      <c r="C3" s="124"/>
      <c r="D3" s="124"/>
      <c r="E3" s="124"/>
      <c r="F3" s="124"/>
      <c r="G3" s="124"/>
      <c r="H3" s="124"/>
      <c r="I3" s="2" t="s">
        <v>13</v>
      </c>
      <c r="M3" s="186" t="s">
        <v>302</v>
      </c>
      <c r="N3" s="124"/>
      <c r="O3" s="124"/>
      <c r="P3" s="124"/>
      <c r="Q3" s="124"/>
      <c r="R3" s="124"/>
      <c r="S3" s="124"/>
      <c r="T3" s="124"/>
      <c r="U3" s="2" t="s">
        <v>13</v>
      </c>
      <c r="Y3" s="186" t="s">
        <v>303</v>
      </c>
      <c r="AC3" s="124"/>
      <c r="AD3" s="124"/>
      <c r="AG3" s="2" t="s">
        <v>13</v>
      </c>
      <c r="AI3" s="3"/>
    </row>
    <row r="4" spans="1:35" ht="15" customHeight="1" thickTop="1">
      <c r="A4" s="359">
        <v>1</v>
      </c>
      <c r="B4" s="212" t="s">
        <v>26</v>
      </c>
      <c r="C4" s="190" t="s">
        <v>31</v>
      </c>
      <c r="D4" s="192"/>
      <c r="E4" s="65" t="s">
        <v>381</v>
      </c>
      <c r="F4" s="189" t="s">
        <v>382</v>
      </c>
      <c r="G4" s="196"/>
      <c r="H4" s="194" t="s">
        <v>375</v>
      </c>
      <c r="I4" s="195"/>
      <c r="M4" s="359">
        <v>1</v>
      </c>
      <c r="N4" s="212" t="s">
        <v>26</v>
      </c>
      <c r="O4" s="190" t="s">
        <v>31</v>
      </c>
      <c r="P4" s="192"/>
      <c r="Q4" s="65" t="s">
        <v>381</v>
      </c>
      <c r="R4" s="189" t="s">
        <v>382</v>
      </c>
      <c r="S4" s="196"/>
      <c r="T4" s="194" t="s">
        <v>375</v>
      </c>
      <c r="U4" s="195"/>
      <c r="Y4" s="359">
        <v>1</v>
      </c>
      <c r="Z4" s="212" t="s">
        <v>26</v>
      </c>
      <c r="AA4" s="190" t="s">
        <v>31</v>
      </c>
      <c r="AB4" s="192"/>
      <c r="AC4" s="65" t="s">
        <v>381</v>
      </c>
      <c r="AD4" s="189" t="s">
        <v>382</v>
      </c>
      <c r="AE4" s="196"/>
      <c r="AF4" s="194" t="s">
        <v>375</v>
      </c>
      <c r="AG4" s="195"/>
      <c r="AI4" s="3"/>
    </row>
    <row r="5" spans="1:35" ht="55.9" customHeight="1">
      <c r="A5" s="359">
        <v>2</v>
      </c>
      <c r="B5" s="61" t="s">
        <v>267</v>
      </c>
      <c r="C5" s="191"/>
      <c r="D5" s="116" t="s">
        <v>26</v>
      </c>
      <c r="E5" s="63" t="s">
        <v>27</v>
      </c>
      <c r="F5" s="63" t="s">
        <v>28</v>
      </c>
      <c r="G5" s="63" t="s">
        <v>436</v>
      </c>
      <c r="H5" s="193" t="s">
        <v>32</v>
      </c>
      <c r="I5" s="64" t="s">
        <v>33</v>
      </c>
      <c r="M5" s="359">
        <v>2</v>
      </c>
      <c r="N5" s="61" t="s">
        <v>267</v>
      </c>
      <c r="O5" s="191"/>
      <c r="P5" s="116" t="s">
        <v>26</v>
      </c>
      <c r="Q5" s="63" t="s">
        <v>27</v>
      </c>
      <c r="R5" s="63" t="s">
        <v>28</v>
      </c>
      <c r="S5" s="63" t="s">
        <v>436</v>
      </c>
      <c r="T5" s="193" t="s">
        <v>32</v>
      </c>
      <c r="U5" s="64" t="s">
        <v>33</v>
      </c>
      <c r="Y5" s="359">
        <v>2</v>
      </c>
      <c r="Z5" s="61" t="s">
        <v>267</v>
      </c>
      <c r="AA5" s="191"/>
      <c r="AB5" s="116" t="s">
        <v>26</v>
      </c>
      <c r="AC5" s="63" t="s">
        <v>27</v>
      </c>
      <c r="AD5" s="63" t="s">
        <v>28</v>
      </c>
      <c r="AE5" s="63" t="s">
        <v>436</v>
      </c>
      <c r="AF5" s="193" t="s">
        <v>32</v>
      </c>
      <c r="AG5" s="64" t="s">
        <v>33</v>
      </c>
      <c r="AI5" s="3"/>
    </row>
    <row r="6" spans="1:35" ht="15.6" customHeight="1">
      <c r="A6" s="360">
        <v>3</v>
      </c>
      <c r="B6" s="65" t="s">
        <v>3</v>
      </c>
      <c r="C6" s="65" t="s">
        <v>4</v>
      </c>
      <c r="D6" s="66" t="s">
        <v>5</v>
      </c>
      <c r="E6" s="65" t="s">
        <v>6</v>
      </c>
      <c r="F6" s="65" t="s">
        <v>7</v>
      </c>
      <c r="G6" s="67" t="s">
        <v>8</v>
      </c>
      <c r="H6" s="65" t="s">
        <v>9</v>
      </c>
      <c r="I6" s="68" t="s">
        <v>10</v>
      </c>
      <c r="M6" s="360">
        <v>3</v>
      </c>
      <c r="N6" s="65" t="s">
        <v>3</v>
      </c>
      <c r="O6" s="65" t="s">
        <v>4</v>
      </c>
      <c r="P6" s="66" t="s">
        <v>5</v>
      </c>
      <c r="Q6" s="65" t="s">
        <v>6</v>
      </c>
      <c r="R6" s="65" t="s">
        <v>7</v>
      </c>
      <c r="S6" s="67" t="s">
        <v>8</v>
      </c>
      <c r="T6" s="65" t="s">
        <v>9</v>
      </c>
      <c r="U6" s="68" t="s">
        <v>10</v>
      </c>
      <c r="Y6" s="360">
        <v>3</v>
      </c>
      <c r="Z6" s="65" t="s">
        <v>3</v>
      </c>
      <c r="AA6" s="65" t="s">
        <v>4</v>
      </c>
      <c r="AB6" s="66" t="s">
        <v>5</v>
      </c>
      <c r="AC6" s="65" t="s">
        <v>6</v>
      </c>
      <c r="AD6" s="65" t="s">
        <v>7</v>
      </c>
      <c r="AE6" s="67" t="s">
        <v>8</v>
      </c>
      <c r="AF6" s="65" t="s">
        <v>9</v>
      </c>
      <c r="AG6" s="68" t="s">
        <v>10</v>
      </c>
      <c r="AI6" s="3"/>
    </row>
    <row r="7" spans="1:35" ht="21" customHeight="1">
      <c r="A7" s="70" t="s">
        <v>21</v>
      </c>
      <c r="B7" s="313"/>
      <c r="C7" s="314"/>
      <c r="D7" s="280"/>
      <c r="E7" s="314"/>
      <c r="F7" s="314"/>
      <c r="G7" s="282"/>
      <c r="H7" s="314"/>
      <c r="I7" s="315"/>
      <c r="M7" s="70" t="s">
        <v>22</v>
      </c>
      <c r="N7" s="71"/>
      <c r="O7" s="72"/>
      <c r="P7" s="73"/>
      <c r="Q7" s="72"/>
      <c r="R7" s="72"/>
      <c r="S7" s="74"/>
      <c r="T7" s="72"/>
      <c r="U7" s="75"/>
      <c r="Y7" s="70" t="s">
        <v>19</v>
      </c>
      <c r="Z7" s="71"/>
      <c r="AA7" s="72"/>
      <c r="AB7" s="73"/>
      <c r="AC7" s="72"/>
      <c r="AD7" s="72"/>
      <c r="AE7" s="74"/>
      <c r="AF7" s="72"/>
      <c r="AG7" s="75"/>
      <c r="AI7" s="3"/>
    </row>
    <row r="8" spans="1:35" ht="21" hidden="1" customHeight="1">
      <c r="A8" s="28" t="s">
        <v>47</v>
      </c>
      <c r="B8" s="216" t="s">
        <v>46</v>
      </c>
      <c r="C8" s="305" t="s">
        <v>46</v>
      </c>
      <c r="D8" s="273" t="s">
        <v>46</v>
      </c>
      <c r="E8" s="305" t="s">
        <v>46</v>
      </c>
      <c r="F8" s="305" t="s">
        <v>46</v>
      </c>
      <c r="G8" s="290" t="s">
        <v>46</v>
      </c>
      <c r="H8" s="284" t="s">
        <v>46</v>
      </c>
      <c r="I8" s="225" t="s">
        <v>46</v>
      </c>
      <c r="M8" s="28" t="s">
        <v>47</v>
      </c>
      <c r="N8" s="216" t="s">
        <v>46</v>
      </c>
      <c r="O8" s="305" t="s">
        <v>46</v>
      </c>
      <c r="P8" s="273" t="s">
        <v>46</v>
      </c>
      <c r="Q8" s="305" t="s">
        <v>46</v>
      </c>
      <c r="R8" s="305" t="s">
        <v>46</v>
      </c>
      <c r="S8" s="290" t="s">
        <v>46</v>
      </c>
      <c r="T8" s="284" t="s">
        <v>46</v>
      </c>
      <c r="U8" s="225" t="s">
        <v>46</v>
      </c>
      <c r="Y8" s="28" t="s">
        <v>47</v>
      </c>
      <c r="Z8" s="295" t="s">
        <v>46</v>
      </c>
      <c r="AA8" s="281" t="s">
        <v>46</v>
      </c>
      <c r="AB8" s="316" t="s">
        <v>46</v>
      </c>
      <c r="AC8" s="281" t="s">
        <v>46</v>
      </c>
      <c r="AD8" s="281" t="s">
        <v>46</v>
      </c>
      <c r="AE8" s="317" t="s">
        <v>46</v>
      </c>
      <c r="AF8" s="285" t="s">
        <v>46</v>
      </c>
      <c r="AG8" s="318" t="s">
        <v>46</v>
      </c>
      <c r="AI8" s="3"/>
    </row>
    <row r="9" spans="1:35" ht="21" hidden="1" customHeight="1">
      <c r="A9" s="28" t="s">
        <v>48</v>
      </c>
      <c r="B9" s="216" t="s">
        <v>46</v>
      </c>
      <c r="C9" s="305" t="s">
        <v>46</v>
      </c>
      <c r="D9" s="273" t="s">
        <v>46</v>
      </c>
      <c r="E9" s="305" t="s">
        <v>46</v>
      </c>
      <c r="F9" s="305" t="s">
        <v>46</v>
      </c>
      <c r="G9" s="290" t="s">
        <v>46</v>
      </c>
      <c r="H9" s="284" t="s">
        <v>46</v>
      </c>
      <c r="I9" s="225" t="s">
        <v>46</v>
      </c>
      <c r="M9" s="28" t="s">
        <v>48</v>
      </c>
      <c r="N9" s="216" t="s">
        <v>46</v>
      </c>
      <c r="O9" s="305" t="s">
        <v>46</v>
      </c>
      <c r="P9" s="273" t="s">
        <v>46</v>
      </c>
      <c r="Q9" s="305" t="s">
        <v>46</v>
      </c>
      <c r="R9" s="305" t="s">
        <v>46</v>
      </c>
      <c r="S9" s="290" t="s">
        <v>46</v>
      </c>
      <c r="T9" s="284" t="s">
        <v>46</v>
      </c>
      <c r="U9" s="225" t="s">
        <v>46</v>
      </c>
      <c r="Y9" s="28" t="s">
        <v>48</v>
      </c>
      <c r="Z9" s="295" t="s">
        <v>46</v>
      </c>
      <c r="AA9" s="281" t="s">
        <v>46</v>
      </c>
      <c r="AB9" s="316" t="s">
        <v>46</v>
      </c>
      <c r="AC9" s="281" t="s">
        <v>46</v>
      </c>
      <c r="AD9" s="281" t="s">
        <v>46</v>
      </c>
      <c r="AE9" s="317" t="s">
        <v>46</v>
      </c>
      <c r="AF9" s="285" t="s">
        <v>46</v>
      </c>
      <c r="AG9" s="318" t="s">
        <v>46</v>
      </c>
      <c r="AI9" s="3"/>
    </row>
    <row r="10" spans="1:35" ht="21" hidden="1" customHeight="1">
      <c r="A10" s="28" t="s">
        <v>49</v>
      </c>
      <c r="B10" s="216" t="s">
        <v>46</v>
      </c>
      <c r="C10" s="305" t="s">
        <v>46</v>
      </c>
      <c r="D10" s="273" t="s">
        <v>46</v>
      </c>
      <c r="E10" s="305" t="s">
        <v>46</v>
      </c>
      <c r="F10" s="305" t="s">
        <v>46</v>
      </c>
      <c r="G10" s="290" t="s">
        <v>46</v>
      </c>
      <c r="H10" s="284" t="s">
        <v>46</v>
      </c>
      <c r="I10" s="225" t="s">
        <v>46</v>
      </c>
      <c r="M10" s="28" t="s">
        <v>49</v>
      </c>
      <c r="N10" s="216" t="s">
        <v>46</v>
      </c>
      <c r="O10" s="305" t="s">
        <v>46</v>
      </c>
      <c r="P10" s="273" t="s">
        <v>46</v>
      </c>
      <c r="Q10" s="305" t="s">
        <v>46</v>
      </c>
      <c r="R10" s="305" t="s">
        <v>46</v>
      </c>
      <c r="S10" s="290" t="s">
        <v>46</v>
      </c>
      <c r="T10" s="284" t="s">
        <v>46</v>
      </c>
      <c r="U10" s="225" t="s">
        <v>46</v>
      </c>
      <c r="Y10" s="28" t="s">
        <v>49</v>
      </c>
      <c r="Z10" s="295" t="s">
        <v>46</v>
      </c>
      <c r="AA10" s="281" t="s">
        <v>46</v>
      </c>
      <c r="AB10" s="316" t="s">
        <v>46</v>
      </c>
      <c r="AC10" s="281" t="s">
        <v>46</v>
      </c>
      <c r="AD10" s="281" t="s">
        <v>46</v>
      </c>
      <c r="AE10" s="317" t="s">
        <v>46</v>
      </c>
      <c r="AF10" s="285" t="s">
        <v>46</v>
      </c>
      <c r="AG10" s="318" t="s">
        <v>46</v>
      </c>
      <c r="AI10" s="3"/>
    </row>
    <row r="11" spans="1:35" ht="21" hidden="1" customHeight="1">
      <c r="A11" s="28" t="s">
        <v>265</v>
      </c>
      <c r="B11" s="216" t="s">
        <v>46</v>
      </c>
      <c r="C11" s="305" t="s">
        <v>46</v>
      </c>
      <c r="D11" s="273" t="s">
        <v>46</v>
      </c>
      <c r="E11" s="305" t="s">
        <v>46</v>
      </c>
      <c r="F11" s="305" t="s">
        <v>46</v>
      </c>
      <c r="G11" s="290" t="s">
        <v>46</v>
      </c>
      <c r="H11" s="284" t="s">
        <v>46</v>
      </c>
      <c r="I11" s="225" t="s">
        <v>46</v>
      </c>
      <c r="M11" s="28" t="s">
        <v>265</v>
      </c>
      <c r="N11" s="216" t="s">
        <v>46</v>
      </c>
      <c r="O11" s="305" t="s">
        <v>46</v>
      </c>
      <c r="P11" s="273" t="s">
        <v>46</v>
      </c>
      <c r="Q11" s="305" t="s">
        <v>46</v>
      </c>
      <c r="R11" s="305" t="s">
        <v>46</v>
      </c>
      <c r="S11" s="290" t="s">
        <v>46</v>
      </c>
      <c r="T11" s="284" t="s">
        <v>46</v>
      </c>
      <c r="U11" s="225" t="s">
        <v>46</v>
      </c>
      <c r="Y11" s="28" t="s">
        <v>265</v>
      </c>
      <c r="Z11" s="216" t="s">
        <v>46</v>
      </c>
      <c r="AA11" s="305" t="s">
        <v>46</v>
      </c>
      <c r="AB11" s="273" t="s">
        <v>46</v>
      </c>
      <c r="AC11" s="305" t="s">
        <v>46</v>
      </c>
      <c r="AD11" s="305" t="s">
        <v>46</v>
      </c>
      <c r="AE11" s="290" t="s">
        <v>46</v>
      </c>
      <c r="AF11" s="284" t="s">
        <v>46</v>
      </c>
      <c r="AG11" s="225" t="s">
        <v>46</v>
      </c>
      <c r="AI11" s="3"/>
    </row>
    <row r="12" spans="1:35" ht="21" hidden="1" customHeight="1">
      <c r="A12" s="28" t="s">
        <v>198</v>
      </c>
      <c r="B12" s="216" t="s">
        <v>46</v>
      </c>
      <c r="C12" s="305" t="s">
        <v>46</v>
      </c>
      <c r="D12" s="273" t="s">
        <v>46</v>
      </c>
      <c r="E12" s="305" t="s">
        <v>46</v>
      </c>
      <c r="F12" s="305" t="s">
        <v>46</v>
      </c>
      <c r="G12" s="290" t="s">
        <v>46</v>
      </c>
      <c r="H12" s="284" t="s">
        <v>46</v>
      </c>
      <c r="I12" s="225" t="s">
        <v>46</v>
      </c>
      <c r="M12" s="28" t="s">
        <v>198</v>
      </c>
      <c r="N12" s="216" t="s">
        <v>46</v>
      </c>
      <c r="O12" s="305" t="s">
        <v>46</v>
      </c>
      <c r="P12" s="273" t="s">
        <v>46</v>
      </c>
      <c r="Q12" s="305" t="s">
        <v>46</v>
      </c>
      <c r="R12" s="305" t="s">
        <v>46</v>
      </c>
      <c r="S12" s="290" t="s">
        <v>46</v>
      </c>
      <c r="T12" s="284" t="s">
        <v>46</v>
      </c>
      <c r="U12" s="225" t="s">
        <v>46</v>
      </c>
      <c r="Y12" s="28" t="s">
        <v>198</v>
      </c>
      <c r="Z12" s="295" t="s">
        <v>46</v>
      </c>
      <c r="AA12" s="281" t="s">
        <v>46</v>
      </c>
      <c r="AB12" s="316" t="s">
        <v>46</v>
      </c>
      <c r="AC12" s="281" t="s">
        <v>46</v>
      </c>
      <c r="AD12" s="281" t="s">
        <v>46</v>
      </c>
      <c r="AE12" s="317" t="s">
        <v>46</v>
      </c>
      <c r="AF12" s="285" t="s">
        <v>46</v>
      </c>
      <c r="AG12" s="318" t="s">
        <v>46</v>
      </c>
      <c r="AI12" s="3"/>
    </row>
    <row r="13" spans="1:35" ht="21" hidden="1" customHeight="1">
      <c r="A13" s="28" t="s">
        <v>50</v>
      </c>
      <c r="B13" s="216">
        <v>320000</v>
      </c>
      <c r="C13" s="305">
        <v>66000</v>
      </c>
      <c r="D13" s="273">
        <v>255000</v>
      </c>
      <c r="E13" s="305">
        <v>72000</v>
      </c>
      <c r="F13" s="305">
        <v>87000</v>
      </c>
      <c r="G13" s="290">
        <v>96000</v>
      </c>
      <c r="H13" s="284">
        <v>18000</v>
      </c>
      <c r="I13" s="225">
        <v>63000</v>
      </c>
      <c r="M13" s="28" t="s">
        <v>50</v>
      </c>
      <c r="N13" s="216">
        <v>102000</v>
      </c>
      <c r="O13" s="305">
        <v>23000</v>
      </c>
      <c r="P13" s="273">
        <v>80000</v>
      </c>
      <c r="Q13" s="305">
        <v>35000</v>
      </c>
      <c r="R13" s="305" t="s">
        <v>270</v>
      </c>
      <c r="S13" s="290">
        <v>41000</v>
      </c>
      <c r="T13" s="284" t="s">
        <v>270</v>
      </c>
      <c r="U13" s="225">
        <v>29000</v>
      </c>
      <c r="Y13" s="28" t="s">
        <v>50</v>
      </c>
      <c r="Z13" s="312">
        <v>218000</v>
      </c>
      <c r="AA13" s="319">
        <v>43000</v>
      </c>
      <c r="AB13" s="320">
        <v>175000</v>
      </c>
      <c r="AC13" s="319">
        <v>37000</v>
      </c>
      <c r="AD13" s="319">
        <v>83000</v>
      </c>
      <c r="AE13" s="311">
        <v>55000</v>
      </c>
      <c r="AF13" s="308">
        <v>12000</v>
      </c>
      <c r="AG13" s="231">
        <v>34000</v>
      </c>
      <c r="AI13" s="3"/>
    </row>
    <row r="14" spans="1:35" ht="21" hidden="1" customHeight="1">
      <c r="A14" s="28" t="s">
        <v>51</v>
      </c>
      <c r="B14" s="216" t="s">
        <v>46</v>
      </c>
      <c r="C14" s="305" t="s">
        <v>46</v>
      </c>
      <c r="D14" s="273" t="s">
        <v>46</v>
      </c>
      <c r="E14" s="305" t="s">
        <v>46</v>
      </c>
      <c r="F14" s="305" t="s">
        <v>46</v>
      </c>
      <c r="G14" s="290" t="s">
        <v>46</v>
      </c>
      <c r="H14" s="284" t="s">
        <v>46</v>
      </c>
      <c r="I14" s="225" t="s">
        <v>46</v>
      </c>
      <c r="M14" s="28" t="s">
        <v>51</v>
      </c>
      <c r="N14" s="216" t="s">
        <v>46</v>
      </c>
      <c r="O14" s="305" t="s">
        <v>46</v>
      </c>
      <c r="P14" s="273" t="s">
        <v>46</v>
      </c>
      <c r="Q14" s="305" t="s">
        <v>46</v>
      </c>
      <c r="R14" s="305" t="s">
        <v>46</v>
      </c>
      <c r="S14" s="290" t="s">
        <v>46</v>
      </c>
      <c r="T14" s="284" t="s">
        <v>46</v>
      </c>
      <c r="U14" s="225" t="s">
        <v>46</v>
      </c>
      <c r="Y14" s="28" t="s">
        <v>51</v>
      </c>
      <c r="Z14" s="312" t="s">
        <v>46</v>
      </c>
      <c r="AA14" s="319" t="s">
        <v>46</v>
      </c>
      <c r="AB14" s="320" t="s">
        <v>46</v>
      </c>
      <c r="AC14" s="319" t="s">
        <v>46</v>
      </c>
      <c r="AD14" s="319" t="s">
        <v>46</v>
      </c>
      <c r="AE14" s="311" t="s">
        <v>46</v>
      </c>
      <c r="AF14" s="308" t="s">
        <v>46</v>
      </c>
      <c r="AG14" s="231" t="s">
        <v>46</v>
      </c>
      <c r="AI14" s="3"/>
    </row>
    <row r="15" spans="1:35" ht="21" hidden="1" customHeight="1">
      <c r="A15" s="28" t="s">
        <v>52</v>
      </c>
      <c r="B15" s="216" t="s">
        <v>46</v>
      </c>
      <c r="C15" s="305" t="s">
        <v>46</v>
      </c>
      <c r="D15" s="273" t="s">
        <v>46</v>
      </c>
      <c r="E15" s="305" t="s">
        <v>46</v>
      </c>
      <c r="F15" s="305" t="s">
        <v>46</v>
      </c>
      <c r="G15" s="290" t="s">
        <v>46</v>
      </c>
      <c r="H15" s="284" t="s">
        <v>46</v>
      </c>
      <c r="I15" s="225" t="s">
        <v>46</v>
      </c>
      <c r="M15" s="28" t="s">
        <v>52</v>
      </c>
      <c r="N15" s="216" t="s">
        <v>46</v>
      </c>
      <c r="O15" s="305" t="s">
        <v>46</v>
      </c>
      <c r="P15" s="273" t="s">
        <v>46</v>
      </c>
      <c r="Q15" s="305" t="s">
        <v>46</v>
      </c>
      <c r="R15" s="305" t="s">
        <v>46</v>
      </c>
      <c r="S15" s="290" t="s">
        <v>46</v>
      </c>
      <c r="T15" s="284" t="s">
        <v>46</v>
      </c>
      <c r="U15" s="225" t="s">
        <v>46</v>
      </c>
      <c r="Y15" s="28" t="s">
        <v>52</v>
      </c>
      <c r="Z15" s="312" t="s">
        <v>46</v>
      </c>
      <c r="AA15" s="319" t="s">
        <v>46</v>
      </c>
      <c r="AB15" s="320" t="s">
        <v>46</v>
      </c>
      <c r="AC15" s="319" t="s">
        <v>46</v>
      </c>
      <c r="AD15" s="319" t="s">
        <v>46</v>
      </c>
      <c r="AE15" s="311" t="s">
        <v>46</v>
      </c>
      <c r="AF15" s="308" t="s">
        <v>46</v>
      </c>
      <c r="AG15" s="231" t="s">
        <v>46</v>
      </c>
      <c r="AI15" s="3"/>
    </row>
    <row r="16" spans="1:35" ht="21" hidden="1" customHeight="1">
      <c r="A16" s="28" t="s">
        <v>53</v>
      </c>
      <c r="B16" s="216">
        <v>315000</v>
      </c>
      <c r="C16" s="305">
        <v>70000</v>
      </c>
      <c r="D16" s="273">
        <v>245000</v>
      </c>
      <c r="E16" s="305">
        <v>73000</v>
      </c>
      <c r="F16" s="305">
        <v>80000</v>
      </c>
      <c r="G16" s="290">
        <v>92000</v>
      </c>
      <c r="H16" s="284">
        <v>17000</v>
      </c>
      <c r="I16" s="225">
        <v>63000</v>
      </c>
      <c r="M16" s="28" t="s">
        <v>53</v>
      </c>
      <c r="N16" s="216">
        <v>101000</v>
      </c>
      <c r="O16" s="305">
        <v>23000</v>
      </c>
      <c r="P16" s="273">
        <v>78000</v>
      </c>
      <c r="Q16" s="305">
        <v>36000</v>
      </c>
      <c r="R16" s="305" t="s">
        <v>270</v>
      </c>
      <c r="S16" s="290">
        <v>38000</v>
      </c>
      <c r="T16" s="284" t="s">
        <v>270</v>
      </c>
      <c r="U16" s="225">
        <v>28000</v>
      </c>
      <c r="Y16" s="28" t="s">
        <v>53</v>
      </c>
      <c r="Z16" s="312">
        <v>214000</v>
      </c>
      <c r="AA16" s="319">
        <v>47000</v>
      </c>
      <c r="AB16" s="320">
        <v>167000</v>
      </c>
      <c r="AC16" s="319">
        <v>37000</v>
      </c>
      <c r="AD16" s="319">
        <v>76000</v>
      </c>
      <c r="AE16" s="311">
        <v>54000</v>
      </c>
      <c r="AF16" s="308">
        <v>12000</v>
      </c>
      <c r="AG16" s="231">
        <v>34000</v>
      </c>
      <c r="AI16" s="3"/>
    </row>
    <row r="17" spans="1:35" ht="21" hidden="1" customHeight="1">
      <c r="A17" s="28" t="s">
        <v>54</v>
      </c>
      <c r="B17" s="216" t="s">
        <v>46</v>
      </c>
      <c r="C17" s="305" t="s">
        <v>46</v>
      </c>
      <c r="D17" s="273" t="s">
        <v>46</v>
      </c>
      <c r="E17" s="305" t="s">
        <v>46</v>
      </c>
      <c r="F17" s="305" t="s">
        <v>46</v>
      </c>
      <c r="G17" s="290" t="s">
        <v>46</v>
      </c>
      <c r="H17" s="284" t="s">
        <v>46</v>
      </c>
      <c r="I17" s="225" t="s">
        <v>46</v>
      </c>
      <c r="M17" s="28" t="s">
        <v>54</v>
      </c>
      <c r="N17" s="216" t="s">
        <v>46</v>
      </c>
      <c r="O17" s="305" t="s">
        <v>46</v>
      </c>
      <c r="P17" s="273" t="s">
        <v>46</v>
      </c>
      <c r="Q17" s="305" t="s">
        <v>46</v>
      </c>
      <c r="R17" s="305" t="s">
        <v>46</v>
      </c>
      <c r="S17" s="290" t="s">
        <v>46</v>
      </c>
      <c r="T17" s="284" t="s">
        <v>46</v>
      </c>
      <c r="U17" s="225" t="s">
        <v>46</v>
      </c>
      <c r="Y17" s="28" t="s">
        <v>54</v>
      </c>
      <c r="Z17" s="312" t="s">
        <v>46</v>
      </c>
      <c r="AA17" s="319" t="s">
        <v>46</v>
      </c>
      <c r="AB17" s="320" t="s">
        <v>46</v>
      </c>
      <c r="AC17" s="319" t="s">
        <v>46</v>
      </c>
      <c r="AD17" s="319" t="s">
        <v>46</v>
      </c>
      <c r="AE17" s="311" t="s">
        <v>46</v>
      </c>
      <c r="AF17" s="308" t="s">
        <v>46</v>
      </c>
      <c r="AG17" s="231" t="s">
        <v>46</v>
      </c>
      <c r="AI17" s="3"/>
    </row>
    <row r="18" spans="1:35" ht="21" hidden="1" customHeight="1">
      <c r="A18" s="28" t="s">
        <v>55</v>
      </c>
      <c r="B18" s="216" t="s">
        <v>46</v>
      </c>
      <c r="C18" s="305" t="s">
        <v>46</v>
      </c>
      <c r="D18" s="273" t="s">
        <v>46</v>
      </c>
      <c r="E18" s="305" t="s">
        <v>46</v>
      </c>
      <c r="F18" s="305" t="s">
        <v>46</v>
      </c>
      <c r="G18" s="290" t="s">
        <v>46</v>
      </c>
      <c r="H18" s="284" t="s">
        <v>46</v>
      </c>
      <c r="I18" s="225" t="s">
        <v>46</v>
      </c>
      <c r="M18" s="28" t="s">
        <v>55</v>
      </c>
      <c r="N18" s="216" t="s">
        <v>46</v>
      </c>
      <c r="O18" s="305" t="s">
        <v>46</v>
      </c>
      <c r="P18" s="273" t="s">
        <v>46</v>
      </c>
      <c r="Q18" s="305" t="s">
        <v>46</v>
      </c>
      <c r="R18" s="305" t="s">
        <v>46</v>
      </c>
      <c r="S18" s="290" t="s">
        <v>46</v>
      </c>
      <c r="T18" s="284" t="s">
        <v>46</v>
      </c>
      <c r="U18" s="225" t="s">
        <v>46</v>
      </c>
      <c r="Y18" s="28" t="s">
        <v>55</v>
      </c>
      <c r="Z18" s="312" t="s">
        <v>46</v>
      </c>
      <c r="AA18" s="319" t="s">
        <v>46</v>
      </c>
      <c r="AB18" s="320" t="s">
        <v>46</v>
      </c>
      <c r="AC18" s="319" t="s">
        <v>46</v>
      </c>
      <c r="AD18" s="319" t="s">
        <v>46</v>
      </c>
      <c r="AE18" s="311" t="s">
        <v>46</v>
      </c>
      <c r="AF18" s="308" t="s">
        <v>46</v>
      </c>
      <c r="AG18" s="231" t="s">
        <v>46</v>
      </c>
      <c r="AI18" s="3"/>
    </row>
    <row r="19" spans="1:35" ht="21" hidden="1" customHeight="1">
      <c r="A19" s="28" t="s">
        <v>56</v>
      </c>
      <c r="B19" s="216">
        <v>306000</v>
      </c>
      <c r="C19" s="305">
        <v>67000</v>
      </c>
      <c r="D19" s="273">
        <v>239000</v>
      </c>
      <c r="E19" s="305">
        <v>72000</v>
      </c>
      <c r="F19" s="305">
        <v>82000</v>
      </c>
      <c r="G19" s="290">
        <v>85000</v>
      </c>
      <c r="H19" s="284">
        <v>17000</v>
      </c>
      <c r="I19" s="225">
        <v>54000</v>
      </c>
      <c r="M19" s="28" t="s">
        <v>56</v>
      </c>
      <c r="N19" s="216">
        <v>100000</v>
      </c>
      <c r="O19" s="305">
        <v>23000</v>
      </c>
      <c r="P19" s="273">
        <v>77000</v>
      </c>
      <c r="Q19" s="305">
        <v>36000</v>
      </c>
      <c r="R19" s="305" t="s">
        <v>270</v>
      </c>
      <c r="S19" s="290">
        <v>38000</v>
      </c>
      <c r="T19" s="284" t="s">
        <v>270</v>
      </c>
      <c r="U19" s="225">
        <v>26000</v>
      </c>
      <c r="Y19" s="28" t="s">
        <v>56</v>
      </c>
      <c r="Z19" s="312">
        <v>206000</v>
      </c>
      <c r="AA19" s="319">
        <v>45000</v>
      </c>
      <c r="AB19" s="320">
        <v>161000</v>
      </c>
      <c r="AC19" s="319">
        <v>36000</v>
      </c>
      <c r="AD19" s="319">
        <v>78000</v>
      </c>
      <c r="AE19" s="311">
        <v>47000</v>
      </c>
      <c r="AF19" s="308">
        <v>12000</v>
      </c>
      <c r="AG19" s="231">
        <v>28000</v>
      </c>
      <c r="AI19" s="3"/>
    </row>
    <row r="20" spans="1:35" ht="21" hidden="1" customHeight="1">
      <c r="A20" s="28" t="s">
        <v>57</v>
      </c>
      <c r="B20" s="216" t="s">
        <v>46</v>
      </c>
      <c r="C20" s="305" t="s">
        <v>46</v>
      </c>
      <c r="D20" s="273" t="s">
        <v>46</v>
      </c>
      <c r="E20" s="305" t="s">
        <v>46</v>
      </c>
      <c r="F20" s="305" t="s">
        <v>46</v>
      </c>
      <c r="G20" s="290" t="s">
        <v>46</v>
      </c>
      <c r="H20" s="284" t="s">
        <v>46</v>
      </c>
      <c r="I20" s="225" t="s">
        <v>46</v>
      </c>
      <c r="M20" s="28" t="s">
        <v>57</v>
      </c>
      <c r="N20" s="216" t="s">
        <v>46</v>
      </c>
      <c r="O20" s="305" t="s">
        <v>46</v>
      </c>
      <c r="P20" s="273" t="s">
        <v>46</v>
      </c>
      <c r="Q20" s="305" t="s">
        <v>46</v>
      </c>
      <c r="R20" s="305" t="s">
        <v>46</v>
      </c>
      <c r="S20" s="290" t="s">
        <v>46</v>
      </c>
      <c r="T20" s="284" t="s">
        <v>46</v>
      </c>
      <c r="U20" s="225" t="s">
        <v>46</v>
      </c>
      <c r="Y20" s="28" t="s">
        <v>57</v>
      </c>
      <c r="Z20" s="312" t="s">
        <v>46</v>
      </c>
      <c r="AA20" s="319" t="s">
        <v>46</v>
      </c>
      <c r="AB20" s="320" t="s">
        <v>46</v>
      </c>
      <c r="AC20" s="319" t="s">
        <v>46</v>
      </c>
      <c r="AD20" s="319" t="s">
        <v>46</v>
      </c>
      <c r="AE20" s="311" t="s">
        <v>46</v>
      </c>
      <c r="AF20" s="308" t="s">
        <v>46</v>
      </c>
      <c r="AG20" s="231" t="s">
        <v>46</v>
      </c>
      <c r="AI20" s="3"/>
    </row>
    <row r="21" spans="1:35" ht="21" hidden="1" customHeight="1">
      <c r="A21" s="28" t="s">
        <v>58</v>
      </c>
      <c r="B21" s="216" t="s">
        <v>46</v>
      </c>
      <c r="C21" s="305" t="s">
        <v>46</v>
      </c>
      <c r="D21" s="273" t="s">
        <v>46</v>
      </c>
      <c r="E21" s="305" t="s">
        <v>46</v>
      </c>
      <c r="F21" s="305" t="s">
        <v>46</v>
      </c>
      <c r="G21" s="290" t="s">
        <v>46</v>
      </c>
      <c r="H21" s="284" t="s">
        <v>46</v>
      </c>
      <c r="I21" s="225" t="s">
        <v>46</v>
      </c>
      <c r="M21" s="28" t="s">
        <v>58</v>
      </c>
      <c r="N21" s="216" t="s">
        <v>46</v>
      </c>
      <c r="O21" s="305" t="s">
        <v>46</v>
      </c>
      <c r="P21" s="273" t="s">
        <v>46</v>
      </c>
      <c r="Q21" s="305" t="s">
        <v>46</v>
      </c>
      <c r="R21" s="305" t="s">
        <v>46</v>
      </c>
      <c r="S21" s="290" t="s">
        <v>46</v>
      </c>
      <c r="T21" s="284" t="s">
        <v>46</v>
      </c>
      <c r="U21" s="225" t="s">
        <v>46</v>
      </c>
      <c r="Y21" s="28" t="s">
        <v>58</v>
      </c>
      <c r="Z21" s="312" t="s">
        <v>46</v>
      </c>
      <c r="AA21" s="319" t="s">
        <v>46</v>
      </c>
      <c r="AB21" s="320" t="s">
        <v>46</v>
      </c>
      <c r="AC21" s="319" t="s">
        <v>46</v>
      </c>
      <c r="AD21" s="319" t="s">
        <v>46</v>
      </c>
      <c r="AE21" s="311" t="s">
        <v>46</v>
      </c>
      <c r="AF21" s="308" t="s">
        <v>46</v>
      </c>
      <c r="AG21" s="231" t="s">
        <v>46</v>
      </c>
      <c r="AI21" s="3"/>
    </row>
    <row r="22" spans="1:35" ht="21" hidden="1" customHeight="1">
      <c r="A22" s="28" t="s">
        <v>59</v>
      </c>
      <c r="B22" s="216">
        <v>295000</v>
      </c>
      <c r="C22" s="305">
        <v>56000</v>
      </c>
      <c r="D22" s="273">
        <v>239000</v>
      </c>
      <c r="E22" s="305">
        <v>75000</v>
      </c>
      <c r="F22" s="305">
        <v>76000</v>
      </c>
      <c r="G22" s="290">
        <v>88000</v>
      </c>
      <c r="H22" s="284">
        <v>18000</v>
      </c>
      <c r="I22" s="225">
        <v>57000</v>
      </c>
      <c r="M22" s="28" t="s">
        <v>59</v>
      </c>
      <c r="N22" s="216">
        <v>95000</v>
      </c>
      <c r="O22" s="305">
        <v>17000</v>
      </c>
      <c r="P22" s="273">
        <v>78000</v>
      </c>
      <c r="Q22" s="305">
        <v>36000</v>
      </c>
      <c r="R22" s="305" t="s">
        <v>270</v>
      </c>
      <c r="S22" s="290">
        <v>39000</v>
      </c>
      <c r="T22" s="284" t="s">
        <v>270</v>
      </c>
      <c r="U22" s="225">
        <v>26000</v>
      </c>
      <c r="Y22" s="28" t="s">
        <v>59</v>
      </c>
      <c r="Z22" s="312">
        <v>200000</v>
      </c>
      <c r="AA22" s="319">
        <v>39000</v>
      </c>
      <c r="AB22" s="320">
        <v>161000</v>
      </c>
      <c r="AC22" s="319">
        <v>38000</v>
      </c>
      <c r="AD22" s="319">
        <v>73000</v>
      </c>
      <c r="AE22" s="311">
        <v>50000</v>
      </c>
      <c r="AF22" s="308">
        <v>12000</v>
      </c>
      <c r="AG22" s="231">
        <v>31000</v>
      </c>
      <c r="AI22" s="3"/>
    </row>
    <row r="23" spans="1:35" ht="21" hidden="1" customHeight="1">
      <c r="A23" s="28" t="s">
        <v>199</v>
      </c>
      <c r="B23" s="216" t="s">
        <v>46</v>
      </c>
      <c r="C23" s="305" t="s">
        <v>46</v>
      </c>
      <c r="D23" s="273" t="s">
        <v>46</v>
      </c>
      <c r="E23" s="305" t="s">
        <v>46</v>
      </c>
      <c r="F23" s="305" t="s">
        <v>46</v>
      </c>
      <c r="G23" s="290" t="s">
        <v>46</v>
      </c>
      <c r="H23" s="284" t="s">
        <v>46</v>
      </c>
      <c r="I23" s="225" t="s">
        <v>46</v>
      </c>
      <c r="M23" s="28" t="s">
        <v>199</v>
      </c>
      <c r="N23" s="216" t="s">
        <v>46</v>
      </c>
      <c r="O23" s="305" t="s">
        <v>46</v>
      </c>
      <c r="P23" s="273" t="s">
        <v>46</v>
      </c>
      <c r="Q23" s="305" t="s">
        <v>46</v>
      </c>
      <c r="R23" s="305" t="s">
        <v>46</v>
      </c>
      <c r="S23" s="290" t="s">
        <v>46</v>
      </c>
      <c r="T23" s="284" t="s">
        <v>46</v>
      </c>
      <c r="U23" s="225" t="s">
        <v>46</v>
      </c>
      <c r="Y23" s="28" t="s">
        <v>199</v>
      </c>
      <c r="Z23" s="312" t="s">
        <v>46</v>
      </c>
      <c r="AA23" s="319" t="s">
        <v>46</v>
      </c>
      <c r="AB23" s="320" t="s">
        <v>46</v>
      </c>
      <c r="AC23" s="319" t="s">
        <v>46</v>
      </c>
      <c r="AD23" s="319" t="s">
        <v>46</v>
      </c>
      <c r="AE23" s="311" t="s">
        <v>46</v>
      </c>
      <c r="AF23" s="308" t="s">
        <v>46</v>
      </c>
      <c r="AG23" s="231" t="s">
        <v>46</v>
      </c>
      <c r="AI23" s="3"/>
    </row>
    <row r="24" spans="1:35" ht="21" hidden="1" customHeight="1">
      <c r="A24" s="28" t="s">
        <v>200</v>
      </c>
      <c r="B24" s="216" t="s">
        <v>46</v>
      </c>
      <c r="C24" s="305" t="s">
        <v>46</v>
      </c>
      <c r="D24" s="273" t="s">
        <v>46</v>
      </c>
      <c r="E24" s="305" t="s">
        <v>46</v>
      </c>
      <c r="F24" s="305" t="s">
        <v>46</v>
      </c>
      <c r="G24" s="290" t="s">
        <v>46</v>
      </c>
      <c r="H24" s="284" t="s">
        <v>46</v>
      </c>
      <c r="I24" s="225" t="s">
        <v>46</v>
      </c>
      <c r="M24" s="28" t="s">
        <v>200</v>
      </c>
      <c r="N24" s="216" t="s">
        <v>46</v>
      </c>
      <c r="O24" s="305" t="s">
        <v>46</v>
      </c>
      <c r="P24" s="273" t="s">
        <v>46</v>
      </c>
      <c r="Q24" s="305" t="s">
        <v>46</v>
      </c>
      <c r="R24" s="305" t="s">
        <v>46</v>
      </c>
      <c r="S24" s="290" t="s">
        <v>46</v>
      </c>
      <c r="T24" s="284" t="s">
        <v>46</v>
      </c>
      <c r="U24" s="225" t="s">
        <v>46</v>
      </c>
      <c r="Y24" s="28" t="s">
        <v>200</v>
      </c>
      <c r="Z24" s="312" t="s">
        <v>46</v>
      </c>
      <c r="AA24" s="319" t="s">
        <v>46</v>
      </c>
      <c r="AB24" s="320" t="s">
        <v>46</v>
      </c>
      <c r="AC24" s="319" t="s">
        <v>46</v>
      </c>
      <c r="AD24" s="319" t="s">
        <v>46</v>
      </c>
      <c r="AE24" s="311" t="s">
        <v>46</v>
      </c>
      <c r="AF24" s="308" t="s">
        <v>46</v>
      </c>
      <c r="AG24" s="231" t="s">
        <v>46</v>
      </c>
      <c r="AI24" s="3"/>
    </row>
    <row r="25" spans="1:35" ht="21" hidden="1" customHeight="1">
      <c r="A25" s="28" t="s">
        <v>60</v>
      </c>
      <c r="B25" s="216">
        <v>300000</v>
      </c>
      <c r="C25" s="305">
        <v>55000</v>
      </c>
      <c r="D25" s="273">
        <v>245000</v>
      </c>
      <c r="E25" s="305">
        <v>77000</v>
      </c>
      <c r="F25" s="305">
        <v>77000</v>
      </c>
      <c r="G25" s="290">
        <v>92000</v>
      </c>
      <c r="H25" s="284">
        <v>19000</v>
      </c>
      <c r="I25" s="225">
        <v>62000</v>
      </c>
      <c r="M25" s="28" t="s">
        <v>60</v>
      </c>
      <c r="N25" s="216">
        <v>95000</v>
      </c>
      <c r="O25" s="305">
        <v>16000</v>
      </c>
      <c r="P25" s="273">
        <v>78000</v>
      </c>
      <c r="Q25" s="305">
        <v>38000</v>
      </c>
      <c r="R25" s="305" t="s">
        <v>270</v>
      </c>
      <c r="S25" s="290">
        <v>37000</v>
      </c>
      <c r="T25" s="284" t="s">
        <v>270</v>
      </c>
      <c r="U25" s="225">
        <v>28000</v>
      </c>
      <c r="Y25" s="28" t="s">
        <v>60</v>
      </c>
      <c r="Z25" s="312">
        <v>205000</v>
      </c>
      <c r="AA25" s="319">
        <v>38000</v>
      </c>
      <c r="AB25" s="320">
        <v>167000</v>
      </c>
      <c r="AC25" s="319">
        <v>38000</v>
      </c>
      <c r="AD25" s="319">
        <v>74000</v>
      </c>
      <c r="AE25" s="311">
        <v>55000</v>
      </c>
      <c r="AF25" s="308">
        <v>14000</v>
      </c>
      <c r="AG25" s="231">
        <v>34000</v>
      </c>
      <c r="AI25" s="3"/>
    </row>
    <row r="26" spans="1:35" ht="21" hidden="1" customHeight="1">
      <c r="A26" s="28" t="s">
        <v>61</v>
      </c>
      <c r="B26" s="216" t="s">
        <v>46</v>
      </c>
      <c r="C26" s="305" t="s">
        <v>46</v>
      </c>
      <c r="D26" s="273" t="s">
        <v>46</v>
      </c>
      <c r="E26" s="305" t="s">
        <v>46</v>
      </c>
      <c r="F26" s="305" t="s">
        <v>46</v>
      </c>
      <c r="G26" s="290" t="s">
        <v>46</v>
      </c>
      <c r="H26" s="284" t="s">
        <v>46</v>
      </c>
      <c r="I26" s="225" t="s">
        <v>46</v>
      </c>
      <c r="M26" s="28" t="s">
        <v>61</v>
      </c>
      <c r="N26" s="216" t="s">
        <v>46</v>
      </c>
      <c r="O26" s="305" t="s">
        <v>46</v>
      </c>
      <c r="P26" s="273" t="s">
        <v>46</v>
      </c>
      <c r="Q26" s="305" t="s">
        <v>46</v>
      </c>
      <c r="R26" s="305" t="s">
        <v>46</v>
      </c>
      <c r="S26" s="290" t="s">
        <v>46</v>
      </c>
      <c r="T26" s="284" t="s">
        <v>46</v>
      </c>
      <c r="U26" s="225" t="s">
        <v>46</v>
      </c>
      <c r="Y26" s="28" t="s">
        <v>61</v>
      </c>
      <c r="Z26" s="312" t="s">
        <v>46</v>
      </c>
      <c r="AA26" s="319" t="s">
        <v>46</v>
      </c>
      <c r="AB26" s="320" t="s">
        <v>46</v>
      </c>
      <c r="AC26" s="319" t="s">
        <v>46</v>
      </c>
      <c r="AD26" s="319" t="s">
        <v>46</v>
      </c>
      <c r="AE26" s="311" t="s">
        <v>46</v>
      </c>
      <c r="AF26" s="308" t="s">
        <v>46</v>
      </c>
      <c r="AG26" s="231" t="s">
        <v>46</v>
      </c>
      <c r="AI26" s="3"/>
    </row>
    <row r="27" spans="1:35" ht="21" hidden="1" customHeight="1">
      <c r="A27" s="28" t="s">
        <v>62</v>
      </c>
      <c r="B27" s="216" t="s">
        <v>46</v>
      </c>
      <c r="C27" s="305" t="s">
        <v>46</v>
      </c>
      <c r="D27" s="273" t="s">
        <v>46</v>
      </c>
      <c r="E27" s="305" t="s">
        <v>46</v>
      </c>
      <c r="F27" s="305" t="s">
        <v>46</v>
      </c>
      <c r="G27" s="290" t="s">
        <v>46</v>
      </c>
      <c r="H27" s="284" t="s">
        <v>46</v>
      </c>
      <c r="I27" s="225" t="s">
        <v>46</v>
      </c>
      <c r="M27" s="28" t="s">
        <v>62</v>
      </c>
      <c r="N27" s="216" t="s">
        <v>46</v>
      </c>
      <c r="O27" s="305" t="s">
        <v>46</v>
      </c>
      <c r="P27" s="273" t="s">
        <v>46</v>
      </c>
      <c r="Q27" s="305" t="s">
        <v>46</v>
      </c>
      <c r="R27" s="305" t="s">
        <v>46</v>
      </c>
      <c r="S27" s="290" t="s">
        <v>46</v>
      </c>
      <c r="T27" s="284" t="s">
        <v>46</v>
      </c>
      <c r="U27" s="225" t="s">
        <v>46</v>
      </c>
      <c r="Y27" s="28" t="s">
        <v>62</v>
      </c>
      <c r="Z27" s="312" t="s">
        <v>46</v>
      </c>
      <c r="AA27" s="319" t="s">
        <v>46</v>
      </c>
      <c r="AB27" s="320" t="s">
        <v>46</v>
      </c>
      <c r="AC27" s="319" t="s">
        <v>46</v>
      </c>
      <c r="AD27" s="319" t="s">
        <v>46</v>
      </c>
      <c r="AE27" s="311" t="s">
        <v>46</v>
      </c>
      <c r="AF27" s="308" t="s">
        <v>46</v>
      </c>
      <c r="AG27" s="231" t="s">
        <v>46</v>
      </c>
      <c r="AI27" s="3"/>
    </row>
    <row r="28" spans="1:35" ht="21" hidden="1" customHeight="1">
      <c r="A28" s="28" t="s">
        <v>63</v>
      </c>
      <c r="B28" s="216">
        <v>309000</v>
      </c>
      <c r="C28" s="305">
        <v>58000</v>
      </c>
      <c r="D28" s="273">
        <v>251000</v>
      </c>
      <c r="E28" s="305">
        <v>79000</v>
      </c>
      <c r="F28" s="305">
        <v>75000</v>
      </c>
      <c r="G28" s="290">
        <v>96000</v>
      </c>
      <c r="H28" s="284">
        <v>23000</v>
      </c>
      <c r="I28" s="225">
        <v>58000</v>
      </c>
      <c r="M28" s="28" t="s">
        <v>63</v>
      </c>
      <c r="N28" s="216">
        <v>99000</v>
      </c>
      <c r="O28" s="305">
        <v>17000</v>
      </c>
      <c r="P28" s="273">
        <v>83000</v>
      </c>
      <c r="Q28" s="305">
        <v>39000</v>
      </c>
      <c r="R28" s="305" t="s">
        <v>270</v>
      </c>
      <c r="S28" s="290">
        <v>42000</v>
      </c>
      <c r="T28" s="284" t="s">
        <v>270</v>
      </c>
      <c r="U28" s="225">
        <v>29000</v>
      </c>
      <c r="Y28" s="28" t="s">
        <v>63</v>
      </c>
      <c r="Z28" s="312">
        <v>209000</v>
      </c>
      <c r="AA28" s="319">
        <v>42000</v>
      </c>
      <c r="AB28" s="320">
        <v>168000</v>
      </c>
      <c r="AC28" s="319">
        <v>41000</v>
      </c>
      <c r="AD28" s="319">
        <v>73000</v>
      </c>
      <c r="AE28" s="311">
        <v>54000</v>
      </c>
      <c r="AF28" s="308">
        <v>16000</v>
      </c>
      <c r="AG28" s="231">
        <v>29000</v>
      </c>
      <c r="AI28" s="3"/>
    </row>
    <row r="29" spans="1:35" ht="21" hidden="1" customHeight="1">
      <c r="A29" s="28" t="s">
        <v>64</v>
      </c>
      <c r="B29" s="216" t="s">
        <v>46</v>
      </c>
      <c r="C29" s="305" t="s">
        <v>46</v>
      </c>
      <c r="D29" s="273" t="s">
        <v>46</v>
      </c>
      <c r="E29" s="305" t="s">
        <v>46</v>
      </c>
      <c r="F29" s="305" t="s">
        <v>46</v>
      </c>
      <c r="G29" s="290" t="s">
        <v>46</v>
      </c>
      <c r="H29" s="284" t="s">
        <v>46</v>
      </c>
      <c r="I29" s="225" t="s">
        <v>46</v>
      </c>
      <c r="M29" s="28" t="s">
        <v>64</v>
      </c>
      <c r="N29" s="216" t="s">
        <v>46</v>
      </c>
      <c r="O29" s="305" t="s">
        <v>46</v>
      </c>
      <c r="P29" s="273" t="s">
        <v>46</v>
      </c>
      <c r="Q29" s="305" t="s">
        <v>46</v>
      </c>
      <c r="R29" s="305" t="s">
        <v>46</v>
      </c>
      <c r="S29" s="290" t="s">
        <v>46</v>
      </c>
      <c r="T29" s="284" t="s">
        <v>46</v>
      </c>
      <c r="U29" s="225" t="s">
        <v>46</v>
      </c>
      <c r="Y29" s="28" t="s">
        <v>64</v>
      </c>
      <c r="Z29" s="312" t="s">
        <v>46</v>
      </c>
      <c r="AA29" s="319" t="s">
        <v>46</v>
      </c>
      <c r="AB29" s="320" t="s">
        <v>46</v>
      </c>
      <c r="AC29" s="319" t="s">
        <v>46</v>
      </c>
      <c r="AD29" s="319" t="s">
        <v>46</v>
      </c>
      <c r="AE29" s="311" t="s">
        <v>46</v>
      </c>
      <c r="AF29" s="308" t="s">
        <v>46</v>
      </c>
      <c r="AG29" s="231" t="s">
        <v>46</v>
      </c>
      <c r="AI29" s="3"/>
    </row>
    <row r="30" spans="1:35" ht="21" hidden="1" customHeight="1">
      <c r="A30" s="28" t="s">
        <v>65</v>
      </c>
      <c r="B30" s="216" t="s">
        <v>46</v>
      </c>
      <c r="C30" s="305" t="s">
        <v>46</v>
      </c>
      <c r="D30" s="273" t="s">
        <v>46</v>
      </c>
      <c r="E30" s="305" t="s">
        <v>46</v>
      </c>
      <c r="F30" s="305" t="s">
        <v>46</v>
      </c>
      <c r="G30" s="290" t="s">
        <v>46</v>
      </c>
      <c r="H30" s="284" t="s">
        <v>46</v>
      </c>
      <c r="I30" s="225" t="s">
        <v>46</v>
      </c>
      <c r="M30" s="28" t="s">
        <v>65</v>
      </c>
      <c r="N30" s="216" t="s">
        <v>46</v>
      </c>
      <c r="O30" s="305" t="s">
        <v>46</v>
      </c>
      <c r="P30" s="273" t="s">
        <v>46</v>
      </c>
      <c r="Q30" s="305" t="s">
        <v>46</v>
      </c>
      <c r="R30" s="305" t="s">
        <v>46</v>
      </c>
      <c r="S30" s="290" t="s">
        <v>46</v>
      </c>
      <c r="T30" s="284" t="s">
        <v>46</v>
      </c>
      <c r="U30" s="225" t="s">
        <v>46</v>
      </c>
      <c r="Y30" s="28" t="s">
        <v>65</v>
      </c>
      <c r="Z30" s="312" t="s">
        <v>46</v>
      </c>
      <c r="AA30" s="319" t="s">
        <v>46</v>
      </c>
      <c r="AB30" s="320" t="s">
        <v>46</v>
      </c>
      <c r="AC30" s="319" t="s">
        <v>46</v>
      </c>
      <c r="AD30" s="319" t="s">
        <v>46</v>
      </c>
      <c r="AE30" s="311" t="s">
        <v>46</v>
      </c>
      <c r="AF30" s="308" t="s">
        <v>46</v>
      </c>
      <c r="AG30" s="231" t="s">
        <v>46</v>
      </c>
      <c r="AI30" s="3"/>
    </row>
    <row r="31" spans="1:35" ht="21" hidden="1" customHeight="1">
      <c r="A31" s="28" t="s">
        <v>66</v>
      </c>
      <c r="B31" s="216">
        <v>299000</v>
      </c>
      <c r="C31" s="305">
        <v>58000</v>
      </c>
      <c r="D31" s="273">
        <v>241000</v>
      </c>
      <c r="E31" s="305">
        <v>75000</v>
      </c>
      <c r="F31" s="305">
        <v>73000</v>
      </c>
      <c r="G31" s="290">
        <v>93000</v>
      </c>
      <c r="H31" s="284">
        <v>24000</v>
      </c>
      <c r="I31" s="225">
        <v>55000</v>
      </c>
      <c r="M31" s="28" t="s">
        <v>66</v>
      </c>
      <c r="N31" s="216">
        <v>98000</v>
      </c>
      <c r="O31" s="305">
        <v>15000</v>
      </c>
      <c r="P31" s="273">
        <v>83000</v>
      </c>
      <c r="Q31" s="305">
        <v>37000</v>
      </c>
      <c r="R31" s="305" t="s">
        <v>270</v>
      </c>
      <c r="S31" s="290">
        <v>42000</v>
      </c>
      <c r="T31" s="284" t="s">
        <v>270</v>
      </c>
      <c r="U31" s="225">
        <v>28000</v>
      </c>
      <c r="Y31" s="28" t="s">
        <v>66</v>
      </c>
      <c r="Z31" s="312">
        <v>201000</v>
      </c>
      <c r="AA31" s="319">
        <v>43000</v>
      </c>
      <c r="AB31" s="320">
        <v>158000</v>
      </c>
      <c r="AC31" s="319">
        <v>38000</v>
      </c>
      <c r="AD31" s="319">
        <v>70000</v>
      </c>
      <c r="AE31" s="311">
        <v>51000</v>
      </c>
      <c r="AF31" s="308">
        <v>16000</v>
      </c>
      <c r="AG31" s="231">
        <v>27000</v>
      </c>
      <c r="AI31" s="3"/>
    </row>
    <row r="32" spans="1:35" ht="21" hidden="1" customHeight="1">
      <c r="A32" s="28" t="s">
        <v>67</v>
      </c>
      <c r="B32" s="216" t="s">
        <v>46</v>
      </c>
      <c r="C32" s="305" t="s">
        <v>46</v>
      </c>
      <c r="D32" s="273" t="s">
        <v>46</v>
      </c>
      <c r="E32" s="305" t="s">
        <v>46</v>
      </c>
      <c r="F32" s="305" t="s">
        <v>46</v>
      </c>
      <c r="G32" s="290" t="s">
        <v>46</v>
      </c>
      <c r="H32" s="284" t="s">
        <v>46</v>
      </c>
      <c r="I32" s="225" t="s">
        <v>46</v>
      </c>
      <c r="M32" s="28" t="s">
        <v>67</v>
      </c>
      <c r="N32" s="216" t="s">
        <v>46</v>
      </c>
      <c r="O32" s="305" t="s">
        <v>46</v>
      </c>
      <c r="P32" s="273" t="s">
        <v>46</v>
      </c>
      <c r="Q32" s="305" t="s">
        <v>46</v>
      </c>
      <c r="R32" s="305" t="s">
        <v>46</v>
      </c>
      <c r="S32" s="290" t="s">
        <v>46</v>
      </c>
      <c r="T32" s="284" t="s">
        <v>46</v>
      </c>
      <c r="U32" s="225" t="s">
        <v>46</v>
      </c>
      <c r="Y32" s="28" t="s">
        <v>67</v>
      </c>
      <c r="Z32" s="312" t="s">
        <v>46</v>
      </c>
      <c r="AA32" s="319" t="s">
        <v>46</v>
      </c>
      <c r="AB32" s="320" t="s">
        <v>46</v>
      </c>
      <c r="AC32" s="319" t="s">
        <v>46</v>
      </c>
      <c r="AD32" s="319" t="s">
        <v>46</v>
      </c>
      <c r="AE32" s="311" t="s">
        <v>46</v>
      </c>
      <c r="AF32" s="308" t="s">
        <v>46</v>
      </c>
      <c r="AG32" s="231" t="s">
        <v>46</v>
      </c>
      <c r="AI32" s="3"/>
    </row>
    <row r="33" spans="1:35" ht="21" hidden="1" customHeight="1">
      <c r="A33" s="28" t="s">
        <v>68</v>
      </c>
      <c r="B33" s="216" t="s">
        <v>46</v>
      </c>
      <c r="C33" s="305" t="s">
        <v>46</v>
      </c>
      <c r="D33" s="273" t="s">
        <v>46</v>
      </c>
      <c r="E33" s="305" t="s">
        <v>46</v>
      </c>
      <c r="F33" s="305" t="s">
        <v>46</v>
      </c>
      <c r="G33" s="290" t="s">
        <v>46</v>
      </c>
      <c r="H33" s="284" t="s">
        <v>46</v>
      </c>
      <c r="I33" s="225" t="s">
        <v>46</v>
      </c>
      <c r="M33" s="28" t="s">
        <v>68</v>
      </c>
      <c r="N33" s="216" t="s">
        <v>46</v>
      </c>
      <c r="O33" s="305" t="s">
        <v>46</v>
      </c>
      <c r="P33" s="273" t="s">
        <v>46</v>
      </c>
      <c r="Q33" s="305" t="s">
        <v>46</v>
      </c>
      <c r="R33" s="305" t="s">
        <v>46</v>
      </c>
      <c r="S33" s="290" t="s">
        <v>46</v>
      </c>
      <c r="T33" s="284" t="s">
        <v>46</v>
      </c>
      <c r="U33" s="225" t="s">
        <v>46</v>
      </c>
      <c r="Y33" s="28" t="s">
        <v>68</v>
      </c>
      <c r="Z33" s="312" t="s">
        <v>46</v>
      </c>
      <c r="AA33" s="319" t="s">
        <v>46</v>
      </c>
      <c r="AB33" s="320" t="s">
        <v>46</v>
      </c>
      <c r="AC33" s="319" t="s">
        <v>46</v>
      </c>
      <c r="AD33" s="319" t="s">
        <v>46</v>
      </c>
      <c r="AE33" s="311" t="s">
        <v>46</v>
      </c>
      <c r="AF33" s="308" t="s">
        <v>46</v>
      </c>
      <c r="AG33" s="231" t="s">
        <v>46</v>
      </c>
      <c r="AI33" s="3"/>
    </row>
    <row r="34" spans="1:35" ht="21" hidden="1" customHeight="1">
      <c r="A34" s="28" t="s">
        <v>69</v>
      </c>
      <c r="B34" s="216">
        <v>307000</v>
      </c>
      <c r="C34" s="305">
        <v>57000</v>
      </c>
      <c r="D34" s="273">
        <v>250000</v>
      </c>
      <c r="E34" s="305">
        <v>78000</v>
      </c>
      <c r="F34" s="305">
        <v>71000</v>
      </c>
      <c r="G34" s="290">
        <v>101000</v>
      </c>
      <c r="H34" s="284">
        <v>25000</v>
      </c>
      <c r="I34" s="225">
        <v>61000</v>
      </c>
      <c r="M34" s="28" t="s">
        <v>69</v>
      </c>
      <c r="N34" s="216">
        <v>97000</v>
      </c>
      <c r="O34" s="305">
        <v>15000</v>
      </c>
      <c r="P34" s="273">
        <v>82000</v>
      </c>
      <c r="Q34" s="305">
        <v>37000</v>
      </c>
      <c r="R34" s="305" t="s">
        <v>270</v>
      </c>
      <c r="S34" s="290">
        <v>43000</v>
      </c>
      <c r="T34" s="284" t="s">
        <v>270</v>
      </c>
      <c r="U34" s="225">
        <v>28000</v>
      </c>
      <c r="Y34" s="28" t="s">
        <v>69</v>
      </c>
      <c r="Z34" s="312">
        <v>209000</v>
      </c>
      <c r="AA34" s="319">
        <v>41000</v>
      </c>
      <c r="AB34" s="320">
        <v>168000</v>
      </c>
      <c r="AC34" s="319">
        <v>41000</v>
      </c>
      <c r="AD34" s="319">
        <v>69000</v>
      </c>
      <c r="AE34" s="311">
        <v>59000</v>
      </c>
      <c r="AF34" s="308">
        <v>17000</v>
      </c>
      <c r="AG34" s="231">
        <v>32000</v>
      </c>
      <c r="AI34" s="3"/>
    </row>
    <row r="35" spans="1:35" ht="21" hidden="1" customHeight="1">
      <c r="A35" s="28" t="s">
        <v>201</v>
      </c>
      <c r="B35" s="216" t="s">
        <v>46</v>
      </c>
      <c r="C35" s="305" t="s">
        <v>46</v>
      </c>
      <c r="D35" s="273" t="s">
        <v>46</v>
      </c>
      <c r="E35" s="305" t="s">
        <v>46</v>
      </c>
      <c r="F35" s="305" t="s">
        <v>46</v>
      </c>
      <c r="G35" s="290" t="s">
        <v>46</v>
      </c>
      <c r="H35" s="284" t="s">
        <v>46</v>
      </c>
      <c r="I35" s="225" t="s">
        <v>46</v>
      </c>
      <c r="M35" s="28" t="s">
        <v>201</v>
      </c>
      <c r="N35" s="216" t="s">
        <v>46</v>
      </c>
      <c r="O35" s="305" t="s">
        <v>46</v>
      </c>
      <c r="P35" s="273" t="s">
        <v>46</v>
      </c>
      <c r="Q35" s="305" t="s">
        <v>46</v>
      </c>
      <c r="R35" s="305" t="s">
        <v>46</v>
      </c>
      <c r="S35" s="290" t="s">
        <v>46</v>
      </c>
      <c r="T35" s="284" t="s">
        <v>46</v>
      </c>
      <c r="U35" s="225" t="s">
        <v>46</v>
      </c>
      <c r="Y35" s="28" t="s">
        <v>201</v>
      </c>
      <c r="Z35" s="312" t="s">
        <v>46</v>
      </c>
      <c r="AA35" s="319" t="s">
        <v>46</v>
      </c>
      <c r="AB35" s="320" t="s">
        <v>46</v>
      </c>
      <c r="AC35" s="319" t="s">
        <v>46</v>
      </c>
      <c r="AD35" s="319" t="s">
        <v>46</v>
      </c>
      <c r="AE35" s="311" t="s">
        <v>46</v>
      </c>
      <c r="AF35" s="308" t="s">
        <v>46</v>
      </c>
      <c r="AG35" s="231" t="s">
        <v>46</v>
      </c>
      <c r="AI35" s="3"/>
    </row>
    <row r="36" spans="1:35" ht="21" hidden="1" customHeight="1">
      <c r="A36" s="28" t="s">
        <v>202</v>
      </c>
      <c r="B36" s="216" t="s">
        <v>46</v>
      </c>
      <c r="C36" s="305" t="s">
        <v>46</v>
      </c>
      <c r="D36" s="273" t="s">
        <v>46</v>
      </c>
      <c r="E36" s="305" t="s">
        <v>46</v>
      </c>
      <c r="F36" s="305" t="s">
        <v>46</v>
      </c>
      <c r="G36" s="290" t="s">
        <v>46</v>
      </c>
      <c r="H36" s="284" t="s">
        <v>46</v>
      </c>
      <c r="I36" s="225" t="s">
        <v>46</v>
      </c>
      <c r="M36" s="28" t="s">
        <v>202</v>
      </c>
      <c r="N36" s="216" t="s">
        <v>46</v>
      </c>
      <c r="O36" s="305" t="s">
        <v>46</v>
      </c>
      <c r="P36" s="273" t="s">
        <v>46</v>
      </c>
      <c r="Q36" s="305" t="s">
        <v>46</v>
      </c>
      <c r="R36" s="305" t="s">
        <v>46</v>
      </c>
      <c r="S36" s="290" t="s">
        <v>46</v>
      </c>
      <c r="T36" s="284" t="s">
        <v>46</v>
      </c>
      <c r="U36" s="225" t="s">
        <v>46</v>
      </c>
      <c r="Y36" s="28" t="s">
        <v>202</v>
      </c>
      <c r="Z36" s="312" t="s">
        <v>46</v>
      </c>
      <c r="AA36" s="319" t="s">
        <v>46</v>
      </c>
      <c r="AB36" s="320" t="s">
        <v>46</v>
      </c>
      <c r="AC36" s="319" t="s">
        <v>46</v>
      </c>
      <c r="AD36" s="319" t="s">
        <v>46</v>
      </c>
      <c r="AE36" s="311" t="s">
        <v>46</v>
      </c>
      <c r="AF36" s="308" t="s">
        <v>46</v>
      </c>
      <c r="AG36" s="231" t="s">
        <v>46</v>
      </c>
      <c r="AI36" s="3"/>
    </row>
    <row r="37" spans="1:35" ht="21" hidden="1" customHeight="1">
      <c r="A37" s="28" t="s">
        <v>70</v>
      </c>
      <c r="B37" s="216">
        <v>303000</v>
      </c>
      <c r="C37" s="305">
        <v>59000</v>
      </c>
      <c r="D37" s="273">
        <v>244000</v>
      </c>
      <c r="E37" s="305">
        <v>75000</v>
      </c>
      <c r="F37" s="305">
        <v>71000</v>
      </c>
      <c r="G37" s="290">
        <v>98000</v>
      </c>
      <c r="H37" s="284">
        <v>22000</v>
      </c>
      <c r="I37" s="225">
        <v>63000</v>
      </c>
      <c r="M37" s="28" t="s">
        <v>70</v>
      </c>
      <c r="N37" s="216">
        <v>101000</v>
      </c>
      <c r="O37" s="305">
        <v>19000</v>
      </c>
      <c r="P37" s="273">
        <v>82000</v>
      </c>
      <c r="Q37" s="305">
        <v>37000</v>
      </c>
      <c r="R37" s="305" t="s">
        <v>270</v>
      </c>
      <c r="S37" s="290">
        <v>43000</v>
      </c>
      <c r="T37" s="284" t="s">
        <v>270</v>
      </c>
      <c r="U37" s="225">
        <v>32000</v>
      </c>
      <c r="Y37" s="28" t="s">
        <v>70</v>
      </c>
      <c r="Z37" s="312">
        <v>202000</v>
      </c>
      <c r="AA37" s="319">
        <v>40000</v>
      </c>
      <c r="AB37" s="320">
        <v>162000</v>
      </c>
      <c r="AC37" s="319">
        <v>39000</v>
      </c>
      <c r="AD37" s="319">
        <v>68000</v>
      </c>
      <c r="AE37" s="311">
        <v>55000</v>
      </c>
      <c r="AF37" s="308">
        <v>16000</v>
      </c>
      <c r="AG37" s="231">
        <v>31000</v>
      </c>
      <c r="AI37" s="3"/>
    </row>
    <row r="38" spans="1:35" ht="21" hidden="1" customHeight="1">
      <c r="A38" s="28" t="s">
        <v>71</v>
      </c>
      <c r="B38" s="216" t="s">
        <v>46</v>
      </c>
      <c r="C38" s="305" t="s">
        <v>46</v>
      </c>
      <c r="D38" s="273" t="s">
        <v>46</v>
      </c>
      <c r="E38" s="305" t="s">
        <v>46</v>
      </c>
      <c r="F38" s="305" t="s">
        <v>46</v>
      </c>
      <c r="G38" s="290" t="s">
        <v>46</v>
      </c>
      <c r="H38" s="284" t="s">
        <v>46</v>
      </c>
      <c r="I38" s="225" t="s">
        <v>46</v>
      </c>
      <c r="M38" s="28" t="s">
        <v>71</v>
      </c>
      <c r="N38" s="216" t="s">
        <v>46</v>
      </c>
      <c r="O38" s="305" t="s">
        <v>46</v>
      </c>
      <c r="P38" s="273" t="s">
        <v>46</v>
      </c>
      <c r="Q38" s="305" t="s">
        <v>46</v>
      </c>
      <c r="R38" s="305" t="s">
        <v>46</v>
      </c>
      <c r="S38" s="290" t="s">
        <v>46</v>
      </c>
      <c r="T38" s="284" t="s">
        <v>46</v>
      </c>
      <c r="U38" s="225" t="s">
        <v>46</v>
      </c>
      <c r="Y38" s="28" t="s">
        <v>71</v>
      </c>
      <c r="Z38" s="312" t="s">
        <v>46</v>
      </c>
      <c r="AA38" s="319" t="s">
        <v>46</v>
      </c>
      <c r="AB38" s="320" t="s">
        <v>46</v>
      </c>
      <c r="AC38" s="319" t="s">
        <v>46</v>
      </c>
      <c r="AD38" s="319" t="s">
        <v>46</v>
      </c>
      <c r="AE38" s="311" t="s">
        <v>46</v>
      </c>
      <c r="AF38" s="308" t="s">
        <v>46</v>
      </c>
      <c r="AG38" s="231" t="s">
        <v>46</v>
      </c>
      <c r="AI38" s="3"/>
    </row>
    <row r="39" spans="1:35" ht="21" hidden="1" customHeight="1">
      <c r="A39" s="28" t="s">
        <v>72</v>
      </c>
      <c r="B39" s="216" t="s">
        <v>46</v>
      </c>
      <c r="C39" s="305" t="s">
        <v>46</v>
      </c>
      <c r="D39" s="273" t="s">
        <v>46</v>
      </c>
      <c r="E39" s="305" t="s">
        <v>46</v>
      </c>
      <c r="F39" s="305" t="s">
        <v>46</v>
      </c>
      <c r="G39" s="290" t="s">
        <v>46</v>
      </c>
      <c r="H39" s="284" t="s">
        <v>46</v>
      </c>
      <c r="I39" s="225" t="s">
        <v>46</v>
      </c>
      <c r="M39" s="28" t="s">
        <v>72</v>
      </c>
      <c r="N39" s="216" t="s">
        <v>46</v>
      </c>
      <c r="O39" s="305" t="s">
        <v>46</v>
      </c>
      <c r="P39" s="273" t="s">
        <v>46</v>
      </c>
      <c r="Q39" s="305" t="s">
        <v>46</v>
      </c>
      <c r="R39" s="305" t="s">
        <v>46</v>
      </c>
      <c r="S39" s="290" t="s">
        <v>46</v>
      </c>
      <c r="T39" s="284" t="s">
        <v>46</v>
      </c>
      <c r="U39" s="225" t="s">
        <v>46</v>
      </c>
      <c r="Y39" s="28" t="s">
        <v>72</v>
      </c>
      <c r="Z39" s="312" t="s">
        <v>46</v>
      </c>
      <c r="AA39" s="319" t="s">
        <v>46</v>
      </c>
      <c r="AB39" s="320" t="s">
        <v>46</v>
      </c>
      <c r="AC39" s="319" t="s">
        <v>46</v>
      </c>
      <c r="AD39" s="319" t="s">
        <v>46</v>
      </c>
      <c r="AE39" s="311" t="s">
        <v>46</v>
      </c>
      <c r="AF39" s="308" t="s">
        <v>46</v>
      </c>
      <c r="AG39" s="231" t="s">
        <v>46</v>
      </c>
      <c r="AI39" s="3"/>
    </row>
    <row r="40" spans="1:35" ht="21" hidden="1" customHeight="1">
      <c r="A40" s="28" t="s">
        <v>73</v>
      </c>
      <c r="B40" s="216">
        <v>298000</v>
      </c>
      <c r="C40" s="305">
        <v>59000</v>
      </c>
      <c r="D40" s="273">
        <v>239000</v>
      </c>
      <c r="E40" s="305">
        <v>74000</v>
      </c>
      <c r="F40" s="305">
        <v>67000</v>
      </c>
      <c r="G40" s="290">
        <v>97000</v>
      </c>
      <c r="H40" s="284">
        <v>22000</v>
      </c>
      <c r="I40" s="225">
        <v>61000</v>
      </c>
      <c r="M40" s="28" t="s">
        <v>73</v>
      </c>
      <c r="N40" s="216">
        <v>96000</v>
      </c>
      <c r="O40" s="305">
        <v>20000</v>
      </c>
      <c r="P40" s="273">
        <v>77000</v>
      </c>
      <c r="Q40" s="305">
        <v>35000</v>
      </c>
      <c r="R40" s="305" t="s">
        <v>270</v>
      </c>
      <c r="S40" s="290">
        <v>39000</v>
      </c>
      <c r="T40" s="284" t="s">
        <v>270</v>
      </c>
      <c r="U40" s="225">
        <v>30000</v>
      </c>
      <c r="Y40" s="28" t="s">
        <v>73</v>
      </c>
      <c r="Z40" s="312">
        <v>202000</v>
      </c>
      <c r="AA40" s="319">
        <v>39000</v>
      </c>
      <c r="AB40" s="320">
        <v>162000</v>
      </c>
      <c r="AC40" s="319">
        <v>39000</v>
      </c>
      <c r="AD40" s="319">
        <v>65000</v>
      </c>
      <c r="AE40" s="311">
        <v>58000</v>
      </c>
      <c r="AF40" s="308">
        <v>18000</v>
      </c>
      <c r="AG40" s="231">
        <v>31000</v>
      </c>
      <c r="AI40" s="3"/>
    </row>
    <row r="41" spans="1:35" ht="21" hidden="1" customHeight="1">
      <c r="A41" s="28" t="s">
        <v>74</v>
      </c>
      <c r="B41" s="216" t="s">
        <v>46</v>
      </c>
      <c r="C41" s="305" t="s">
        <v>46</v>
      </c>
      <c r="D41" s="273" t="s">
        <v>46</v>
      </c>
      <c r="E41" s="305" t="s">
        <v>46</v>
      </c>
      <c r="F41" s="305" t="s">
        <v>46</v>
      </c>
      <c r="G41" s="290" t="s">
        <v>46</v>
      </c>
      <c r="H41" s="284" t="s">
        <v>46</v>
      </c>
      <c r="I41" s="225" t="s">
        <v>46</v>
      </c>
      <c r="M41" s="28" t="s">
        <v>74</v>
      </c>
      <c r="N41" s="216" t="s">
        <v>46</v>
      </c>
      <c r="O41" s="305" t="s">
        <v>46</v>
      </c>
      <c r="P41" s="273" t="s">
        <v>46</v>
      </c>
      <c r="Q41" s="305" t="s">
        <v>46</v>
      </c>
      <c r="R41" s="305" t="s">
        <v>46</v>
      </c>
      <c r="S41" s="290" t="s">
        <v>46</v>
      </c>
      <c r="T41" s="284" t="s">
        <v>46</v>
      </c>
      <c r="U41" s="225" t="s">
        <v>46</v>
      </c>
      <c r="Y41" s="28" t="s">
        <v>74</v>
      </c>
      <c r="Z41" s="312" t="s">
        <v>46</v>
      </c>
      <c r="AA41" s="319" t="s">
        <v>46</v>
      </c>
      <c r="AB41" s="320" t="s">
        <v>46</v>
      </c>
      <c r="AC41" s="319" t="s">
        <v>46</v>
      </c>
      <c r="AD41" s="319" t="s">
        <v>46</v>
      </c>
      <c r="AE41" s="311" t="s">
        <v>46</v>
      </c>
      <c r="AF41" s="308" t="s">
        <v>46</v>
      </c>
      <c r="AG41" s="231" t="s">
        <v>46</v>
      </c>
      <c r="AI41" s="3"/>
    </row>
    <row r="42" spans="1:35" ht="21" hidden="1" customHeight="1">
      <c r="A42" s="28" t="s">
        <v>75</v>
      </c>
      <c r="B42" s="216" t="s">
        <v>46</v>
      </c>
      <c r="C42" s="305" t="s">
        <v>46</v>
      </c>
      <c r="D42" s="273" t="s">
        <v>46</v>
      </c>
      <c r="E42" s="305" t="s">
        <v>46</v>
      </c>
      <c r="F42" s="305" t="s">
        <v>46</v>
      </c>
      <c r="G42" s="290" t="s">
        <v>46</v>
      </c>
      <c r="H42" s="284" t="s">
        <v>46</v>
      </c>
      <c r="I42" s="225" t="s">
        <v>46</v>
      </c>
      <c r="M42" s="28" t="s">
        <v>75</v>
      </c>
      <c r="N42" s="216" t="s">
        <v>46</v>
      </c>
      <c r="O42" s="305" t="s">
        <v>46</v>
      </c>
      <c r="P42" s="273" t="s">
        <v>46</v>
      </c>
      <c r="Q42" s="305" t="s">
        <v>46</v>
      </c>
      <c r="R42" s="305" t="s">
        <v>46</v>
      </c>
      <c r="S42" s="290" t="s">
        <v>46</v>
      </c>
      <c r="T42" s="284" t="s">
        <v>46</v>
      </c>
      <c r="U42" s="225" t="s">
        <v>46</v>
      </c>
      <c r="Y42" s="28" t="s">
        <v>75</v>
      </c>
      <c r="Z42" s="312" t="s">
        <v>46</v>
      </c>
      <c r="AA42" s="319" t="s">
        <v>46</v>
      </c>
      <c r="AB42" s="320" t="s">
        <v>46</v>
      </c>
      <c r="AC42" s="319" t="s">
        <v>46</v>
      </c>
      <c r="AD42" s="319" t="s">
        <v>46</v>
      </c>
      <c r="AE42" s="311" t="s">
        <v>46</v>
      </c>
      <c r="AF42" s="308" t="s">
        <v>46</v>
      </c>
      <c r="AG42" s="231" t="s">
        <v>46</v>
      </c>
      <c r="AI42" s="3"/>
    </row>
    <row r="43" spans="1:35" ht="21" hidden="1" customHeight="1">
      <c r="A43" s="28" t="s">
        <v>76</v>
      </c>
      <c r="B43" s="216">
        <v>285000</v>
      </c>
      <c r="C43" s="305">
        <v>57000</v>
      </c>
      <c r="D43" s="273">
        <v>228000</v>
      </c>
      <c r="E43" s="305">
        <v>72000</v>
      </c>
      <c r="F43" s="305">
        <v>66000</v>
      </c>
      <c r="G43" s="290">
        <v>90000</v>
      </c>
      <c r="H43" s="284">
        <v>24000</v>
      </c>
      <c r="I43" s="225">
        <v>50000</v>
      </c>
      <c r="M43" s="28" t="s">
        <v>76</v>
      </c>
      <c r="N43" s="216">
        <v>88000</v>
      </c>
      <c r="O43" s="305">
        <v>18000</v>
      </c>
      <c r="P43" s="273">
        <v>70000</v>
      </c>
      <c r="Q43" s="305">
        <v>35000</v>
      </c>
      <c r="R43" s="305" t="s">
        <v>270</v>
      </c>
      <c r="S43" s="290">
        <v>34000</v>
      </c>
      <c r="T43" s="284" t="s">
        <v>270</v>
      </c>
      <c r="U43" s="225">
        <v>24000</v>
      </c>
      <c r="Y43" s="28" t="s">
        <v>76</v>
      </c>
      <c r="Z43" s="312">
        <v>197000</v>
      </c>
      <c r="AA43" s="319">
        <v>39000</v>
      </c>
      <c r="AB43" s="320">
        <v>158000</v>
      </c>
      <c r="AC43" s="319">
        <v>37000</v>
      </c>
      <c r="AD43" s="319">
        <v>64000</v>
      </c>
      <c r="AE43" s="311">
        <v>56000</v>
      </c>
      <c r="AF43" s="308">
        <v>19000</v>
      </c>
      <c r="AG43" s="231">
        <v>27000</v>
      </c>
      <c r="AI43" s="3"/>
    </row>
    <row r="44" spans="1:35" ht="21" hidden="1" customHeight="1">
      <c r="A44" s="28" t="s">
        <v>77</v>
      </c>
      <c r="B44" s="216" t="s">
        <v>46</v>
      </c>
      <c r="C44" s="305" t="s">
        <v>46</v>
      </c>
      <c r="D44" s="273" t="s">
        <v>46</v>
      </c>
      <c r="E44" s="305" t="s">
        <v>46</v>
      </c>
      <c r="F44" s="305" t="s">
        <v>46</v>
      </c>
      <c r="G44" s="290" t="s">
        <v>46</v>
      </c>
      <c r="H44" s="284" t="s">
        <v>46</v>
      </c>
      <c r="I44" s="225" t="s">
        <v>46</v>
      </c>
      <c r="M44" s="28" t="s">
        <v>77</v>
      </c>
      <c r="N44" s="216" t="s">
        <v>46</v>
      </c>
      <c r="O44" s="305" t="s">
        <v>46</v>
      </c>
      <c r="P44" s="273" t="s">
        <v>46</v>
      </c>
      <c r="Q44" s="305" t="s">
        <v>46</v>
      </c>
      <c r="R44" s="305" t="s">
        <v>46</v>
      </c>
      <c r="S44" s="290" t="s">
        <v>46</v>
      </c>
      <c r="T44" s="284" t="s">
        <v>46</v>
      </c>
      <c r="U44" s="225" t="s">
        <v>46</v>
      </c>
      <c r="Y44" s="28" t="s">
        <v>77</v>
      </c>
      <c r="Z44" s="312" t="s">
        <v>46</v>
      </c>
      <c r="AA44" s="319" t="s">
        <v>46</v>
      </c>
      <c r="AB44" s="320" t="s">
        <v>46</v>
      </c>
      <c r="AC44" s="319" t="s">
        <v>46</v>
      </c>
      <c r="AD44" s="319" t="s">
        <v>46</v>
      </c>
      <c r="AE44" s="311" t="s">
        <v>46</v>
      </c>
      <c r="AF44" s="308" t="s">
        <v>46</v>
      </c>
      <c r="AG44" s="231" t="s">
        <v>46</v>
      </c>
      <c r="AI44" s="3"/>
    </row>
    <row r="45" spans="1:35" ht="21" hidden="1" customHeight="1">
      <c r="A45" s="28" t="s">
        <v>78</v>
      </c>
      <c r="B45" s="216" t="s">
        <v>46</v>
      </c>
      <c r="C45" s="305" t="s">
        <v>46</v>
      </c>
      <c r="D45" s="273" t="s">
        <v>46</v>
      </c>
      <c r="E45" s="305" t="s">
        <v>46</v>
      </c>
      <c r="F45" s="305" t="s">
        <v>46</v>
      </c>
      <c r="G45" s="290" t="s">
        <v>46</v>
      </c>
      <c r="H45" s="284" t="s">
        <v>46</v>
      </c>
      <c r="I45" s="225" t="s">
        <v>46</v>
      </c>
      <c r="M45" s="28" t="s">
        <v>78</v>
      </c>
      <c r="N45" s="216" t="s">
        <v>46</v>
      </c>
      <c r="O45" s="305" t="s">
        <v>46</v>
      </c>
      <c r="P45" s="273" t="s">
        <v>46</v>
      </c>
      <c r="Q45" s="305" t="s">
        <v>46</v>
      </c>
      <c r="R45" s="305" t="s">
        <v>46</v>
      </c>
      <c r="S45" s="290" t="s">
        <v>46</v>
      </c>
      <c r="T45" s="284" t="s">
        <v>46</v>
      </c>
      <c r="U45" s="225" t="s">
        <v>46</v>
      </c>
      <c r="Y45" s="28" t="s">
        <v>78</v>
      </c>
      <c r="Z45" s="312" t="s">
        <v>46</v>
      </c>
      <c r="AA45" s="319" t="s">
        <v>46</v>
      </c>
      <c r="AB45" s="320" t="s">
        <v>46</v>
      </c>
      <c r="AC45" s="319" t="s">
        <v>46</v>
      </c>
      <c r="AD45" s="319" t="s">
        <v>46</v>
      </c>
      <c r="AE45" s="311" t="s">
        <v>46</v>
      </c>
      <c r="AF45" s="308" t="s">
        <v>46</v>
      </c>
      <c r="AG45" s="231" t="s">
        <v>46</v>
      </c>
      <c r="AI45" s="3"/>
    </row>
    <row r="46" spans="1:35" ht="21" hidden="1" customHeight="1">
      <c r="A46" s="28" t="s">
        <v>79</v>
      </c>
      <c r="B46" s="216">
        <v>285000</v>
      </c>
      <c r="C46" s="305">
        <v>61000</v>
      </c>
      <c r="D46" s="273">
        <v>224000</v>
      </c>
      <c r="E46" s="305">
        <v>72000</v>
      </c>
      <c r="F46" s="305">
        <v>64000</v>
      </c>
      <c r="G46" s="290">
        <v>88000</v>
      </c>
      <c r="H46" s="284">
        <v>24000</v>
      </c>
      <c r="I46" s="225">
        <v>49000</v>
      </c>
      <c r="M46" s="28" t="s">
        <v>79</v>
      </c>
      <c r="N46" s="216">
        <v>86000</v>
      </c>
      <c r="O46" s="305">
        <v>17000</v>
      </c>
      <c r="P46" s="273">
        <v>69000</v>
      </c>
      <c r="Q46" s="305">
        <v>37000</v>
      </c>
      <c r="R46" s="305" t="s">
        <v>270</v>
      </c>
      <c r="S46" s="290">
        <v>31000</v>
      </c>
      <c r="T46" s="284" t="s">
        <v>270</v>
      </c>
      <c r="U46" s="225">
        <v>20000</v>
      </c>
      <c r="Y46" s="28" t="s">
        <v>79</v>
      </c>
      <c r="Z46" s="312">
        <v>199000</v>
      </c>
      <c r="AA46" s="319">
        <v>45000</v>
      </c>
      <c r="AB46" s="320">
        <v>155000</v>
      </c>
      <c r="AC46" s="319">
        <v>35000</v>
      </c>
      <c r="AD46" s="319">
        <v>62000</v>
      </c>
      <c r="AE46" s="311">
        <v>57000</v>
      </c>
      <c r="AF46" s="308">
        <v>19000</v>
      </c>
      <c r="AG46" s="231">
        <v>28000</v>
      </c>
      <c r="AI46" s="3"/>
    </row>
    <row r="47" spans="1:35" ht="21" hidden="1" customHeight="1">
      <c r="A47" s="28" t="s">
        <v>203</v>
      </c>
      <c r="B47" s="216" t="s">
        <v>46</v>
      </c>
      <c r="C47" s="305" t="s">
        <v>46</v>
      </c>
      <c r="D47" s="273" t="s">
        <v>46</v>
      </c>
      <c r="E47" s="305" t="s">
        <v>46</v>
      </c>
      <c r="F47" s="305" t="s">
        <v>46</v>
      </c>
      <c r="G47" s="290" t="s">
        <v>46</v>
      </c>
      <c r="H47" s="284" t="s">
        <v>46</v>
      </c>
      <c r="I47" s="225" t="s">
        <v>46</v>
      </c>
      <c r="M47" s="28" t="s">
        <v>203</v>
      </c>
      <c r="N47" s="216" t="s">
        <v>46</v>
      </c>
      <c r="O47" s="305" t="s">
        <v>46</v>
      </c>
      <c r="P47" s="273" t="s">
        <v>46</v>
      </c>
      <c r="Q47" s="305" t="s">
        <v>46</v>
      </c>
      <c r="R47" s="305" t="s">
        <v>46</v>
      </c>
      <c r="S47" s="290" t="s">
        <v>46</v>
      </c>
      <c r="T47" s="284" t="s">
        <v>46</v>
      </c>
      <c r="U47" s="225" t="s">
        <v>46</v>
      </c>
      <c r="Y47" s="28" t="s">
        <v>203</v>
      </c>
      <c r="Z47" s="312" t="s">
        <v>46</v>
      </c>
      <c r="AA47" s="319" t="s">
        <v>46</v>
      </c>
      <c r="AB47" s="320" t="s">
        <v>46</v>
      </c>
      <c r="AC47" s="319" t="s">
        <v>46</v>
      </c>
      <c r="AD47" s="319" t="s">
        <v>46</v>
      </c>
      <c r="AE47" s="311" t="s">
        <v>46</v>
      </c>
      <c r="AF47" s="308" t="s">
        <v>46</v>
      </c>
      <c r="AG47" s="231" t="s">
        <v>46</v>
      </c>
      <c r="AI47" s="3"/>
    </row>
    <row r="48" spans="1:35" ht="21" hidden="1" customHeight="1">
      <c r="A48" s="28" t="s">
        <v>204</v>
      </c>
      <c r="B48" s="216" t="s">
        <v>46</v>
      </c>
      <c r="C48" s="305" t="s">
        <v>46</v>
      </c>
      <c r="D48" s="273" t="s">
        <v>46</v>
      </c>
      <c r="E48" s="305" t="s">
        <v>46</v>
      </c>
      <c r="F48" s="305" t="s">
        <v>46</v>
      </c>
      <c r="G48" s="290" t="s">
        <v>46</v>
      </c>
      <c r="H48" s="284" t="s">
        <v>46</v>
      </c>
      <c r="I48" s="225" t="s">
        <v>46</v>
      </c>
      <c r="M48" s="28" t="s">
        <v>204</v>
      </c>
      <c r="N48" s="216" t="s">
        <v>46</v>
      </c>
      <c r="O48" s="305" t="s">
        <v>46</v>
      </c>
      <c r="P48" s="273" t="s">
        <v>46</v>
      </c>
      <c r="Q48" s="305" t="s">
        <v>46</v>
      </c>
      <c r="R48" s="305" t="s">
        <v>46</v>
      </c>
      <c r="S48" s="290" t="s">
        <v>46</v>
      </c>
      <c r="T48" s="284" t="s">
        <v>46</v>
      </c>
      <c r="U48" s="225" t="s">
        <v>46</v>
      </c>
      <c r="Y48" s="28" t="s">
        <v>204</v>
      </c>
      <c r="Z48" s="312" t="s">
        <v>46</v>
      </c>
      <c r="AA48" s="319" t="s">
        <v>46</v>
      </c>
      <c r="AB48" s="320" t="s">
        <v>46</v>
      </c>
      <c r="AC48" s="319" t="s">
        <v>46</v>
      </c>
      <c r="AD48" s="319" t="s">
        <v>46</v>
      </c>
      <c r="AE48" s="311" t="s">
        <v>46</v>
      </c>
      <c r="AF48" s="308" t="s">
        <v>46</v>
      </c>
      <c r="AG48" s="231" t="s">
        <v>46</v>
      </c>
      <c r="AI48" s="3"/>
    </row>
    <row r="49" spans="1:35" ht="21" hidden="1" customHeight="1">
      <c r="A49" s="28" t="s">
        <v>80</v>
      </c>
      <c r="B49" s="216">
        <v>301000</v>
      </c>
      <c r="C49" s="305">
        <v>57000</v>
      </c>
      <c r="D49" s="273">
        <v>244000</v>
      </c>
      <c r="E49" s="305">
        <v>77000</v>
      </c>
      <c r="F49" s="305">
        <v>74000</v>
      </c>
      <c r="G49" s="290">
        <v>93000</v>
      </c>
      <c r="H49" s="284">
        <v>22000</v>
      </c>
      <c r="I49" s="225">
        <v>57000</v>
      </c>
      <c r="M49" s="28" t="s">
        <v>80</v>
      </c>
      <c r="N49" s="216">
        <v>93000</v>
      </c>
      <c r="O49" s="305">
        <v>17000</v>
      </c>
      <c r="P49" s="273">
        <v>76000</v>
      </c>
      <c r="Q49" s="305">
        <v>39000</v>
      </c>
      <c r="R49" s="305" t="s">
        <v>270</v>
      </c>
      <c r="S49" s="290">
        <v>33000</v>
      </c>
      <c r="T49" s="284" t="s">
        <v>270</v>
      </c>
      <c r="U49" s="225">
        <v>22000</v>
      </c>
      <c r="Y49" s="28" t="s">
        <v>80</v>
      </c>
      <c r="Z49" s="312">
        <v>207000</v>
      </c>
      <c r="AA49" s="319">
        <v>40000</v>
      </c>
      <c r="AB49" s="320">
        <v>168000</v>
      </c>
      <c r="AC49" s="319">
        <v>38000</v>
      </c>
      <c r="AD49" s="319">
        <v>70000</v>
      </c>
      <c r="AE49" s="311">
        <v>60000</v>
      </c>
      <c r="AF49" s="308">
        <v>16000</v>
      </c>
      <c r="AG49" s="231">
        <v>35000</v>
      </c>
      <c r="AI49" s="3"/>
    </row>
    <row r="50" spans="1:35" ht="21" hidden="1" customHeight="1">
      <c r="A50" s="28" t="s">
        <v>81</v>
      </c>
      <c r="B50" s="216" t="s">
        <v>46</v>
      </c>
      <c r="C50" s="305" t="s">
        <v>46</v>
      </c>
      <c r="D50" s="273" t="s">
        <v>46</v>
      </c>
      <c r="E50" s="305" t="s">
        <v>46</v>
      </c>
      <c r="F50" s="305" t="s">
        <v>46</v>
      </c>
      <c r="G50" s="290" t="s">
        <v>46</v>
      </c>
      <c r="H50" s="284" t="s">
        <v>46</v>
      </c>
      <c r="I50" s="225" t="s">
        <v>46</v>
      </c>
      <c r="M50" s="28" t="s">
        <v>81</v>
      </c>
      <c r="N50" s="216" t="s">
        <v>46</v>
      </c>
      <c r="O50" s="305" t="s">
        <v>46</v>
      </c>
      <c r="P50" s="273" t="s">
        <v>46</v>
      </c>
      <c r="Q50" s="305" t="s">
        <v>46</v>
      </c>
      <c r="R50" s="305" t="s">
        <v>46</v>
      </c>
      <c r="S50" s="290" t="s">
        <v>46</v>
      </c>
      <c r="T50" s="284" t="s">
        <v>46</v>
      </c>
      <c r="U50" s="225" t="s">
        <v>46</v>
      </c>
      <c r="Y50" s="28" t="s">
        <v>81</v>
      </c>
      <c r="Z50" s="312" t="s">
        <v>46</v>
      </c>
      <c r="AA50" s="319" t="s">
        <v>46</v>
      </c>
      <c r="AB50" s="320" t="s">
        <v>46</v>
      </c>
      <c r="AC50" s="319" t="s">
        <v>46</v>
      </c>
      <c r="AD50" s="319" t="s">
        <v>46</v>
      </c>
      <c r="AE50" s="311" t="s">
        <v>46</v>
      </c>
      <c r="AF50" s="308" t="s">
        <v>46</v>
      </c>
      <c r="AG50" s="231" t="s">
        <v>46</v>
      </c>
      <c r="AI50" s="3"/>
    </row>
    <row r="51" spans="1:35" ht="21" hidden="1" customHeight="1">
      <c r="A51" s="28" t="s">
        <v>82</v>
      </c>
      <c r="B51" s="216" t="s">
        <v>46</v>
      </c>
      <c r="C51" s="305" t="s">
        <v>46</v>
      </c>
      <c r="D51" s="273" t="s">
        <v>46</v>
      </c>
      <c r="E51" s="305" t="s">
        <v>46</v>
      </c>
      <c r="F51" s="305" t="s">
        <v>46</v>
      </c>
      <c r="G51" s="290" t="s">
        <v>46</v>
      </c>
      <c r="H51" s="284" t="s">
        <v>46</v>
      </c>
      <c r="I51" s="225" t="s">
        <v>46</v>
      </c>
      <c r="M51" s="28" t="s">
        <v>82</v>
      </c>
      <c r="N51" s="216" t="s">
        <v>46</v>
      </c>
      <c r="O51" s="305" t="s">
        <v>46</v>
      </c>
      <c r="P51" s="273" t="s">
        <v>46</v>
      </c>
      <c r="Q51" s="305" t="s">
        <v>46</v>
      </c>
      <c r="R51" s="305" t="s">
        <v>46</v>
      </c>
      <c r="S51" s="290" t="s">
        <v>46</v>
      </c>
      <c r="T51" s="284" t="s">
        <v>46</v>
      </c>
      <c r="U51" s="225" t="s">
        <v>46</v>
      </c>
      <c r="Y51" s="28" t="s">
        <v>82</v>
      </c>
      <c r="Z51" s="312" t="s">
        <v>46</v>
      </c>
      <c r="AA51" s="319" t="s">
        <v>46</v>
      </c>
      <c r="AB51" s="320" t="s">
        <v>46</v>
      </c>
      <c r="AC51" s="319" t="s">
        <v>46</v>
      </c>
      <c r="AD51" s="319" t="s">
        <v>46</v>
      </c>
      <c r="AE51" s="311" t="s">
        <v>46</v>
      </c>
      <c r="AF51" s="308" t="s">
        <v>46</v>
      </c>
      <c r="AG51" s="231" t="s">
        <v>46</v>
      </c>
      <c r="AI51" s="3"/>
    </row>
    <row r="52" spans="1:35" ht="21" hidden="1" customHeight="1">
      <c r="A52" s="28" t="s">
        <v>83</v>
      </c>
      <c r="B52" s="216">
        <v>309000</v>
      </c>
      <c r="C52" s="305">
        <v>40000</v>
      </c>
      <c r="D52" s="273">
        <v>269000</v>
      </c>
      <c r="E52" s="305">
        <v>85000</v>
      </c>
      <c r="F52" s="305">
        <v>89000</v>
      </c>
      <c r="G52" s="290">
        <v>95000</v>
      </c>
      <c r="H52" s="284">
        <v>30000</v>
      </c>
      <c r="I52" s="225">
        <v>55000</v>
      </c>
      <c r="M52" s="28" t="s">
        <v>83</v>
      </c>
      <c r="N52" s="216">
        <v>98000</v>
      </c>
      <c r="O52" s="305">
        <v>14000</v>
      </c>
      <c r="P52" s="273">
        <v>84000</v>
      </c>
      <c r="Q52" s="305">
        <v>45000</v>
      </c>
      <c r="R52" s="305" t="s">
        <v>270</v>
      </c>
      <c r="S52" s="290">
        <v>33000</v>
      </c>
      <c r="T52" s="284" t="s">
        <v>270</v>
      </c>
      <c r="U52" s="225">
        <v>20000</v>
      </c>
      <c r="Y52" s="28" t="s">
        <v>83</v>
      </c>
      <c r="Z52" s="312">
        <v>210000</v>
      </c>
      <c r="AA52" s="319">
        <v>25000</v>
      </c>
      <c r="AB52" s="320">
        <v>185000</v>
      </c>
      <c r="AC52" s="319">
        <v>40000</v>
      </c>
      <c r="AD52" s="319">
        <v>83000</v>
      </c>
      <c r="AE52" s="311">
        <v>62000</v>
      </c>
      <c r="AF52" s="308">
        <v>23000</v>
      </c>
      <c r="AG52" s="231">
        <v>35000</v>
      </c>
      <c r="AI52" s="3"/>
    </row>
    <row r="53" spans="1:35" ht="21" hidden="1" customHeight="1">
      <c r="A53" s="28" t="s">
        <v>84</v>
      </c>
      <c r="B53" s="216" t="s">
        <v>46</v>
      </c>
      <c r="C53" s="305" t="s">
        <v>46</v>
      </c>
      <c r="D53" s="273" t="s">
        <v>46</v>
      </c>
      <c r="E53" s="305" t="s">
        <v>46</v>
      </c>
      <c r="F53" s="305" t="s">
        <v>46</v>
      </c>
      <c r="G53" s="290" t="s">
        <v>46</v>
      </c>
      <c r="H53" s="284" t="s">
        <v>46</v>
      </c>
      <c r="I53" s="225" t="s">
        <v>46</v>
      </c>
      <c r="M53" s="28" t="s">
        <v>84</v>
      </c>
      <c r="N53" s="216" t="s">
        <v>46</v>
      </c>
      <c r="O53" s="305" t="s">
        <v>46</v>
      </c>
      <c r="P53" s="273" t="s">
        <v>46</v>
      </c>
      <c r="Q53" s="305" t="s">
        <v>46</v>
      </c>
      <c r="R53" s="305" t="s">
        <v>46</v>
      </c>
      <c r="S53" s="290" t="s">
        <v>46</v>
      </c>
      <c r="T53" s="284" t="s">
        <v>46</v>
      </c>
      <c r="U53" s="225" t="s">
        <v>46</v>
      </c>
      <c r="Y53" s="28" t="s">
        <v>84</v>
      </c>
      <c r="Z53" s="312" t="s">
        <v>46</v>
      </c>
      <c r="AA53" s="319" t="s">
        <v>46</v>
      </c>
      <c r="AB53" s="320" t="s">
        <v>46</v>
      </c>
      <c r="AC53" s="319" t="s">
        <v>46</v>
      </c>
      <c r="AD53" s="319" t="s">
        <v>46</v>
      </c>
      <c r="AE53" s="311" t="s">
        <v>46</v>
      </c>
      <c r="AF53" s="308" t="s">
        <v>46</v>
      </c>
      <c r="AG53" s="231" t="s">
        <v>46</v>
      </c>
      <c r="AI53" s="3"/>
    </row>
    <row r="54" spans="1:35" ht="21" hidden="1" customHeight="1">
      <c r="A54" s="28" t="s">
        <v>85</v>
      </c>
      <c r="B54" s="216" t="s">
        <v>46</v>
      </c>
      <c r="C54" s="305" t="s">
        <v>46</v>
      </c>
      <c r="D54" s="273" t="s">
        <v>46</v>
      </c>
      <c r="E54" s="305" t="s">
        <v>46</v>
      </c>
      <c r="F54" s="305" t="s">
        <v>46</v>
      </c>
      <c r="G54" s="290" t="s">
        <v>46</v>
      </c>
      <c r="H54" s="284" t="s">
        <v>46</v>
      </c>
      <c r="I54" s="225" t="s">
        <v>46</v>
      </c>
      <c r="M54" s="28" t="s">
        <v>85</v>
      </c>
      <c r="N54" s="216" t="s">
        <v>46</v>
      </c>
      <c r="O54" s="305" t="s">
        <v>46</v>
      </c>
      <c r="P54" s="273" t="s">
        <v>46</v>
      </c>
      <c r="Q54" s="305" t="s">
        <v>46</v>
      </c>
      <c r="R54" s="305" t="s">
        <v>46</v>
      </c>
      <c r="S54" s="290" t="s">
        <v>46</v>
      </c>
      <c r="T54" s="284" t="s">
        <v>46</v>
      </c>
      <c r="U54" s="225" t="s">
        <v>46</v>
      </c>
      <c r="Y54" s="28" t="s">
        <v>85</v>
      </c>
      <c r="Z54" s="312" t="s">
        <v>46</v>
      </c>
      <c r="AA54" s="319" t="s">
        <v>46</v>
      </c>
      <c r="AB54" s="320" t="s">
        <v>46</v>
      </c>
      <c r="AC54" s="319" t="s">
        <v>46</v>
      </c>
      <c r="AD54" s="319" t="s">
        <v>46</v>
      </c>
      <c r="AE54" s="311" t="s">
        <v>46</v>
      </c>
      <c r="AF54" s="308" t="s">
        <v>46</v>
      </c>
      <c r="AG54" s="231" t="s">
        <v>46</v>
      </c>
      <c r="AI54" s="3"/>
    </row>
    <row r="55" spans="1:35" ht="21" hidden="1" customHeight="1">
      <c r="A55" s="28" t="s">
        <v>86</v>
      </c>
      <c r="B55" s="216">
        <v>307000</v>
      </c>
      <c r="C55" s="305">
        <v>48000</v>
      </c>
      <c r="D55" s="273">
        <v>259000</v>
      </c>
      <c r="E55" s="305">
        <v>83000</v>
      </c>
      <c r="F55" s="305">
        <v>85000</v>
      </c>
      <c r="G55" s="290">
        <v>91000</v>
      </c>
      <c r="H55" s="284">
        <v>28000</v>
      </c>
      <c r="I55" s="225">
        <v>50000</v>
      </c>
      <c r="M55" s="28" t="s">
        <v>86</v>
      </c>
      <c r="N55" s="216">
        <v>103000</v>
      </c>
      <c r="O55" s="305">
        <v>17000</v>
      </c>
      <c r="P55" s="273">
        <v>86000</v>
      </c>
      <c r="Q55" s="305">
        <v>46000</v>
      </c>
      <c r="R55" s="305" t="s">
        <v>270</v>
      </c>
      <c r="S55" s="290">
        <v>35000</v>
      </c>
      <c r="T55" s="284" t="s">
        <v>270</v>
      </c>
      <c r="U55" s="225">
        <v>23000</v>
      </c>
      <c r="Y55" s="28" t="s">
        <v>86</v>
      </c>
      <c r="Z55" s="312">
        <v>204000</v>
      </c>
      <c r="AA55" s="319">
        <v>31000</v>
      </c>
      <c r="AB55" s="320">
        <v>173000</v>
      </c>
      <c r="AC55" s="319">
        <v>37000</v>
      </c>
      <c r="AD55" s="319">
        <v>80000</v>
      </c>
      <c r="AE55" s="311">
        <v>56000</v>
      </c>
      <c r="AF55" s="308">
        <v>21000</v>
      </c>
      <c r="AG55" s="231">
        <v>27000</v>
      </c>
      <c r="AI55" s="3"/>
    </row>
    <row r="56" spans="1:35" ht="21" hidden="1" customHeight="1">
      <c r="A56" s="28" t="s">
        <v>87</v>
      </c>
      <c r="B56" s="216" t="s">
        <v>46</v>
      </c>
      <c r="C56" s="305" t="s">
        <v>46</v>
      </c>
      <c r="D56" s="273" t="s">
        <v>46</v>
      </c>
      <c r="E56" s="305" t="s">
        <v>46</v>
      </c>
      <c r="F56" s="305" t="s">
        <v>46</v>
      </c>
      <c r="G56" s="290" t="s">
        <v>46</v>
      </c>
      <c r="H56" s="284" t="s">
        <v>46</v>
      </c>
      <c r="I56" s="225" t="s">
        <v>46</v>
      </c>
      <c r="M56" s="28" t="s">
        <v>87</v>
      </c>
      <c r="N56" s="216" t="s">
        <v>46</v>
      </c>
      <c r="O56" s="305" t="s">
        <v>46</v>
      </c>
      <c r="P56" s="273" t="s">
        <v>46</v>
      </c>
      <c r="Q56" s="305" t="s">
        <v>46</v>
      </c>
      <c r="R56" s="305" t="s">
        <v>46</v>
      </c>
      <c r="S56" s="290" t="s">
        <v>46</v>
      </c>
      <c r="T56" s="284" t="s">
        <v>46</v>
      </c>
      <c r="U56" s="225" t="s">
        <v>46</v>
      </c>
      <c r="Y56" s="28" t="s">
        <v>87</v>
      </c>
      <c r="Z56" s="312" t="s">
        <v>46</v>
      </c>
      <c r="AA56" s="319" t="s">
        <v>46</v>
      </c>
      <c r="AB56" s="320" t="s">
        <v>46</v>
      </c>
      <c r="AC56" s="319" t="s">
        <v>46</v>
      </c>
      <c r="AD56" s="319" t="s">
        <v>46</v>
      </c>
      <c r="AE56" s="311" t="s">
        <v>46</v>
      </c>
      <c r="AF56" s="308" t="s">
        <v>46</v>
      </c>
      <c r="AG56" s="231" t="s">
        <v>46</v>
      </c>
      <c r="AI56" s="3"/>
    </row>
    <row r="57" spans="1:35" ht="21" hidden="1" customHeight="1">
      <c r="A57" s="28" t="s">
        <v>88</v>
      </c>
      <c r="B57" s="216" t="s">
        <v>46</v>
      </c>
      <c r="C57" s="305" t="s">
        <v>46</v>
      </c>
      <c r="D57" s="273" t="s">
        <v>46</v>
      </c>
      <c r="E57" s="305" t="s">
        <v>46</v>
      </c>
      <c r="F57" s="305" t="s">
        <v>46</v>
      </c>
      <c r="G57" s="290" t="s">
        <v>46</v>
      </c>
      <c r="H57" s="284" t="s">
        <v>46</v>
      </c>
      <c r="I57" s="225" t="s">
        <v>46</v>
      </c>
      <c r="M57" s="28" t="s">
        <v>88</v>
      </c>
      <c r="N57" s="216" t="s">
        <v>46</v>
      </c>
      <c r="O57" s="305" t="s">
        <v>46</v>
      </c>
      <c r="P57" s="273" t="s">
        <v>46</v>
      </c>
      <c r="Q57" s="305" t="s">
        <v>46</v>
      </c>
      <c r="R57" s="305" t="s">
        <v>46</v>
      </c>
      <c r="S57" s="290" t="s">
        <v>46</v>
      </c>
      <c r="T57" s="284" t="s">
        <v>46</v>
      </c>
      <c r="U57" s="225" t="s">
        <v>46</v>
      </c>
      <c r="Y57" s="28" t="s">
        <v>88</v>
      </c>
      <c r="Z57" s="312" t="s">
        <v>46</v>
      </c>
      <c r="AA57" s="319" t="s">
        <v>46</v>
      </c>
      <c r="AB57" s="320" t="s">
        <v>46</v>
      </c>
      <c r="AC57" s="319" t="s">
        <v>46</v>
      </c>
      <c r="AD57" s="319" t="s">
        <v>46</v>
      </c>
      <c r="AE57" s="311" t="s">
        <v>46</v>
      </c>
      <c r="AF57" s="308" t="s">
        <v>46</v>
      </c>
      <c r="AG57" s="231" t="s">
        <v>46</v>
      </c>
      <c r="AI57" s="3"/>
    </row>
    <row r="58" spans="1:35" ht="21" hidden="1" customHeight="1">
      <c r="A58" s="28" t="s">
        <v>89</v>
      </c>
      <c r="B58" s="216">
        <v>305000</v>
      </c>
      <c r="C58" s="305">
        <v>56000</v>
      </c>
      <c r="D58" s="273">
        <v>250000</v>
      </c>
      <c r="E58" s="305">
        <v>82000</v>
      </c>
      <c r="F58" s="305">
        <v>76000</v>
      </c>
      <c r="G58" s="290">
        <v>92000</v>
      </c>
      <c r="H58" s="284">
        <v>26000</v>
      </c>
      <c r="I58" s="225">
        <v>55000</v>
      </c>
      <c r="M58" s="28" t="s">
        <v>89</v>
      </c>
      <c r="N58" s="216">
        <v>104000</v>
      </c>
      <c r="O58" s="305">
        <v>23000</v>
      </c>
      <c r="P58" s="273">
        <v>81000</v>
      </c>
      <c r="Q58" s="305">
        <v>43000</v>
      </c>
      <c r="R58" s="305" t="s">
        <v>270</v>
      </c>
      <c r="S58" s="290">
        <v>33000</v>
      </c>
      <c r="T58" s="284" t="s">
        <v>270</v>
      </c>
      <c r="U58" s="225">
        <v>24000</v>
      </c>
      <c r="Y58" s="28" t="s">
        <v>89</v>
      </c>
      <c r="Z58" s="312">
        <v>201000</v>
      </c>
      <c r="AA58" s="319">
        <v>33000</v>
      </c>
      <c r="AB58" s="320">
        <v>168000</v>
      </c>
      <c r="AC58" s="319">
        <v>39000</v>
      </c>
      <c r="AD58" s="319">
        <v>71000</v>
      </c>
      <c r="AE58" s="311">
        <v>58000</v>
      </c>
      <c r="AF58" s="308">
        <v>20000</v>
      </c>
      <c r="AG58" s="231">
        <v>31000</v>
      </c>
      <c r="AI58" s="3"/>
    </row>
    <row r="59" spans="1:35" ht="21" hidden="1" customHeight="1">
      <c r="A59" s="28" t="s">
        <v>205</v>
      </c>
      <c r="B59" s="216" t="s">
        <v>46</v>
      </c>
      <c r="C59" s="305" t="s">
        <v>46</v>
      </c>
      <c r="D59" s="273" t="s">
        <v>46</v>
      </c>
      <c r="E59" s="305" t="s">
        <v>46</v>
      </c>
      <c r="F59" s="305" t="s">
        <v>46</v>
      </c>
      <c r="G59" s="290" t="s">
        <v>46</v>
      </c>
      <c r="H59" s="284" t="s">
        <v>46</v>
      </c>
      <c r="I59" s="225" t="s">
        <v>46</v>
      </c>
      <c r="M59" s="28" t="s">
        <v>205</v>
      </c>
      <c r="N59" s="216" t="s">
        <v>46</v>
      </c>
      <c r="O59" s="305" t="s">
        <v>46</v>
      </c>
      <c r="P59" s="273" t="s">
        <v>46</v>
      </c>
      <c r="Q59" s="305" t="s">
        <v>46</v>
      </c>
      <c r="R59" s="305" t="s">
        <v>46</v>
      </c>
      <c r="S59" s="290" t="s">
        <v>46</v>
      </c>
      <c r="T59" s="284" t="s">
        <v>46</v>
      </c>
      <c r="U59" s="225" t="s">
        <v>46</v>
      </c>
      <c r="Y59" s="28" t="s">
        <v>205</v>
      </c>
      <c r="Z59" s="312" t="s">
        <v>46</v>
      </c>
      <c r="AA59" s="319" t="s">
        <v>46</v>
      </c>
      <c r="AB59" s="320" t="s">
        <v>46</v>
      </c>
      <c r="AC59" s="319" t="s">
        <v>46</v>
      </c>
      <c r="AD59" s="319" t="s">
        <v>46</v>
      </c>
      <c r="AE59" s="311" t="s">
        <v>46</v>
      </c>
      <c r="AF59" s="308" t="s">
        <v>46</v>
      </c>
      <c r="AG59" s="231" t="s">
        <v>46</v>
      </c>
      <c r="AI59" s="3"/>
    </row>
    <row r="60" spans="1:35" ht="21" hidden="1" customHeight="1">
      <c r="A60" s="28" t="s">
        <v>206</v>
      </c>
      <c r="B60" s="216" t="s">
        <v>46</v>
      </c>
      <c r="C60" s="305" t="s">
        <v>46</v>
      </c>
      <c r="D60" s="273" t="s">
        <v>46</v>
      </c>
      <c r="E60" s="305" t="s">
        <v>46</v>
      </c>
      <c r="F60" s="305" t="s">
        <v>46</v>
      </c>
      <c r="G60" s="290" t="s">
        <v>46</v>
      </c>
      <c r="H60" s="284" t="s">
        <v>46</v>
      </c>
      <c r="I60" s="225" t="s">
        <v>46</v>
      </c>
      <c r="M60" s="28" t="s">
        <v>206</v>
      </c>
      <c r="N60" s="216" t="s">
        <v>46</v>
      </c>
      <c r="O60" s="305" t="s">
        <v>46</v>
      </c>
      <c r="P60" s="273" t="s">
        <v>46</v>
      </c>
      <c r="Q60" s="305" t="s">
        <v>46</v>
      </c>
      <c r="R60" s="305" t="s">
        <v>46</v>
      </c>
      <c r="S60" s="290" t="s">
        <v>46</v>
      </c>
      <c r="T60" s="284" t="s">
        <v>46</v>
      </c>
      <c r="U60" s="225" t="s">
        <v>46</v>
      </c>
      <c r="Y60" s="28" t="s">
        <v>206</v>
      </c>
      <c r="Z60" s="312" t="s">
        <v>46</v>
      </c>
      <c r="AA60" s="319" t="s">
        <v>46</v>
      </c>
      <c r="AB60" s="320" t="s">
        <v>46</v>
      </c>
      <c r="AC60" s="319" t="s">
        <v>46</v>
      </c>
      <c r="AD60" s="319" t="s">
        <v>46</v>
      </c>
      <c r="AE60" s="311" t="s">
        <v>46</v>
      </c>
      <c r="AF60" s="308" t="s">
        <v>46</v>
      </c>
      <c r="AG60" s="231" t="s">
        <v>46</v>
      </c>
      <c r="AI60" s="3"/>
    </row>
    <row r="61" spans="1:35" ht="21" hidden="1" customHeight="1">
      <c r="A61" s="28" t="s">
        <v>90</v>
      </c>
      <c r="B61" s="216">
        <v>312000</v>
      </c>
      <c r="C61" s="305">
        <v>63000</v>
      </c>
      <c r="D61" s="273">
        <v>248000</v>
      </c>
      <c r="E61" s="305">
        <v>80000</v>
      </c>
      <c r="F61" s="305">
        <v>70000</v>
      </c>
      <c r="G61" s="290">
        <v>98000</v>
      </c>
      <c r="H61" s="284">
        <v>27000</v>
      </c>
      <c r="I61" s="225">
        <v>63000</v>
      </c>
      <c r="M61" s="28" t="s">
        <v>90</v>
      </c>
      <c r="N61" s="216">
        <v>112000</v>
      </c>
      <c r="O61" s="305">
        <v>24000</v>
      </c>
      <c r="P61" s="273">
        <v>87000</v>
      </c>
      <c r="Q61" s="305">
        <v>43000</v>
      </c>
      <c r="R61" s="305" t="s">
        <v>270</v>
      </c>
      <c r="S61" s="290">
        <v>39000</v>
      </c>
      <c r="T61" s="284" t="s">
        <v>270</v>
      </c>
      <c r="U61" s="225">
        <v>28000</v>
      </c>
      <c r="Y61" s="28" t="s">
        <v>90</v>
      </c>
      <c r="Z61" s="312">
        <v>200000</v>
      </c>
      <c r="AA61" s="319">
        <v>39000</v>
      </c>
      <c r="AB61" s="320">
        <v>161000</v>
      </c>
      <c r="AC61" s="319">
        <v>38000</v>
      </c>
      <c r="AD61" s="319">
        <v>64000</v>
      </c>
      <c r="AE61" s="311">
        <v>59000</v>
      </c>
      <c r="AF61" s="308">
        <v>20000</v>
      </c>
      <c r="AG61" s="231">
        <v>34000</v>
      </c>
      <c r="AI61" s="3"/>
    </row>
    <row r="62" spans="1:35" ht="21" hidden="1" customHeight="1">
      <c r="A62" s="28" t="s">
        <v>91</v>
      </c>
      <c r="B62" s="216" t="s">
        <v>46</v>
      </c>
      <c r="C62" s="305" t="s">
        <v>46</v>
      </c>
      <c r="D62" s="273" t="s">
        <v>46</v>
      </c>
      <c r="E62" s="305" t="s">
        <v>46</v>
      </c>
      <c r="F62" s="305" t="s">
        <v>46</v>
      </c>
      <c r="G62" s="290" t="s">
        <v>46</v>
      </c>
      <c r="H62" s="284" t="s">
        <v>46</v>
      </c>
      <c r="I62" s="225" t="s">
        <v>46</v>
      </c>
      <c r="M62" s="28" t="s">
        <v>91</v>
      </c>
      <c r="N62" s="216" t="s">
        <v>46</v>
      </c>
      <c r="O62" s="305" t="s">
        <v>46</v>
      </c>
      <c r="P62" s="273" t="s">
        <v>46</v>
      </c>
      <c r="Q62" s="305" t="s">
        <v>46</v>
      </c>
      <c r="R62" s="305" t="s">
        <v>46</v>
      </c>
      <c r="S62" s="290" t="s">
        <v>46</v>
      </c>
      <c r="T62" s="284" t="s">
        <v>46</v>
      </c>
      <c r="U62" s="225" t="s">
        <v>46</v>
      </c>
      <c r="Y62" s="28" t="s">
        <v>91</v>
      </c>
      <c r="Z62" s="312" t="s">
        <v>46</v>
      </c>
      <c r="AA62" s="319" t="s">
        <v>46</v>
      </c>
      <c r="AB62" s="320" t="s">
        <v>46</v>
      </c>
      <c r="AC62" s="319" t="s">
        <v>46</v>
      </c>
      <c r="AD62" s="319" t="s">
        <v>46</v>
      </c>
      <c r="AE62" s="311" t="s">
        <v>46</v>
      </c>
      <c r="AF62" s="308" t="s">
        <v>46</v>
      </c>
      <c r="AG62" s="231" t="s">
        <v>46</v>
      </c>
      <c r="AI62" s="3"/>
    </row>
    <row r="63" spans="1:35" ht="21" hidden="1" customHeight="1">
      <c r="A63" s="28" t="s">
        <v>92</v>
      </c>
      <c r="B63" s="216" t="s">
        <v>46</v>
      </c>
      <c r="C63" s="305" t="s">
        <v>46</v>
      </c>
      <c r="D63" s="273" t="s">
        <v>46</v>
      </c>
      <c r="E63" s="305" t="s">
        <v>46</v>
      </c>
      <c r="F63" s="305" t="s">
        <v>46</v>
      </c>
      <c r="G63" s="290" t="s">
        <v>46</v>
      </c>
      <c r="H63" s="284" t="s">
        <v>46</v>
      </c>
      <c r="I63" s="225" t="s">
        <v>46</v>
      </c>
      <c r="M63" s="28" t="s">
        <v>92</v>
      </c>
      <c r="N63" s="216" t="s">
        <v>46</v>
      </c>
      <c r="O63" s="305" t="s">
        <v>46</v>
      </c>
      <c r="P63" s="273" t="s">
        <v>46</v>
      </c>
      <c r="Q63" s="305" t="s">
        <v>46</v>
      </c>
      <c r="R63" s="305" t="s">
        <v>46</v>
      </c>
      <c r="S63" s="290" t="s">
        <v>46</v>
      </c>
      <c r="T63" s="284" t="s">
        <v>46</v>
      </c>
      <c r="U63" s="225" t="s">
        <v>46</v>
      </c>
      <c r="Y63" s="28" t="s">
        <v>92</v>
      </c>
      <c r="Z63" s="312" t="s">
        <v>46</v>
      </c>
      <c r="AA63" s="319" t="s">
        <v>46</v>
      </c>
      <c r="AB63" s="320" t="s">
        <v>46</v>
      </c>
      <c r="AC63" s="319" t="s">
        <v>46</v>
      </c>
      <c r="AD63" s="319" t="s">
        <v>46</v>
      </c>
      <c r="AE63" s="311" t="s">
        <v>46</v>
      </c>
      <c r="AF63" s="308" t="s">
        <v>46</v>
      </c>
      <c r="AG63" s="231" t="s">
        <v>46</v>
      </c>
      <c r="AI63" s="3"/>
    </row>
    <row r="64" spans="1:35" ht="21" hidden="1" customHeight="1">
      <c r="A64" s="28" t="s">
        <v>93</v>
      </c>
      <c r="B64" s="216">
        <v>312000</v>
      </c>
      <c r="C64" s="305">
        <v>65000</v>
      </c>
      <c r="D64" s="273">
        <v>247000</v>
      </c>
      <c r="E64" s="305">
        <v>77000</v>
      </c>
      <c r="F64" s="305">
        <v>72000</v>
      </c>
      <c r="G64" s="290">
        <v>98000</v>
      </c>
      <c r="H64" s="284">
        <v>26000</v>
      </c>
      <c r="I64" s="225">
        <v>61000</v>
      </c>
      <c r="M64" s="28" t="s">
        <v>93</v>
      </c>
      <c r="N64" s="216">
        <v>108000</v>
      </c>
      <c r="O64" s="305">
        <v>23000</v>
      </c>
      <c r="P64" s="273">
        <v>85000</v>
      </c>
      <c r="Q64" s="305">
        <v>41000</v>
      </c>
      <c r="R64" s="305" t="s">
        <v>270</v>
      </c>
      <c r="S64" s="290">
        <v>39000</v>
      </c>
      <c r="T64" s="284" t="s">
        <v>270</v>
      </c>
      <c r="U64" s="225">
        <v>27000</v>
      </c>
      <c r="Y64" s="28" t="s">
        <v>93</v>
      </c>
      <c r="Z64" s="312">
        <v>204000</v>
      </c>
      <c r="AA64" s="319">
        <v>42000</v>
      </c>
      <c r="AB64" s="320">
        <v>161000</v>
      </c>
      <c r="AC64" s="319">
        <v>36000</v>
      </c>
      <c r="AD64" s="319">
        <v>67000</v>
      </c>
      <c r="AE64" s="311">
        <v>59000</v>
      </c>
      <c r="AF64" s="308">
        <v>19000</v>
      </c>
      <c r="AG64" s="231">
        <v>33000</v>
      </c>
      <c r="AI64" s="3"/>
    </row>
    <row r="65" spans="1:35" ht="21" hidden="1" customHeight="1">
      <c r="A65" s="28" t="s">
        <v>94</v>
      </c>
      <c r="B65" s="216" t="s">
        <v>46</v>
      </c>
      <c r="C65" s="305" t="s">
        <v>46</v>
      </c>
      <c r="D65" s="273" t="s">
        <v>46</v>
      </c>
      <c r="E65" s="305" t="s">
        <v>46</v>
      </c>
      <c r="F65" s="305" t="s">
        <v>46</v>
      </c>
      <c r="G65" s="290" t="s">
        <v>46</v>
      </c>
      <c r="H65" s="284" t="s">
        <v>46</v>
      </c>
      <c r="I65" s="225" t="s">
        <v>46</v>
      </c>
      <c r="M65" s="28" t="s">
        <v>94</v>
      </c>
      <c r="N65" s="216" t="s">
        <v>46</v>
      </c>
      <c r="O65" s="305" t="s">
        <v>46</v>
      </c>
      <c r="P65" s="273" t="s">
        <v>46</v>
      </c>
      <c r="Q65" s="305" t="s">
        <v>46</v>
      </c>
      <c r="R65" s="305" t="s">
        <v>46</v>
      </c>
      <c r="S65" s="290" t="s">
        <v>46</v>
      </c>
      <c r="T65" s="284" t="s">
        <v>46</v>
      </c>
      <c r="U65" s="225" t="s">
        <v>46</v>
      </c>
      <c r="Y65" s="28" t="s">
        <v>94</v>
      </c>
      <c r="Z65" s="312" t="s">
        <v>46</v>
      </c>
      <c r="AA65" s="319" t="s">
        <v>46</v>
      </c>
      <c r="AB65" s="320" t="s">
        <v>46</v>
      </c>
      <c r="AC65" s="319" t="s">
        <v>46</v>
      </c>
      <c r="AD65" s="319" t="s">
        <v>46</v>
      </c>
      <c r="AE65" s="311" t="s">
        <v>46</v>
      </c>
      <c r="AF65" s="308" t="s">
        <v>46</v>
      </c>
      <c r="AG65" s="231" t="s">
        <v>46</v>
      </c>
      <c r="AI65" s="3"/>
    </row>
    <row r="66" spans="1:35" ht="21" hidden="1" customHeight="1">
      <c r="A66" s="28" t="s">
        <v>95</v>
      </c>
      <c r="B66" s="216" t="s">
        <v>46</v>
      </c>
      <c r="C66" s="305" t="s">
        <v>46</v>
      </c>
      <c r="D66" s="273" t="s">
        <v>46</v>
      </c>
      <c r="E66" s="305" t="s">
        <v>46</v>
      </c>
      <c r="F66" s="305" t="s">
        <v>46</v>
      </c>
      <c r="G66" s="290" t="s">
        <v>46</v>
      </c>
      <c r="H66" s="284" t="s">
        <v>46</v>
      </c>
      <c r="I66" s="225" t="s">
        <v>46</v>
      </c>
      <c r="M66" s="28" t="s">
        <v>95</v>
      </c>
      <c r="N66" s="216" t="s">
        <v>46</v>
      </c>
      <c r="O66" s="305" t="s">
        <v>46</v>
      </c>
      <c r="P66" s="273" t="s">
        <v>46</v>
      </c>
      <c r="Q66" s="305" t="s">
        <v>46</v>
      </c>
      <c r="R66" s="305" t="s">
        <v>46</v>
      </c>
      <c r="S66" s="290" t="s">
        <v>46</v>
      </c>
      <c r="T66" s="284" t="s">
        <v>46</v>
      </c>
      <c r="U66" s="225" t="s">
        <v>46</v>
      </c>
      <c r="Y66" s="28" t="s">
        <v>95</v>
      </c>
      <c r="Z66" s="312" t="s">
        <v>46</v>
      </c>
      <c r="AA66" s="319" t="s">
        <v>46</v>
      </c>
      <c r="AB66" s="320" t="s">
        <v>46</v>
      </c>
      <c r="AC66" s="319" t="s">
        <v>46</v>
      </c>
      <c r="AD66" s="319" t="s">
        <v>46</v>
      </c>
      <c r="AE66" s="311" t="s">
        <v>46</v>
      </c>
      <c r="AF66" s="308" t="s">
        <v>46</v>
      </c>
      <c r="AG66" s="231" t="s">
        <v>46</v>
      </c>
      <c r="AI66" s="3"/>
    </row>
    <row r="67" spans="1:35" ht="21" hidden="1" customHeight="1">
      <c r="A67" s="28" t="s">
        <v>96</v>
      </c>
      <c r="B67" s="216">
        <v>304000</v>
      </c>
      <c r="C67" s="305">
        <v>58000</v>
      </c>
      <c r="D67" s="273">
        <v>246000</v>
      </c>
      <c r="E67" s="305">
        <v>74000</v>
      </c>
      <c r="F67" s="305">
        <v>74000</v>
      </c>
      <c r="G67" s="290">
        <v>97000</v>
      </c>
      <c r="H67" s="284">
        <v>28000</v>
      </c>
      <c r="I67" s="225">
        <v>58000</v>
      </c>
      <c r="M67" s="28" t="s">
        <v>96</v>
      </c>
      <c r="N67" s="216">
        <v>101000</v>
      </c>
      <c r="O67" s="305">
        <v>20000</v>
      </c>
      <c r="P67" s="273">
        <v>80000</v>
      </c>
      <c r="Q67" s="305">
        <v>38000</v>
      </c>
      <c r="R67" s="305" t="s">
        <v>270</v>
      </c>
      <c r="S67" s="290">
        <v>38000</v>
      </c>
      <c r="T67" s="284">
        <v>8000</v>
      </c>
      <c r="U67" s="225">
        <v>27000</v>
      </c>
      <c r="Y67" s="28" t="s">
        <v>96</v>
      </c>
      <c r="Z67" s="312">
        <v>203000</v>
      </c>
      <c r="AA67" s="319">
        <v>38000</v>
      </c>
      <c r="AB67" s="320">
        <v>165000</v>
      </c>
      <c r="AC67" s="319">
        <v>36000</v>
      </c>
      <c r="AD67" s="319">
        <v>70000</v>
      </c>
      <c r="AE67" s="311">
        <v>59000</v>
      </c>
      <c r="AF67" s="308">
        <v>20000</v>
      </c>
      <c r="AG67" s="231">
        <v>31000</v>
      </c>
      <c r="AI67" s="3"/>
    </row>
    <row r="68" spans="1:35" ht="21" hidden="1" customHeight="1">
      <c r="A68" s="28" t="s">
        <v>97</v>
      </c>
      <c r="B68" s="216" t="s">
        <v>46</v>
      </c>
      <c r="C68" s="305" t="s">
        <v>46</v>
      </c>
      <c r="D68" s="273" t="s">
        <v>46</v>
      </c>
      <c r="E68" s="305" t="s">
        <v>46</v>
      </c>
      <c r="F68" s="305" t="s">
        <v>46</v>
      </c>
      <c r="G68" s="290" t="s">
        <v>46</v>
      </c>
      <c r="H68" s="284" t="s">
        <v>46</v>
      </c>
      <c r="I68" s="225" t="s">
        <v>46</v>
      </c>
      <c r="M68" s="28" t="s">
        <v>97</v>
      </c>
      <c r="N68" s="216" t="s">
        <v>46</v>
      </c>
      <c r="O68" s="305" t="s">
        <v>46</v>
      </c>
      <c r="P68" s="273" t="s">
        <v>46</v>
      </c>
      <c r="Q68" s="305" t="s">
        <v>46</v>
      </c>
      <c r="R68" s="305" t="s">
        <v>46</v>
      </c>
      <c r="S68" s="290" t="s">
        <v>46</v>
      </c>
      <c r="T68" s="284" t="s">
        <v>46</v>
      </c>
      <c r="U68" s="225" t="s">
        <v>46</v>
      </c>
      <c r="Y68" s="28" t="s">
        <v>97</v>
      </c>
      <c r="Z68" s="312" t="s">
        <v>46</v>
      </c>
      <c r="AA68" s="319" t="s">
        <v>46</v>
      </c>
      <c r="AB68" s="320" t="s">
        <v>46</v>
      </c>
      <c r="AC68" s="319" t="s">
        <v>46</v>
      </c>
      <c r="AD68" s="319" t="s">
        <v>46</v>
      </c>
      <c r="AE68" s="311" t="s">
        <v>46</v>
      </c>
      <c r="AF68" s="308" t="s">
        <v>46</v>
      </c>
      <c r="AG68" s="231" t="s">
        <v>46</v>
      </c>
      <c r="AI68" s="3"/>
    </row>
    <row r="69" spans="1:35" ht="21" hidden="1" customHeight="1">
      <c r="A69" s="28" t="s">
        <v>98</v>
      </c>
      <c r="B69" s="216" t="s">
        <v>46</v>
      </c>
      <c r="C69" s="305" t="s">
        <v>46</v>
      </c>
      <c r="D69" s="273" t="s">
        <v>46</v>
      </c>
      <c r="E69" s="305" t="s">
        <v>46</v>
      </c>
      <c r="F69" s="305" t="s">
        <v>46</v>
      </c>
      <c r="G69" s="290" t="s">
        <v>46</v>
      </c>
      <c r="H69" s="284" t="s">
        <v>46</v>
      </c>
      <c r="I69" s="225" t="s">
        <v>46</v>
      </c>
      <c r="M69" s="28" t="s">
        <v>98</v>
      </c>
      <c r="N69" s="216" t="s">
        <v>46</v>
      </c>
      <c r="O69" s="305" t="s">
        <v>46</v>
      </c>
      <c r="P69" s="273" t="s">
        <v>46</v>
      </c>
      <c r="Q69" s="305" t="s">
        <v>46</v>
      </c>
      <c r="R69" s="305" t="s">
        <v>46</v>
      </c>
      <c r="S69" s="290" t="s">
        <v>46</v>
      </c>
      <c r="T69" s="284" t="s">
        <v>46</v>
      </c>
      <c r="U69" s="225" t="s">
        <v>46</v>
      </c>
      <c r="Y69" s="28" t="s">
        <v>98</v>
      </c>
      <c r="Z69" s="312" t="s">
        <v>46</v>
      </c>
      <c r="AA69" s="319" t="s">
        <v>46</v>
      </c>
      <c r="AB69" s="320" t="s">
        <v>46</v>
      </c>
      <c r="AC69" s="319" t="s">
        <v>46</v>
      </c>
      <c r="AD69" s="319" t="s">
        <v>46</v>
      </c>
      <c r="AE69" s="311" t="s">
        <v>46</v>
      </c>
      <c r="AF69" s="308" t="s">
        <v>46</v>
      </c>
      <c r="AG69" s="231" t="s">
        <v>46</v>
      </c>
      <c r="AI69" s="3"/>
    </row>
    <row r="70" spans="1:35" ht="21" hidden="1" customHeight="1">
      <c r="A70" s="28" t="s">
        <v>99</v>
      </c>
      <c r="B70" s="216">
        <v>311000</v>
      </c>
      <c r="C70" s="305">
        <v>59000</v>
      </c>
      <c r="D70" s="273">
        <v>251000</v>
      </c>
      <c r="E70" s="305">
        <v>75000</v>
      </c>
      <c r="F70" s="305">
        <v>74000</v>
      </c>
      <c r="G70" s="290">
        <v>102000</v>
      </c>
      <c r="H70" s="284">
        <v>27000</v>
      </c>
      <c r="I70" s="225">
        <v>63000</v>
      </c>
      <c r="M70" s="28" t="s">
        <v>99</v>
      </c>
      <c r="N70" s="216">
        <v>108000</v>
      </c>
      <c r="O70" s="305">
        <v>22000</v>
      </c>
      <c r="P70" s="273">
        <v>86000</v>
      </c>
      <c r="Q70" s="305">
        <v>38000</v>
      </c>
      <c r="R70" s="305" t="s">
        <v>270</v>
      </c>
      <c r="S70" s="290">
        <v>43000</v>
      </c>
      <c r="T70" s="284">
        <v>8000</v>
      </c>
      <c r="U70" s="225">
        <v>30000</v>
      </c>
      <c r="Y70" s="28" t="s">
        <v>99</v>
      </c>
      <c r="Z70" s="312">
        <v>203000</v>
      </c>
      <c r="AA70" s="319">
        <v>38000</v>
      </c>
      <c r="AB70" s="320">
        <v>165000</v>
      </c>
      <c r="AC70" s="319">
        <v>37000</v>
      </c>
      <c r="AD70" s="319">
        <v>69000</v>
      </c>
      <c r="AE70" s="311">
        <v>60000</v>
      </c>
      <c r="AF70" s="308">
        <v>19000</v>
      </c>
      <c r="AG70" s="231">
        <v>33000</v>
      </c>
      <c r="AI70" s="3"/>
    </row>
    <row r="71" spans="1:35" ht="21" hidden="1" customHeight="1">
      <c r="A71" s="28" t="s">
        <v>207</v>
      </c>
      <c r="B71" s="216" t="s">
        <v>46</v>
      </c>
      <c r="C71" s="305" t="s">
        <v>46</v>
      </c>
      <c r="D71" s="273" t="s">
        <v>46</v>
      </c>
      <c r="E71" s="305" t="s">
        <v>46</v>
      </c>
      <c r="F71" s="305" t="s">
        <v>46</v>
      </c>
      <c r="G71" s="290" t="s">
        <v>46</v>
      </c>
      <c r="H71" s="284" t="s">
        <v>46</v>
      </c>
      <c r="I71" s="225" t="s">
        <v>46</v>
      </c>
      <c r="M71" s="28" t="s">
        <v>207</v>
      </c>
      <c r="N71" s="216" t="s">
        <v>46</v>
      </c>
      <c r="O71" s="305" t="s">
        <v>46</v>
      </c>
      <c r="P71" s="273" t="s">
        <v>46</v>
      </c>
      <c r="Q71" s="305" t="s">
        <v>46</v>
      </c>
      <c r="R71" s="305" t="s">
        <v>46</v>
      </c>
      <c r="S71" s="290" t="s">
        <v>46</v>
      </c>
      <c r="T71" s="284" t="s">
        <v>46</v>
      </c>
      <c r="U71" s="225" t="s">
        <v>46</v>
      </c>
      <c r="Y71" s="28" t="s">
        <v>207</v>
      </c>
      <c r="Z71" s="312" t="s">
        <v>46</v>
      </c>
      <c r="AA71" s="319" t="s">
        <v>46</v>
      </c>
      <c r="AB71" s="320" t="s">
        <v>46</v>
      </c>
      <c r="AC71" s="319" t="s">
        <v>46</v>
      </c>
      <c r="AD71" s="319" t="s">
        <v>46</v>
      </c>
      <c r="AE71" s="311" t="s">
        <v>46</v>
      </c>
      <c r="AF71" s="308" t="s">
        <v>46</v>
      </c>
      <c r="AG71" s="231" t="s">
        <v>46</v>
      </c>
      <c r="AI71" s="3"/>
    </row>
    <row r="72" spans="1:35" ht="21" hidden="1" customHeight="1">
      <c r="A72" s="28" t="s">
        <v>208</v>
      </c>
      <c r="B72" s="216" t="s">
        <v>46</v>
      </c>
      <c r="C72" s="305" t="s">
        <v>46</v>
      </c>
      <c r="D72" s="273" t="s">
        <v>46</v>
      </c>
      <c r="E72" s="305" t="s">
        <v>46</v>
      </c>
      <c r="F72" s="305" t="s">
        <v>46</v>
      </c>
      <c r="G72" s="290" t="s">
        <v>46</v>
      </c>
      <c r="H72" s="284" t="s">
        <v>46</v>
      </c>
      <c r="I72" s="225" t="s">
        <v>46</v>
      </c>
      <c r="M72" s="28" t="s">
        <v>208</v>
      </c>
      <c r="N72" s="216" t="s">
        <v>46</v>
      </c>
      <c r="O72" s="305" t="s">
        <v>46</v>
      </c>
      <c r="P72" s="273" t="s">
        <v>46</v>
      </c>
      <c r="Q72" s="305" t="s">
        <v>46</v>
      </c>
      <c r="R72" s="305" t="s">
        <v>46</v>
      </c>
      <c r="S72" s="290" t="s">
        <v>46</v>
      </c>
      <c r="T72" s="284" t="s">
        <v>46</v>
      </c>
      <c r="U72" s="225" t="s">
        <v>46</v>
      </c>
      <c r="Y72" s="28" t="s">
        <v>208</v>
      </c>
      <c r="Z72" s="312" t="s">
        <v>46</v>
      </c>
      <c r="AA72" s="319" t="s">
        <v>46</v>
      </c>
      <c r="AB72" s="320" t="s">
        <v>46</v>
      </c>
      <c r="AC72" s="319" t="s">
        <v>46</v>
      </c>
      <c r="AD72" s="319" t="s">
        <v>46</v>
      </c>
      <c r="AE72" s="311" t="s">
        <v>46</v>
      </c>
      <c r="AF72" s="308" t="s">
        <v>46</v>
      </c>
      <c r="AG72" s="231" t="s">
        <v>46</v>
      </c>
      <c r="AI72" s="3"/>
    </row>
    <row r="73" spans="1:35" ht="21" hidden="1" customHeight="1">
      <c r="A73" s="28" t="s">
        <v>100</v>
      </c>
      <c r="B73" s="216">
        <v>320000</v>
      </c>
      <c r="C73" s="305">
        <v>62000</v>
      </c>
      <c r="D73" s="273">
        <v>257000</v>
      </c>
      <c r="E73" s="305">
        <v>77000</v>
      </c>
      <c r="F73" s="305">
        <v>75000</v>
      </c>
      <c r="G73" s="290">
        <v>105000</v>
      </c>
      <c r="H73" s="284">
        <v>27000</v>
      </c>
      <c r="I73" s="225">
        <v>68000</v>
      </c>
      <c r="M73" s="28" t="s">
        <v>100</v>
      </c>
      <c r="N73" s="216">
        <v>111000</v>
      </c>
      <c r="O73" s="305">
        <v>21000</v>
      </c>
      <c r="P73" s="273">
        <v>89000</v>
      </c>
      <c r="Q73" s="305">
        <v>38000</v>
      </c>
      <c r="R73" s="305" t="s">
        <v>270</v>
      </c>
      <c r="S73" s="290">
        <v>46000</v>
      </c>
      <c r="T73" s="284">
        <v>9000</v>
      </c>
      <c r="U73" s="225">
        <v>33000</v>
      </c>
      <c r="Y73" s="28" t="s">
        <v>100</v>
      </c>
      <c r="Z73" s="312">
        <v>209000</v>
      </c>
      <c r="AA73" s="319">
        <v>41000</v>
      </c>
      <c r="AB73" s="320">
        <v>168000</v>
      </c>
      <c r="AC73" s="319">
        <v>40000</v>
      </c>
      <c r="AD73" s="319">
        <v>69000</v>
      </c>
      <c r="AE73" s="311">
        <v>59000</v>
      </c>
      <c r="AF73" s="308">
        <v>18000</v>
      </c>
      <c r="AG73" s="231">
        <v>35000</v>
      </c>
      <c r="AI73" s="3"/>
    </row>
    <row r="74" spans="1:35" ht="21" hidden="1" customHeight="1">
      <c r="A74" s="28" t="s">
        <v>101</v>
      </c>
      <c r="B74" s="216" t="s">
        <v>46</v>
      </c>
      <c r="C74" s="305" t="s">
        <v>46</v>
      </c>
      <c r="D74" s="273" t="s">
        <v>46</v>
      </c>
      <c r="E74" s="305" t="s">
        <v>46</v>
      </c>
      <c r="F74" s="305" t="s">
        <v>46</v>
      </c>
      <c r="G74" s="290" t="s">
        <v>46</v>
      </c>
      <c r="H74" s="284" t="s">
        <v>46</v>
      </c>
      <c r="I74" s="225" t="s">
        <v>46</v>
      </c>
      <c r="M74" s="28" t="s">
        <v>101</v>
      </c>
      <c r="N74" s="216" t="s">
        <v>46</v>
      </c>
      <c r="O74" s="305" t="s">
        <v>46</v>
      </c>
      <c r="P74" s="273" t="s">
        <v>46</v>
      </c>
      <c r="Q74" s="305" t="s">
        <v>46</v>
      </c>
      <c r="R74" s="305" t="s">
        <v>46</v>
      </c>
      <c r="S74" s="290" t="s">
        <v>46</v>
      </c>
      <c r="T74" s="284" t="s">
        <v>46</v>
      </c>
      <c r="U74" s="225" t="s">
        <v>46</v>
      </c>
      <c r="Y74" s="28" t="s">
        <v>101</v>
      </c>
      <c r="Z74" s="312" t="s">
        <v>46</v>
      </c>
      <c r="AA74" s="319" t="s">
        <v>46</v>
      </c>
      <c r="AB74" s="320" t="s">
        <v>46</v>
      </c>
      <c r="AC74" s="319" t="s">
        <v>46</v>
      </c>
      <c r="AD74" s="319" t="s">
        <v>46</v>
      </c>
      <c r="AE74" s="311" t="s">
        <v>46</v>
      </c>
      <c r="AF74" s="308" t="s">
        <v>46</v>
      </c>
      <c r="AG74" s="231" t="s">
        <v>46</v>
      </c>
      <c r="AI74" s="3"/>
    </row>
    <row r="75" spans="1:35" ht="21" hidden="1" customHeight="1">
      <c r="A75" s="28" t="s">
        <v>102</v>
      </c>
      <c r="B75" s="216" t="s">
        <v>46</v>
      </c>
      <c r="C75" s="305" t="s">
        <v>46</v>
      </c>
      <c r="D75" s="273" t="s">
        <v>46</v>
      </c>
      <c r="E75" s="305" t="s">
        <v>46</v>
      </c>
      <c r="F75" s="305" t="s">
        <v>46</v>
      </c>
      <c r="G75" s="290" t="s">
        <v>46</v>
      </c>
      <c r="H75" s="284" t="s">
        <v>46</v>
      </c>
      <c r="I75" s="225" t="s">
        <v>46</v>
      </c>
      <c r="M75" s="28" t="s">
        <v>102</v>
      </c>
      <c r="N75" s="216" t="s">
        <v>46</v>
      </c>
      <c r="O75" s="305" t="s">
        <v>46</v>
      </c>
      <c r="P75" s="273" t="s">
        <v>46</v>
      </c>
      <c r="Q75" s="305" t="s">
        <v>46</v>
      </c>
      <c r="R75" s="305" t="s">
        <v>46</v>
      </c>
      <c r="S75" s="290" t="s">
        <v>46</v>
      </c>
      <c r="T75" s="284" t="s">
        <v>46</v>
      </c>
      <c r="U75" s="225" t="s">
        <v>46</v>
      </c>
      <c r="Y75" s="28" t="s">
        <v>102</v>
      </c>
      <c r="Z75" s="312" t="s">
        <v>46</v>
      </c>
      <c r="AA75" s="319" t="s">
        <v>46</v>
      </c>
      <c r="AB75" s="320" t="s">
        <v>46</v>
      </c>
      <c r="AC75" s="319" t="s">
        <v>46</v>
      </c>
      <c r="AD75" s="319" t="s">
        <v>46</v>
      </c>
      <c r="AE75" s="311" t="s">
        <v>46</v>
      </c>
      <c r="AF75" s="308" t="s">
        <v>46</v>
      </c>
      <c r="AG75" s="231" t="s">
        <v>46</v>
      </c>
      <c r="AI75" s="3"/>
    </row>
    <row r="76" spans="1:35" ht="21" hidden="1" customHeight="1">
      <c r="A76" s="28" t="s">
        <v>103</v>
      </c>
      <c r="B76" s="216">
        <v>338000</v>
      </c>
      <c r="C76" s="305">
        <v>63000</v>
      </c>
      <c r="D76" s="273">
        <v>275000</v>
      </c>
      <c r="E76" s="305">
        <v>76000</v>
      </c>
      <c r="F76" s="305">
        <v>82000</v>
      </c>
      <c r="G76" s="290">
        <v>117000</v>
      </c>
      <c r="H76" s="284">
        <v>29000</v>
      </c>
      <c r="I76" s="225">
        <v>75000</v>
      </c>
      <c r="M76" s="28" t="s">
        <v>103</v>
      </c>
      <c r="N76" s="216">
        <v>119000</v>
      </c>
      <c r="O76" s="305">
        <v>24000</v>
      </c>
      <c r="P76" s="273">
        <v>95000</v>
      </c>
      <c r="Q76" s="305">
        <v>40000</v>
      </c>
      <c r="R76" s="305" t="s">
        <v>270</v>
      </c>
      <c r="S76" s="290">
        <v>50000</v>
      </c>
      <c r="T76" s="284">
        <v>11000</v>
      </c>
      <c r="U76" s="225">
        <v>33000</v>
      </c>
      <c r="Y76" s="28" t="s">
        <v>103</v>
      </c>
      <c r="Z76" s="312">
        <v>219000</v>
      </c>
      <c r="AA76" s="319">
        <v>39000</v>
      </c>
      <c r="AB76" s="320">
        <v>180000</v>
      </c>
      <c r="AC76" s="319">
        <v>36000</v>
      </c>
      <c r="AD76" s="319">
        <v>77000</v>
      </c>
      <c r="AE76" s="311">
        <v>67000</v>
      </c>
      <c r="AF76" s="308">
        <v>18000</v>
      </c>
      <c r="AG76" s="231">
        <v>42000</v>
      </c>
      <c r="AI76" s="3"/>
    </row>
    <row r="77" spans="1:35" ht="21" hidden="1" customHeight="1">
      <c r="A77" s="28" t="s">
        <v>104</v>
      </c>
      <c r="B77" s="216" t="s">
        <v>46</v>
      </c>
      <c r="C77" s="305" t="s">
        <v>46</v>
      </c>
      <c r="D77" s="273" t="s">
        <v>46</v>
      </c>
      <c r="E77" s="305" t="s">
        <v>46</v>
      </c>
      <c r="F77" s="305" t="s">
        <v>46</v>
      </c>
      <c r="G77" s="290" t="s">
        <v>46</v>
      </c>
      <c r="H77" s="284" t="s">
        <v>46</v>
      </c>
      <c r="I77" s="225" t="s">
        <v>46</v>
      </c>
      <c r="M77" s="28" t="s">
        <v>104</v>
      </c>
      <c r="N77" s="216" t="s">
        <v>46</v>
      </c>
      <c r="O77" s="305" t="s">
        <v>46</v>
      </c>
      <c r="P77" s="273" t="s">
        <v>46</v>
      </c>
      <c r="Q77" s="305" t="s">
        <v>46</v>
      </c>
      <c r="R77" s="305" t="s">
        <v>46</v>
      </c>
      <c r="S77" s="290" t="s">
        <v>46</v>
      </c>
      <c r="T77" s="284" t="s">
        <v>46</v>
      </c>
      <c r="U77" s="225" t="s">
        <v>46</v>
      </c>
      <c r="Y77" s="28" t="s">
        <v>104</v>
      </c>
      <c r="Z77" s="312" t="s">
        <v>46</v>
      </c>
      <c r="AA77" s="319" t="s">
        <v>46</v>
      </c>
      <c r="AB77" s="320" t="s">
        <v>46</v>
      </c>
      <c r="AC77" s="319" t="s">
        <v>46</v>
      </c>
      <c r="AD77" s="319" t="s">
        <v>46</v>
      </c>
      <c r="AE77" s="311" t="s">
        <v>46</v>
      </c>
      <c r="AF77" s="308" t="s">
        <v>46</v>
      </c>
      <c r="AG77" s="231" t="s">
        <v>46</v>
      </c>
      <c r="AI77" s="3"/>
    </row>
    <row r="78" spans="1:35" ht="21" hidden="1" customHeight="1">
      <c r="A78" s="28" t="s">
        <v>105</v>
      </c>
      <c r="B78" s="216" t="s">
        <v>46</v>
      </c>
      <c r="C78" s="305" t="s">
        <v>46</v>
      </c>
      <c r="D78" s="273" t="s">
        <v>46</v>
      </c>
      <c r="E78" s="305" t="s">
        <v>46</v>
      </c>
      <c r="F78" s="305" t="s">
        <v>46</v>
      </c>
      <c r="G78" s="290" t="s">
        <v>46</v>
      </c>
      <c r="H78" s="284" t="s">
        <v>46</v>
      </c>
      <c r="I78" s="225" t="s">
        <v>46</v>
      </c>
      <c r="M78" s="28" t="s">
        <v>105</v>
      </c>
      <c r="N78" s="216" t="s">
        <v>46</v>
      </c>
      <c r="O78" s="305" t="s">
        <v>46</v>
      </c>
      <c r="P78" s="273" t="s">
        <v>46</v>
      </c>
      <c r="Q78" s="305" t="s">
        <v>46</v>
      </c>
      <c r="R78" s="305" t="s">
        <v>46</v>
      </c>
      <c r="S78" s="290" t="s">
        <v>46</v>
      </c>
      <c r="T78" s="284" t="s">
        <v>46</v>
      </c>
      <c r="U78" s="225" t="s">
        <v>46</v>
      </c>
      <c r="Y78" s="28" t="s">
        <v>105</v>
      </c>
      <c r="Z78" s="312" t="s">
        <v>46</v>
      </c>
      <c r="AA78" s="319" t="s">
        <v>46</v>
      </c>
      <c r="AB78" s="320" t="s">
        <v>46</v>
      </c>
      <c r="AC78" s="319" t="s">
        <v>46</v>
      </c>
      <c r="AD78" s="319" t="s">
        <v>46</v>
      </c>
      <c r="AE78" s="311" t="s">
        <v>46</v>
      </c>
      <c r="AF78" s="308" t="s">
        <v>46</v>
      </c>
      <c r="AG78" s="231" t="s">
        <v>46</v>
      </c>
      <c r="AI78" s="3"/>
    </row>
    <row r="79" spans="1:35" ht="21" hidden="1" customHeight="1">
      <c r="A79" s="28" t="s">
        <v>106</v>
      </c>
      <c r="B79" s="216">
        <v>323000</v>
      </c>
      <c r="C79" s="305">
        <v>61000</v>
      </c>
      <c r="D79" s="273">
        <v>263000</v>
      </c>
      <c r="E79" s="305">
        <v>76000</v>
      </c>
      <c r="F79" s="305">
        <v>75000</v>
      </c>
      <c r="G79" s="290">
        <v>111000</v>
      </c>
      <c r="H79" s="284">
        <v>30000</v>
      </c>
      <c r="I79" s="225">
        <v>71000</v>
      </c>
      <c r="M79" s="28" t="s">
        <v>106</v>
      </c>
      <c r="N79" s="216">
        <v>114000</v>
      </c>
      <c r="O79" s="305">
        <v>22000</v>
      </c>
      <c r="P79" s="273">
        <v>92000</v>
      </c>
      <c r="Q79" s="305">
        <v>39000</v>
      </c>
      <c r="R79" s="305" t="s">
        <v>270</v>
      </c>
      <c r="S79" s="290">
        <v>47000</v>
      </c>
      <c r="T79" s="284">
        <v>10000</v>
      </c>
      <c r="U79" s="225">
        <v>32000</v>
      </c>
      <c r="Y79" s="28" t="s">
        <v>106</v>
      </c>
      <c r="Z79" s="312">
        <v>210000</v>
      </c>
      <c r="AA79" s="319">
        <v>39000</v>
      </c>
      <c r="AB79" s="320">
        <v>171000</v>
      </c>
      <c r="AC79" s="319">
        <v>37000</v>
      </c>
      <c r="AD79" s="319">
        <v>69000</v>
      </c>
      <c r="AE79" s="311">
        <v>64000</v>
      </c>
      <c r="AF79" s="308">
        <v>20000</v>
      </c>
      <c r="AG79" s="231">
        <v>39000</v>
      </c>
      <c r="AI79" s="3"/>
    </row>
    <row r="80" spans="1:35" ht="21" hidden="1" customHeight="1">
      <c r="A80" s="28" t="s">
        <v>107</v>
      </c>
      <c r="B80" s="216" t="s">
        <v>46</v>
      </c>
      <c r="C80" s="305" t="s">
        <v>46</v>
      </c>
      <c r="D80" s="273" t="s">
        <v>46</v>
      </c>
      <c r="E80" s="305" t="s">
        <v>46</v>
      </c>
      <c r="F80" s="305" t="s">
        <v>46</v>
      </c>
      <c r="G80" s="290" t="s">
        <v>46</v>
      </c>
      <c r="H80" s="284" t="s">
        <v>46</v>
      </c>
      <c r="I80" s="225" t="s">
        <v>46</v>
      </c>
      <c r="M80" s="28" t="s">
        <v>107</v>
      </c>
      <c r="N80" s="216" t="s">
        <v>46</v>
      </c>
      <c r="O80" s="305" t="s">
        <v>46</v>
      </c>
      <c r="P80" s="273" t="s">
        <v>46</v>
      </c>
      <c r="Q80" s="305" t="s">
        <v>46</v>
      </c>
      <c r="R80" s="305" t="s">
        <v>46</v>
      </c>
      <c r="S80" s="290" t="s">
        <v>46</v>
      </c>
      <c r="T80" s="284" t="s">
        <v>46</v>
      </c>
      <c r="U80" s="225" t="s">
        <v>46</v>
      </c>
      <c r="Y80" s="28" t="s">
        <v>107</v>
      </c>
      <c r="Z80" s="312" t="s">
        <v>46</v>
      </c>
      <c r="AA80" s="319" t="s">
        <v>46</v>
      </c>
      <c r="AB80" s="320" t="s">
        <v>46</v>
      </c>
      <c r="AC80" s="319" t="s">
        <v>46</v>
      </c>
      <c r="AD80" s="319" t="s">
        <v>46</v>
      </c>
      <c r="AE80" s="311" t="s">
        <v>46</v>
      </c>
      <c r="AF80" s="308" t="s">
        <v>46</v>
      </c>
      <c r="AG80" s="231" t="s">
        <v>46</v>
      </c>
      <c r="AI80" s="3"/>
    </row>
    <row r="81" spans="1:35" ht="21" hidden="1" customHeight="1">
      <c r="A81" s="28" t="s">
        <v>108</v>
      </c>
      <c r="B81" s="216" t="s">
        <v>46</v>
      </c>
      <c r="C81" s="305" t="s">
        <v>46</v>
      </c>
      <c r="D81" s="273" t="s">
        <v>46</v>
      </c>
      <c r="E81" s="305" t="s">
        <v>46</v>
      </c>
      <c r="F81" s="305" t="s">
        <v>46</v>
      </c>
      <c r="G81" s="290" t="s">
        <v>46</v>
      </c>
      <c r="H81" s="284" t="s">
        <v>46</v>
      </c>
      <c r="I81" s="225" t="s">
        <v>46</v>
      </c>
      <c r="M81" s="28" t="s">
        <v>108</v>
      </c>
      <c r="N81" s="216" t="s">
        <v>46</v>
      </c>
      <c r="O81" s="305" t="s">
        <v>46</v>
      </c>
      <c r="P81" s="273" t="s">
        <v>46</v>
      </c>
      <c r="Q81" s="305" t="s">
        <v>46</v>
      </c>
      <c r="R81" s="305" t="s">
        <v>46</v>
      </c>
      <c r="S81" s="290" t="s">
        <v>46</v>
      </c>
      <c r="T81" s="284" t="s">
        <v>46</v>
      </c>
      <c r="U81" s="225" t="s">
        <v>46</v>
      </c>
      <c r="Y81" s="28" t="s">
        <v>108</v>
      </c>
      <c r="Z81" s="312" t="s">
        <v>46</v>
      </c>
      <c r="AA81" s="319" t="s">
        <v>46</v>
      </c>
      <c r="AB81" s="320" t="s">
        <v>46</v>
      </c>
      <c r="AC81" s="319" t="s">
        <v>46</v>
      </c>
      <c r="AD81" s="319" t="s">
        <v>46</v>
      </c>
      <c r="AE81" s="311" t="s">
        <v>46</v>
      </c>
      <c r="AF81" s="308" t="s">
        <v>46</v>
      </c>
      <c r="AG81" s="231" t="s">
        <v>46</v>
      </c>
      <c r="AI81" s="3"/>
    </row>
    <row r="82" spans="1:35" ht="21" hidden="1" customHeight="1">
      <c r="A82" s="28" t="s">
        <v>109</v>
      </c>
      <c r="B82" s="216">
        <v>316000</v>
      </c>
      <c r="C82" s="305">
        <v>56000</v>
      </c>
      <c r="D82" s="273">
        <v>260000</v>
      </c>
      <c r="E82" s="305">
        <v>79000</v>
      </c>
      <c r="F82" s="305">
        <v>73000</v>
      </c>
      <c r="G82" s="290">
        <v>108000</v>
      </c>
      <c r="H82" s="284">
        <v>30000</v>
      </c>
      <c r="I82" s="225">
        <v>68000</v>
      </c>
      <c r="M82" s="28" t="s">
        <v>109</v>
      </c>
      <c r="N82" s="216">
        <v>110000</v>
      </c>
      <c r="O82" s="305">
        <v>19000</v>
      </c>
      <c r="P82" s="273">
        <v>91000</v>
      </c>
      <c r="Q82" s="305">
        <v>42000</v>
      </c>
      <c r="R82" s="305" t="s">
        <v>270</v>
      </c>
      <c r="S82" s="290">
        <v>43000</v>
      </c>
      <c r="T82" s="284">
        <v>9000</v>
      </c>
      <c r="U82" s="225">
        <v>31000</v>
      </c>
      <c r="Y82" s="28" t="s">
        <v>109</v>
      </c>
      <c r="Z82" s="312">
        <v>206000</v>
      </c>
      <c r="AA82" s="319">
        <v>37000</v>
      </c>
      <c r="AB82" s="320">
        <v>169000</v>
      </c>
      <c r="AC82" s="319">
        <v>37000</v>
      </c>
      <c r="AD82" s="319">
        <v>68000</v>
      </c>
      <c r="AE82" s="311">
        <v>64000</v>
      </c>
      <c r="AF82" s="308">
        <v>20000</v>
      </c>
      <c r="AG82" s="231">
        <v>37000</v>
      </c>
      <c r="AI82" s="3"/>
    </row>
    <row r="83" spans="1:35" ht="21" hidden="1" customHeight="1">
      <c r="A83" s="28" t="s">
        <v>209</v>
      </c>
      <c r="B83" s="216" t="s">
        <v>46</v>
      </c>
      <c r="C83" s="305" t="s">
        <v>46</v>
      </c>
      <c r="D83" s="273" t="s">
        <v>46</v>
      </c>
      <c r="E83" s="305" t="s">
        <v>46</v>
      </c>
      <c r="F83" s="305" t="s">
        <v>46</v>
      </c>
      <c r="G83" s="290" t="s">
        <v>46</v>
      </c>
      <c r="H83" s="284" t="s">
        <v>46</v>
      </c>
      <c r="I83" s="225" t="s">
        <v>46</v>
      </c>
      <c r="M83" s="28" t="s">
        <v>209</v>
      </c>
      <c r="N83" s="216" t="s">
        <v>46</v>
      </c>
      <c r="O83" s="305" t="s">
        <v>46</v>
      </c>
      <c r="P83" s="273" t="s">
        <v>46</v>
      </c>
      <c r="Q83" s="305" t="s">
        <v>46</v>
      </c>
      <c r="R83" s="305" t="s">
        <v>46</v>
      </c>
      <c r="S83" s="290" t="s">
        <v>46</v>
      </c>
      <c r="T83" s="284" t="s">
        <v>46</v>
      </c>
      <c r="U83" s="225" t="s">
        <v>46</v>
      </c>
      <c r="Y83" s="28" t="s">
        <v>209</v>
      </c>
      <c r="Z83" s="312" t="s">
        <v>46</v>
      </c>
      <c r="AA83" s="319" t="s">
        <v>46</v>
      </c>
      <c r="AB83" s="320" t="s">
        <v>46</v>
      </c>
      <c r="AC83" s="319" t="s">
        <v>46</v>
      </c>
      <c r="AD83" s="319" t="s">
        <v>46</v>
      </c>
      <c r="AE83" s="311" t="s">
        <v>46</v>
      </c>
      <c r="AF83" s="308" t="s">
        <v>46</v>
      </c>
      <c r="AG83" s="231" t="s">
        <v>46</v>
      </c>
      <c r="AI83" s="3"/>
    </row>
    <row r="84" spans="1:35" ht="21" hidden="1" customHeight="1">
      <c r="A84" s="28" t="s">
        <v>210</v>
      </c>
      <c r="B84" s="216" t="s">
        <v>46</v>
      </c>
      <c r="C84" s="305" t="s">
        <v>46</v>
      </c>
      <c r="D84" s="273" t="s">
        <v>46</v>
      </c>
      <c r="E84" s="305" t="s">
        <v>46</v>
      </c>
      <c r="F84" s="305" t="s">
        <v>46</v>
      </c>
      <c r="G84" s="290" t="s">
        <v>46</v>
      </c>
      <c r="H84" s="284" t="s">
        <v>46</v>
      </c>
      <c r="I84" s="225" t="s">
        <v>46</v>
      </c>
      <c r="M84" s="28" t="s">
        <v>210</v>
      </c>
      <c r="N84" s="216" t="s">
        <v>46</v>
      </c>
      <c r="O84" s="305" t="s">
        <v>46</v>
      </c>
      <c r="P84" s="273" t="s">
        <v>46</v>
      </c>
      <c r="Q84" s="305" t="s">
        <v>46</v>
      </c>
      <c r="R84" s="305" t="s">
        <v>46</v>
      </c>
      <c r="S84" s="290" t="s">
        <v>46</v>
      </c>
      <c r="T84" s="284" t="s">
        <v>46</v>
      </c>
      <c r="U84" s="225" t="s">
        <v>46</v>
      </c>
      <c r="Y84" s="28" t="s">
        <v>210</v>
      </c>
      <c r="Z84" s="312" t="s">
        <v>46</v>
      </c>
      <c r="AA84" s="319" t="s">
        <v>46</v>
      </c>
      <c r="AB84" s="320" t="s">
        <v>46</v>
      </c>
      <c r="AC84" s="319" t="s">
        <v>46</v>
      </c>
      <c r="AD84" s="319" t="s">
        <v>46</v>
      </c>
      <c r="AE84" s="311" t="s">
        <v>46</v>
      </c>
      <c r="AF84" s="308" t="s">
        <v>46</v>
      </c>
      <c r="AG84" s="231" t="s">
        <v>46</v>
      </c>
      <c r="AI84" s="3"/>
    </row>
    <row r="85" spans="1:35" ht="21" hidden="1" customHeight="1">
      <c r="A85" s="28" t="s">
        <v>110</v>
      </c>
      <c r="B85" s="216">
        <v>325000</v>
      </c>
      <c r="C85" s="305">
        <v>56000</v>
      </c>
      <c r="D85" s="273">
        <v>269000</v>
      </c>
      <c r="E85" s="305">
        <v>79000</v>
      </c>
      <c r="F85" s="305">
        <v>79000</v>
      </c>
      <c r="G85" s="290">
        <v>110000</v>
      </c>
      <c r="H85" s="284">
        <v>29000</v>
      </c>
      <c r="I85" s="225">
        <v>72000</v>
      </c>
      <c r="M85" s="28" t="s">
        <v>110</v>
      </c>
      <c r="N85" s="216">
        <v>107000</v>
      </c>
      <c r="O85" s="305">
        <v>20000</v>
      </c>
      <c r="P85" s="273">
        <v>87000</v>
      </c>
      <c r="Q85" s="305">
        <v>41000</v>
      </c>
      <c r="R85" s="305" t="s">
        <v>270</v>
      </c>
      <c r="S85" s="290">
        <v>40000</v>
      </c>
      <c r="T85" s="284">
        <v>9000</v>
      </c>
      <c r="U85" s="225">
        <v>28000</v>
      </c>
      <c r="Y85" s="28" t="s">
        <v>110</v>
      </c>
      <c r="Z85" s="312">
        <v>218000</v>
      </c>
      <c r="AA85" s="319">
        <v>36000</v>
      </c>
      <c r="AB85" s="320">
        <v>182000</v>
      </c>
      <c r="AC85" s="319">
        <v>38000</v>
      </c>
      <c r="AD85" s="319">
        <v>73000</v>
      </c>
      <c r="AE85" s="311">
        <v>70000</v>
      </c>
      <c r="AF85" s="308">
        <v>20000</v>
      </c>
      <c r="AG85" s="231">
        <v>44000</v>
      </c>
      <c r="AI85" s="3"/>
    </row>
    <row r="86" spans="1:35" ht="21" hidden="1" customHeight="1">
      <c r="A86" s="28" t="s">
        <v>111</v>
      </c>
      <c r="B86" s="216" t="s">
        <v>46</v>
      </c>
      <c r="C86" s="305" t="s">
        <v>46</v>
      </c>
      <c r="D86" s="273" t="s">
        <v>46</v>
      </c>
      <c r="E86" s="305" t="s">
        <v>46</v>
      </c>
      <c r="F86" s="305" t="s">
        <v>46</v>
      </c>
      <c r="G86" s="290" t="s">
        <v>46</v>
      </c>
      <c r="H86" s="284" t="s">
        <v>46</v>
      </c>
      <c r="I86" s="225" t="s">
        <v>46</v>
      </c>
      <c r="M86" s="28" t="s">
        <v>111</v>
      </c>
      <c r="N86" s="216" t="s">
        <v>46</v>
      </c>
      <c r="O86" s="305" t="s">
        <v>46</v>
      </c>
      <c r="P86" s="273" t="s">
        <v>46</v>
      </c>
      <c r="Q86" s="305" t="s">
        <v>46</v>
      </c>
      <c r="R86" s="305" t="s">
        <v>46</v>
      </c>
      <c r="S86" s="290" t="s">
        <v>46</v>
      </c>
      <c r="T86" s="284" t="s">
        <v>46</v>
      </c>
      <c r="U86" s="225" t="s">
        <v>46</v>
      </c>
      <c r="Y86" s="28" t="s">
        <v>111</v>
      </c>
      <c r="Z86" s="312" t="s">
        <v>46</v>
      </c>
      <c r="AA86" s="319" t="s">
        <v>46</v>
      </c>
      <c r="AB86" s="320" t="s">
        <v>46</v>
      </c>
      <c r="AC86" s="319" t="s">
        <v>46</v>
      </c>
      <c r="AD86" s="319" t="s">
        <v>46</v>
      </c>
      <c r="AE86" s="311" t="s">
        <v>46</v>
      </c>
      <c r="AF86" s="308" t="s">
        <v>46</v>
      </c>
      <c r="AG86" s="231" t="s">
        <v>46</v>
      </c>
      <c r="AI86" s="3"/>
    </row>
    <row r="87" spans="1:35" ht="21" hidden="1" customHeight="1">
      <c r="A87" s="28" t="s">
        <v>112</v>
      </c>
      <c r="B87" s="216" t="s">
        <v>46</v>
      </c>
      <c r="C87" s="305" t="s">
        <v>46</v>
      </c>
      <c r="D87" s="273" t="s">
        <v>46</v>
      </c>
      <c r="E87" s="305" t="s">
        <v>46</v>
      </c>
      <c r="F87" s="305" t="s">
        <v>46</v>
      </c>
      <c r="G87" s="290" t="s">
        <v>46</v>
      </c>
      <c r="H87" s="284" t="s">
        <v>46</v>
      </c>
      <c r="I87" s="225" t="s">
        <v>46</v>
      </c>
      <c r="M87" s="28" t="s">
        <v>112</v>
      </c>
      <c r="N87" s="216" t="s">
        <v>46</v>
      </c>
      <c r="O87" s="305" t="s">
        <v>46</v>
      </c>
      <c r="P87" s="273" t="s">
        <v>46</v>
      </c>
      <c r="Q87" s="305" t="s">
        <v>46</v>
      </c>
      <c r="R87" s="305" t="s">
        <v>46</v>
      </c>
      <c r="S87" s="290" t="s">
        <v>46</v>
      </c>
      <c r="T87" s="284" t="s">
        <v>46</v>
      </c>
      <c r="U87" s="225" t="s">
        <v>46</v>
      </c>
      <c r="Y87" s="28" t="s">
        <v>112</v>
      </c>
      <c r="Z87" s="312" t="s">
        <v>46</v>
      </c>
      <c r="AA87" s="319" t="s">
        <v>46</v>
      </c>
      <c r="AB87" s="320" t="s">
        <v>46</v>
      </c>
      <c r="AC87" s="319" t="s">
        <v>46</v>
      </c>
      <c r="AD87" s="319" t="s">
        <v>46</v>
      </c>
      <c r="AE87" s="311" t="s">
        <v>46</v>
      </c>
      <c r="AF87" s="308" t="s">
        <v>46</v>
      </c>
      <c r="AG87" s="231" t="s">
        <v>46</v>
      </c>
      <c r="AI87" s="3"/>
    </row>
    <row r="88" spans="1:35" ht="21" hidden="1" customHeight="1">
      <c r="A88" s="28" t="s">
        <v>113</v>
      </c>
      <c r="B88" s="216">
        <v>321000</v>
      </c>
      <c r="C88" s="305">
        <v>61000</v>
      </c>
      <c r="D88" s="273">
        <v>260000</v>
      </c>
      <c r="E88" s="305">
        <v>75000</v>
      </c>
      <c r="F88" s="305">
        <v>77000</v>
      </c>
      <c r="G88" s="290">
        <v>108000</v>
      </c>
      <c r="H88" s="284">
        <v>26000</v>
      </c>
      <c r="I88" s="225">
        <v>68000</v>
      </c>
      <c r="M88" s="28" t="s">
        <v>113</v>
      </c>
      <c r="N88" s="216">
        <v>106000</v>
      </c>
      <c r="O88" s="305">
        <v>24000</v>
      </c>
      <c r="P88" s="273">
        <v>82000</v>
      </c>
      <c r="Q88" s="305">
        <v>37000</v>
      </c>
      <c r="R88" s="305" t="s">
        <v>270</v>
      </c>
      <c r="S88" s="290">
        <v>39000</v>
      </c>
      <c r="T88" s="284" t="s">
        <v>270</v>
      </c>
      <c r="U88" s="225">
        <v>28000</v>
      </c>
      <c r="Y88" s="28" t="s">
        <v>113</v>
      </c>
      <c r="Z88" s="312">
        <v>215000</v>
      </c>
      <c r="AA88" s="319">
        <v>37000</v>
      </c>
      <c r="AB88" s="320">
        <v>178000</v>
      </c>
      <c r="AC88" s="319">
        <v>37000</v>
      </c>
      <c r="AD88" s="319">
        <v>71000</v>
      </c>
      <c r="AE88" s="311">
        <v>69000</v>
      </c>
      <c r="AF88" s="308">
        <v>19000</v>
      </c>
      <c r="AG88" s="231">
        <v>41000</v>
      </c>
      <c r="AI88" s="3"/>
    </row>
    <row r="89" spans="1:35" ht="21" hidden="1" customHeight="1">
      <c r="A89" s="28" t="s">
        <v>114</v>
      </c>
      <c r="B89" s="216">
        <v>309000</v>
      </c>
      <c r="C89" s="305">
        <v>62000</v>
      </c>
      <c r="D89" s="273">
        <v>247000</v>
      </c>
      <c r="E89" s="305">
        <v>73000</v>
      </c>
      <c r="F89" s="305">
        <v>75000</v>
      </c>
      <c r="G89" s="290">
        <v>99000</v>
      </c>
      <c r="H89" s="284">
        <v>25000</v>
      </c>
      <c r="I89" s="225">
        <v>61000</v>
      </c>
      <c r="M89" s="28" t="s">
        <v>114</v>
      </c>
      <c r="N89" s="216">
        <v>102000</v>
      </c>
      <c r="O89" s="305">
        <v>25000</v>
      </c>
      <c r="P89" s="273">
        <v>78000</v>
      </c>
      <c r="Q89" s="305">
        <v>36000</v>
      </c>
      <c r="R89" s="305" t="s">
        <v>270</v>
      </c>
      <c r="S89" s="290">
        <v>35000</v>
      </c>
      <c r="T89" s="284" t="s">
        <v>270</v>
      </c>
      <c r="U89" s="225">
        <v>25000</v>
      </c>
      <c r="Y89" s="28" t="s">
        <v>114</v>
      </c>
      <c r="Z89" s="312">
        <v>206000</v>
      </c>
      <c r="AA89" s="319">
        <v>37000</v>
      </c>
      <c r="AB89" s="320">
        <v>169000</v>
      </c>
      <c r="AC89" s="319">
        <v>37000</v>
      </c>
      <c r="AD89" s="319">
        <v>68000</v>
      </c>
      <c r="AE89" s="311">
        <v>64000</v>
      </c>
      <c r="AF89" s="308">
        <v>18000</v>
      </c>
      <c r="AG89" s="231">
        <v>37000</v>
      </c>
      <c r="AI89" s="3"/>
    </row>
    <row r="90" spans="1:35" ht="21" hidden="1" customHeight="1">
      <c r="A90" s="28" t="s">
        <v>115</v>
      </c>
      <c r="B90" s="216">
        <v>304000</v>
      </c>
      <c r="C90" s="305">
        <v>60000</v>
      </c>
      <c r="D90" s="273">
        <v>243000</v>
      </c>
      <c r="E90" s="305">
        <v>71000</v>
      </c>
      <c r="F90" s="305">
        <v>71000</v>
      </c>
      <c r="G90" s="290">
        <v>101000</v>
      </c>
      <c r="H90" s="284">
        <v>26000</v>
      </c>
      <c r="I90" s="225">
        <v>61000</v>
      </c>
      <c r="M90" s="28" t="s">
        <v>115</v>
      </c>
      <c r="N90" s="216">
        <v>101000</v>
      </c>
      <c r="O90" s="305">
        <v>25000</v>
      </c>
      <c r="P90" s="273">
        <v>77000</v>
      </c>
      <c r="Q90" s="305">
        <v>35000</v>
      </c>
      <c r="R90" s="305" t="s">
        <v>270</v>
      </c>
      <c r="S90" s="290">
        <v>35000</v>
      </c>
      <c r="T90" s="284" t="s">
        <v>270</v>
      </c>
      <c r="U90" s="225">
        <v>25000</v>
      </c>
      <c r="Y90" s="28" t="s">
        <v>115</v>
      </c>
      <c r="Z90" s="312">
        <v>202000</v>
      </c>
      <c r="AA90" s="319">
        <v>36000</v>
      </c>
      <c r="AB90" s="320">
        <v>167000</v>
      </c>
      <c r="AC90" s="319">
        <v>36000</v>
      </c>
      <c r="AD90" s="319">
        <v>65000</v>
      </c>
      <c r="AE90" s="311">
        <v>66000</v>
      </c>
      <c r="AF90" s="308">
        <v>19000</v>
      </c>
      <c r="AG90" s="231">
        <v>36000</v>
      </c>
      <c r="AI90" s="3"/>
    </row>
    <row r="91" spans="1:35" ht="21" hidden="1" customHeight="1">
      <c r="A91" s="28" t="s">
        <v>116</v>
      </c>
      <c r="B91" s="216">
        <v>303000</v>
      </c>
      <c r="C91" s="305">
        <v>61000</v>
      </c>
      <c r="D91" s="273">
        <v>242000</v>
      </c>
      <c r="E91" s="305">
        <v>69000</v>
      </c>
      <c r="F91" s="305">
        <v>71000</v>
      </c>
      <c r="G91" s="290">
        <v>102000</v>
      </c>
      <c r="H91" s="284">
        <v>25000</v>
      </c>
      <c r="I91" s="225">
        <v>63000</v>
      </c>
      <c r="M91" s="28" t="s">
        <v>116</v>
      </c>
      <c r="N91" s="216">
        <v>102000</v>
      </c>
      <c r="O91" s="305">
        <v>25000</v>
      </c>
      <c r="P91" s="273">
        <v>77000</v>
      </c>
      <c r="Q91" s="305">
        <v>34000</v>
      </c>
      <c r="R91" s="305" t="s">
        <v>270</v>
      </c>
      <c r="S91" s="290">
        <v>37000</v>
      </c>
      <c r="T91" s="284" t="s">
        <v>270</v>
      </c>
      <c r="U91" s="225">
        <v>28000</v>
      </c>
      <c r="Y91" s="28" t="s">
        <v>116</v>
      </c>
      <c r="Z91" s="312">
        <v>201000</v>
      </c>
      <c r="AA91" s="319">
        <v>36000</v>
      </c>
      <c r="AB91" s="320">
        <v>165000</v>
      </c>
      <c r="AC91" s="319">
        <v>35000</v>
      </c>
      <c r="AD91" s="319">
        <v>65000</v>
      </c>
      <c r="AE91" s="311">
        <v>65000</v>
      </c>
      <c r="AF91" s="308">
        <v>19000</v>
      </c>
      <c r="AG91" s="231">
        <v>35000</v>
      </c>
      <c r="AI91" s="3"/>
    </row>
    <row r="92" spans="1:35" ht="21" hidden="1" customHeight="1">
      <c r="A92" s="28" t="s">
        <v>117</v>
      </c>
      <c r="B92" s="216">
        <v>311000</v>
      </c>
      <c r="C92" s="305">
        <v>62000</v>
      </c>
      <c r="D92" s="273">
        <v>250000</v>
      </c>
      <c r="E92" s="305">
        <v>73000</v>
      </c>
      <c r="F92" s="305">
        <v>72000</v>
      </c>
      <c r="G92" s="290">
        <v>105000</v>
      </c>
      <c r="H92" s="284">
        <v>24000</v>
      </c>
      <c r="I92" s="225">
        <v>67000</v>
      </c>
      <c r="M92" s="28" t="s">
        <v>117</v>
      </c>
      <c r="N92" s="216">
        <v>106000</v>
      </c>
      <c r="O92" s="305">
        <v>25000</v>
      </c>
      <c r="P92" s="273">
        <v>81000</v>
      </c>
      <c r="Q92" s="305">
        <v>36000</v>
      </c>
      <c r="R92" s="305" t="s">
        <v>270</v>
      </c>
      <c r="S92" s="290">
        <v>39000</v>
      </c>
      <c r="T92" s="284" t="s">
        <v>270</v>
      </c>
      <c r="U92" s="225">
        <v>30000</v>
      </c>
      <c r="Y92" s="28" t="s">
        <v>117</v>
      </c>
      <c r="Z92" s="312">
        <v>205000</v>
      </c>
      <c r="AA92" s="319">
        <v>36000</v>
      </c>
      <c r="AB92" s="320">
        <v>169000</v>
      </c>
      <c r="AC92" s="319">
        <v>37000</v>
      </c>
      <c r="AD92" s="319">
        <v>66000</v>
      </c>
      <c r="AE92" s="311">
        <v>65000</v>
      </c>
      <c r="AF92" s="308">
        <v>18000</v>
      </c>
      <c r="AG92" s="231">
        <v>37000</v>
      </c>
      <c r="AI92" s="3"/>
    </row>
    <row r="93" spans="1:35" ht="21" hidden="1" customHeight="1">
      <c r="A93" s="28" t="s">
        <v>118</v>
      </c>
      <c r="B93" s="216">
        <v>317000</v>
      </c>
      <c r="C93" s="305">
        <v>61000</v>
      </c>
      <c r="D93" s="273">
        <v>256000</v>
      </c>
      <c r="E93" s="305">
        <v>75000</v>
      </c>
      <c r="F93" s="305">
        <v>73000</v>
      </c>
      <c r="G93" s="290">
        <v>108000</v>
      </c>
      <c r="H93" s="284">
        <v>28000</v>
      </c>
      <c r="I93" s="225">
        <v>66000</v>
      </c>
      <c r="M93" s="28" t="s">
        <v>118</v>
      </c>
      <c r="N93" s="216">
        <v>110000</v>
      </c>
      <c r="O93" s="305">
        <v>24000</v>
      </c>
      <c r="P93" s="273">
        <v>85000</v>
      </c>
      <c r="Q93" s="305">
        <v>37000</v>
      </c>
      <c r="R93" s="305" t="s">
        <v>270</v>
      </c>
      <c r="S93" s="290">
        <v>44000</v>
      </c>
      <c r="T93" s="284" t="s">
        <v>270</v>
      </c>
      <c r="U93" s="225">
        <v>31000</v>
      </c>
      <c r="Y93" s="28" t="s">
        <v>118</v>
      </c>
      <c r="Z93" s="312">
        <v>208000</v>
      </c>
      <c r="AA93" s="319">
        <v>37000</v>
      </c>
      <c r="AB93" s="320">
        <v>170000</v>
      </c>
      <c r="AC93" s="319">
        <v>38000</v>
      </c>
      <c r="AD93" s="319">
        <v>68000</v>
      </c>
      <c r="AE93" s="311">
        <v>65000</v>
      </c>
      <c r="AF93" s="308">
        <v>21000</v>
      </c>
      <c r="AG93" s="231">
        <v>35000</v>
      </c>
      <c r="AI93" s="3"/>
    </row>
    <row r="94" spans="1:35" ht="21" hidden="1" customHeight="1">
      <c r="A94" s="28" t="s">
        <v>119</v>
      </c>
      <c r="B94" s="216">
        <v>322000</v>
      </c>
      <c r="C94" s="305">
        <v>59000</v>
      </c>
      <c r="D94" s="273">
        <v>263000</v>
      </c>
      <c r="E94" s="305">
        <v>77000</v>
      </c>
      <c r="F94" s="305">
        <v>74000</v>
      </c>
      <c r="G94" s="290">
        <v>112000</v>
      </c>
      <c r="H94" s="284">
        <v>28000</v>
      </c>
      <c r="I94" s="225">
        <v>70000</v>
      </c>
      <c r="M94" s="28" t="s">
        <v>119</v>
      </c>
      <c r="N94" s="216">
        <v>113000</v>
      </c>
      <c r="O94" s="305">
        <v>24000</v>
      </c>
      <c r="P94" s="273">
        <v>90000</v>
      </c>
      <c r="Q94" s="305">
        <v>38000</v>
      </c>
      <c r="R94" s="305" t="s">
        <v>270</v>
      </c>
      <c r="S94" s="290">
        <v>47000</v>
      </c>
      <c r="T94" s="284" t="s">
        <v>270</v>
      </c>
      <c r="U94" s="225">
        <v>33000</v>
      </c>
      <c r="Y94" s="28" t="s">
        <v>119</v>
      </c>
      <c r="Z94" s="312">
        <v>209000</v>
      </c>
      <c r="AA94" s="319">
        <v>35000</v>
      </c>
      <c r="AB94" s="320">
        <v>173000</v>
      </c>
      <c r="AC94" s="319">
        <v>39000</v>
      </c>
      <c r="AD94" s="319">
        <v>69000</v>
      </c>
      <c r="AE94" s="311">
        <v>66000</v>
      </c>
      <c r="AF94" s="308">
        <v>20000</v>
      </c>
      <c r="AG94" s="231">
        <v>36000</v>
      </c>
      <c r="AI94" s="3"/>
    </row>
    <row r="95" spans="1:35" ht="21" hidden="1" customHeight="1">
      <c r="A95" s="28" t="s">
        <v>211</v>
      </c>
      <c r="B95" s="216">
        <v>330000</v>
      </c>
      <c r="C95" s="305">
        <v>58000</v>
      </c>
      <c r="D95" s="273">
        <v>272000</v>
      </c>
      <c r="E95" s="305">
        <v>75000</v>
      </c>
      <c r="F95" s="305">
        <v>79000</v>
      </c>
      <c r="G95" s="290">
        <v>118000</v>
      </c>
      <c r="H95" s="284">
        <v>29000</v>
      </c>
      <c r="I95" s="225">
        <v>74000</v>
      </c>
      <c r="M95" s="28" t="s">
        <v>211</v>
      </c>
      <c r="N95" s="216">
        <v>115000</v>
      </c>
      <c r="O95" s="305">
        <v>22000</v>
      </c>
      <c r="P95" s="273">
        <v>93000</v>
      </c>
      <c r="Q95" s="305">
        <v>39000</v>
      </c>
      <c r="R95" s="305" t="s">
        <v>270</v>
      </c>
      <c r="S95" s="290">
        <v>49000</v>
      </c>
      <c r="T95" s="284">
        <v>8000</v>
      </c>
      <c r="U95" s="225">
        <v>34000</v>
      </c>
      <c r="Y95" s="28" t="s">
        <v>211</v>
      </c>
      <c r="Z95" s="312">
        <v>215000</v>
      </c>
      <c r="AA95" s="319">
        <v>36000</v>
      </c>
      <c r="AB95" s="320">
        <v>179000</v>
      </c>
      <c r="AC95" s="319">
        <v>37000</v>
      </c>
      <c r="AD95" s="319">
        <v>73000</v>
      </c>
      <c r="AE95" s="311">
        <v>69000</v>
      </c>
      <c r="AF95" s="308">
        <v>21000</v>
      </c>
      <c r="AG95" s="231">
        <v>40000</v>
      </c>
      <c r="AI95" s="3"/>
    </row>
    <row r="96" spans="1:35" ht="21" hidden="1" customHeight="1">
      <c r="A96" s="28" t="s">
        <v>212</v>
      </c>
      <c r="B96" s="216">
        <v>329000</v>
      </c>
      <c r="C96" s="305">
        <v>56000</v>
      </c>
      <c r="D96" s="273">
        <v>272000</v>
      </c>
      <c r="E96" s="305">
        <v>79000</v>
      </c>
      <c r="F96" s="305">
        <v>77000</v>
      </c>
      <c r="G96" s="290">
        <v>116000</v>
      </c>
      <c r="H96" s="284">
        <v>28000</v>
      </c>
      <c r="I96" s="225">
        <v>74000</v>
      </c>
      <c r="M96" s="28" t="s">
        <v>212</v>
      </c>
      <c r="N96" s="216">
        <v>116000</v>
      </c>
      <c r="O96" s="305">
        <v>23000</v>
      </c>
      <c r="P96" s="273">
        <v>94000</v>
      </c>
      <c r="Q96" s="305">
        <v>38000</v>
      </c>
      <c r="R96" s="305" t="s">
        <v>270</v>
      </c>
      <c r="S96" s="290">
        <v>49000</v>
      </c>
      <c r="T96" s="284" t="s">
        <v>270</v>
      </c>
      <c r="U96" s="225">
        <v>35000</v>
      </c>
      <c r="Y96" s="28" t="s">
        <v>212</v>
      </c>
      <c r="Z96" s="312">
        <v>212000</v>
      </c>
      <c r="AA96" s="319">
        <v>34000</v>
      </c>
      <c r="AB96" s="320">
        <v>179000</v>
      </c>
      <c r="AC96" s="319">
        <v>40000</v>
      </c>
      <c r="AD96" s="319">
        <v>71000</v>
      </c>
      <c r="AE96" s="311">
        <v>67000</v>
      </c>
      <c r="AF96" s="308">
        <v>20000</v>
      </c>
      <c r="AG96" s="231">
        <v>39000</v>
      </c>
      <c r="AI96" s="3"/>
    </row>
    <row r="97" spans="1:35" ht="21" hidden="1" customHeight="1">
      <c r="A97" s="28" t="s">
        <v>120</v>
      </c>
      <c r="B97" s="216">
        <v>325000</v>
      </c>
      <c r="C97" s="305">
        <v>58000</v>
      </c>
      <c r="D97" s="273">
        <v>267000</v>
      </c>
      <c r="E97" s="305">
        <v>75000</v>
      </c>
      <c r="F97" s="305">
        <v>78000</v>
      </c>
      <c r="G97" s="290">
        <v>114000</v>
      </c>
      <c r="H97" s="284">
        <v>27000</v>
      </c>
      <c r="I97" s="225">
        <v>73000</v>
      </c>
      <c r="M97" s="28" t="s">
        <v>120</v>
      </c>
      <c r="N97" s="216">
        <v>114000</v>
      </c>
      <c r="O97" s="305">
        <v>23000</v>
      </c>
      <c r="P97" s="273">
        <v>91000</v>
      </c>
      <c r="Q97" s="305">
        <v>35000</v>
      </c>
      <c r="R97" s="305" t="s">
        <v>270</v>
      </c>
      <c r="S97" s="290">
        <v>49000</v>
      </c>
      <c r="T97" s="284">
        <v>8000</v>
      </c>
      <c r="U97" s="225">
        <v>35000</v>
      </c>
      <c r="Y97" s="28" t="s">
        <v>120</v>
      </c>
      <c r="Z97" s="312">
        <v>211000</v>
      </c>
      <c r="AA97" s="319">
        <v>35000</v>
      </c>
      <c r="AB97" s="320">
        <v>176000</v>
      </c>
      <c r="AC97" s="319">
        <v>40000</v>
      </c>
      <c r="AD97" s="319">
        <v>71000</v>
      </c>
      <c r="AE97" s="311">
        <v>65000</v>
      </c>
      <c r="AF97" s="308">
        <v>19000</v>
      </c>
      <c r="AG97" s="231">
        <v>38000</v>
      </c>
      <c r="AI97" s="3"/>
    </row>
    <row r="98" spans="1:35" ht="21" hidden="1" customHeight="1">
      <c r="A98" s="28" t="s">
        <v>121</v>
      </c>
      <c r="B98" s="216">
        <v>322000</v>
      </c>
      <c r="C98" s="305">
        <v>60000</v>
      </c>
      <c r="D98" s="273">
        <v>261000</v>
      </c>
      <c r="E98" s="305">
        <v>75000</v>
      </c>
      <c r="F98" s="305">
        <v>73000</v>
      </c>
      <c r="G98" s="290">
        <v>114000</v>
      </c>
      <c r="H98" s="284">
        <v>27000</v>
      </c>
      <c r="I98" s="225">
        <v>75000</v>
      </c>
      <c r="M98" s="28" t="s">
        <v>121</v>
      </c>
      <c r="N98" s="216">
        <v>115000</v>
      </c>
      <c r="O98" s="305">
        <v>24000</v>
      </c>
      <c r="P98" s="273">
        <v>91000</v>
      </c>
      <c r="Q98" s="305">
        <v>36000</v>
      </c>
      <c r="R98" s="305" t="s">
        <v>270</v>
      </c>
      <c r="S98" s="290">
        <v>49000</v>
      </c>
      <c r="T98" s="284" t="s">
        <v>270</v>
      </c>
      <c r="U98" s="225">
        <v>36000</v>
      </c>
      <c r="Y98" s="28" t="s">
        <v>121</v>
      </c>
      <c r="Z98" s="312">
        <v>207000</v>
      </c>
      <c r="AA98" s="319">
        <v>36000</v>
      </c>
      <c r="AB98" s="320">
        <v>171000</v>
      </c>
      <c r="AC98" s="319">
        <v>39000</v>
      </c>
      <c r="AD98" s="319">
        <v>67000</v>
      </c>
      <c r="AE98" s="311">
        <v>65000</v>
      </c>
      <c r="AF98" s="308">
        <v>19000</v>
      </c>
      <c r="AG98" s="231">
        <v>38000</v>
      </c>
      <c r="AI98" s="3"/>
    </row>
    <row r="99" spans="1:35" ht="21" hidden="1" customHeight="1">
      <c r="A99" s="28" t="s">
        <v>122</v>
      </c>
      <c r="B99" s="216">
        <v>325000</v>
      </c>
      <c r="C99" s="305">
        <v>58000</v>
      </c>
      <c r="D99" s="273">
        <v>267000</v>
      </c>
      <c r="E99" s="305">
        <v>79000</v>
      </c>
      <c r="F99" s="305">
        <v>72000</v>
      </c>
      <c r="G99" s="290">
        <v>116000</v>
      </c>
      <c r="H99" s="284">
        <v>27000</v>
      </c>
      <c r="I99" s="225">
        <v>79000</v>
      </c>
      <c r="M99" s="28" t="s">
        <v>122</v>
      </c>
      <c r="N99" s="216">
        <v>119000</v>
      </c>
      <c r="O99" s="305">
        <v>23000</v>
      </c>
      <c r="P99" s="273">
        <v>95000</v>
      </c>
      <c r="Q99" s="305">
        <v>39000</v>
      </c>
      <c r="R99" s="305" t="s">
        <v>270</v>
      </c>
      <c r="S99" s="290">
        <v>51000</v>
      </c>
      <c r="T99" s="284">
        <v>9000</v>
      </c>
      <c r="U99" s="225">
        <v>38000</v>
      </c>
      <c r="Y99" s="28" t="s">
        <v>122</v>
      </c>
      <c r="Z99" s="312">
        <v>206000</v>
      </c>
      <c r="AA99" s="319">
        <v>35000</v>
      </c>
      <c r="AB99" s="320">
        <v>171000</v>
      </c>
      <c r="AC99" s="319">
        <v>40000</v>
      </c>
      <c r="AD99" s="319">
        <v>66000</v>
      </c>
      <c r="AE99" s="311">
        <v>65000</v>
      </c>
      <c r="AF99" s="308">
        <v>18000</v>
      </c>
      <c r="AG99" s="231">
        <v>41000</v>
      </c>
      <c r="AI99" s="3"/>
    </row>
    <row r="100" spans="1:35" ht="21" hidden="1" customHeight="1">
      <c r="A100" s="28" t="s">
        <v>123</v>
      </c>
      <c r="B100" s="216">
        <v>325000</v>
      </c>
      <c r="C100" s="305">
        <v>57000</v>
      </c>
      <c r="D100" s="273">
        <v>268000</v>
      </c>
      <c r="E100" s="305">
        <v>78000</v>
      </c>
      <c r="F100" s="305">
        <v>74000</v>
      </c>
      <c r="G100" s="290">
        <v>116000</v>
      </c>
      <c r="H100" s="284">
        <v>28000</v>
      </c>
      <c r="I100" s="225">
        <v>78000</v>
      </c>
      <c r="M100" s="28" t="s">
        <v>123</v>
      </c>
      <c r="N100" s="216">
        <v>117000</v>
      </c>
      <c r="O100" s="305">
        <v>22000</v>
      </c>
      <c r="P100" s="273">
        <v>95000</v>
      </c>
      <c r="Q100" s="305">
        <v>38000</v>
      </c>
      <c r="R100" s="305" t="s">
        <v>270</v>
      </c>
      <c r="S100" s="290">
        <v>51000</v>
      </c>
      <c r="T100" s="284">
        <v>9000</v>
      </c>
      <c r="U100" s="225">
        <v>38000</v>
      </c>
      <c r="Y100" s="28" t="s">
        <v>123</v>
      </c>
      <c r="Z100" s="312">
        <v>209000</v>
      </c>
      <c r="AA100" s="319">
        <v>36000</v>
      </c>
      <c r="AB100" s="320">
        <v>173000</v>
      </c>
      <c r="AC100" s="319">
        <v>40000</v>
      </c>
      <c r="AD100" s="319">
        <v>68000</v>
      </c>
      <c r="AE100" s="311">
        <v>65000</v>
      </c>
      <c r="AF100" s="308">
        <v>19000</v>
      </c>
      <c r="AG100" s="231">
        <v>41000</v>
      </c>
      <c r="AI100" s="3"/>
    </row>
    <row r="101" spans="1:35" ht="21" hidden="1" customHeight="1">
      <c r="A101" s="28" t="s">
        <v>124</v>
      </c>
      <c r="B101" s="216">
        <v>322000</v>
      </c>
      <c r="C101" s="305">
        <v>56000</v>
      </c>
      <c r="D101" s="273">
        <v>267000</v>
      </c>
      <c r="E101" s="305">
        <v>78000</v>
      </c>
      <c r="F101" s="305">
        <v>74000</v>
      </c>
      <c r="G101" s="290">
        <v>114000</v>
      </c>
      <c r="H101" s="284">
        <v>29000</v>
      </c>
      <c r="I101" s="225">
        <v>74000</v>
      </c>
      <c r="M101" s="28" t="s">
        <v>124</v>
      </c>
      <c r="N101" s="216">
        <v>117000</v>
      </c>
      <c r="O101" s="305">
        <v>21000</v>
      </c>
      <c r="P101" s="273">
        <v>96000</v>
      </c>
      <c r="Q101" s="305">
        <v>39000</v>
      </c>
      <c r="R101" s="305" t="s">
        <v>270</v>
      </c>
      <c r="S101" s="290">
        <v>50000</v>
      </c>
      <c r="T101" s="284">
        <v>10000</v>
      </c>
      <c r="U101" s="225">
        <v>35000</v>
      </c>
      <c r="Y101" s="28" t="s">
        <v>124</v>
      </c>
      <c r="Z101" s="312">
        <v>205000</v>
      </c>
      <c r="AA101" s="319">
        <v>35000</v>
      </c>
      <c r="AB101" s="320">
        <v>170000</v>
      </c>
      <c r="AC101" s="319">
        <v>39000</v>
      </c>
      <c r="AD101" s="319">
        <v>67000</v>
      </c>
      <c r="AE101" s="311">
        <v>64000</v>
      </c>
      <c r="AF101" s="308">
        <v>19000</v>
      </c>
      <c r="AG101" s="231">
        <v>39000</v>
      </c>
      <c r="AI101" s="3"/>
    </row>
    <row r="102" spans="1:35" ht="21" hidden="1" customHeight="1">
      <c r="A102" s="28" t="s">
        <v>125</v>
      </c>
      <c r="B102" s="216">
        <v>315000</v>
      </c>
      <c r="C102" s="305">
        <v>59000</v>
      </c>
      <c r="D102" s="273">
        <v>255000</v>
      </c>
      <c r="E102" s="305">
        <v>74000</v>
      </c>
      <c r="F102" s="305">
        <v>73000</v>
      </c>
      <c r="G102" s="290">
        <v>109000</v>
      </c>
      <c r="H102" s="284">
        <v>28000</v>
      </c>
      <c r="I102" s="225">
        <v>69000</v>
      </c>
      <c r="M102" s="28" t="s">
        <v>125</v>
      </c>
      <c r="N102" s="216">
        <v>110000</v>
      </c>
      <c r="O102" s="305">
        <v>21000</v>
      </c>
      <c r="P102" s="273">
        <v>89000</v>
      </c>
      <c r="Q102" s="305">
        <v>37000</v>
      </c>
      <c r="R102" s="305" t="s">
        <v>270</v>
      </c>
      <c r="S102" s="290">
        <v>44000</v>
      </c>
      <c r="T102" s="284">
        <v>9000</v>
      </c>
      <c r="U102" s="225">
        <v>30000</v>
      </c>
      <c r="Y102" s="28" t="s">
        <v>125</v>
      </c>
      <c r="Z102" s="312">
        <v>204000</v>
      </c>
      <c r="AA102" s="319">
        <v>38000</v>
      </c>
      <c r="AB102" s="320">
        <v>166000</v>
      </c>
      <c r="AC102" s="319">
        <v>37000</v>
      </c>
      <c r="AD102" s="319">
        <v>65000</v>
      </c>
      <c r="AE102" s="311">
        <v>64000</v>
      </c>
      <c r="AF102" s="308">
        <v>19000</v>
      </c>
      <c r="AG102" s="231">
        <v>39000</v>
      </c>
      <c r="AI102" s="3"/>
    </row>
    <row r="103" spans="1:35" ht="21" hidden="1" customHeight="1">
      <c r="A103" s="28" t="s">
        <v>126</v>
      </c>
      <c r="B103" s="216">
        <v>312000</v>
      </c>
      <c r="C103" s="305">
        <v>57000</v>
      </c>
      <c r="D103" s="273">
        <v>255000</v>
      </c>
      <c r="E103" s="305">
        <v>72000</v>
      </c>
      <c r="F103" s="305">
        <v>69000</v>
      </c>
      <c r="G103" s="290">
        <v>114000</v>
      </c>
      <c r="H103" s="284">
        <v>31000</v>
      </c>
      <c r="I103" s="225">
        <v>71000</v>
      </c>
      <c r="M103" s="28" t="s">
        <v>126</v>
      </c>
      <c r="N103" s="216">
        <v>109000</v>
      </c>
      <c r="O103" s="305">
        <v>19000</v>
      </c>
      <c r="P103" s="273">
        <v>89000</v>
      </c>
      <c r="Q103" s="305">
        <v>36000</v>
      </c>
      <c r="R103" s="305" t="s">
        <v>270</v>
      </c>
      <c r="S103" s="290">
        <v>46000</v>
      </c>
      <c r="T103" s="284">
        <v>10000</v>
      </c>
      <c r="U103" s="225">
        <v>31000</v>
      </c>
      <c r="Y103" s="28" t="s">
        <v>126</v>
      </c>
      <c r="Z103" s="312">
        <v>203000</v>
      </c>
      <c r="AA103" s="319">
        <v>38000</v>
      </c>
      <c r="AB103" s="320">
        <v>165000</v>
      </c>
      <c r="AC103" s="319">
        <v>35000</v>
      </c>
      <c r="AD103" s="319">
        <v>63000</v>
      </c>
      <c r="AE103" s="311">
        <v>68000</v>
      </c>
      <c r="AF103" s="308">
        <v>21000</v>
      </c>
      <c r="AG103" s="231">
        <v>40000</v>
      </c>
      <c r="AI103" s="3"/>
    </row>
    <row r="104" spans="1:35" ht="21" hidden="1" customHeight="1">
      <c r="A104" s="28" t="s">
        <v>127</v>
      </c>
      <c r="B104" s="216">
        <v>315000</v>
      </c>
      <c r="C104" s="305">
        <v>56000</v>
      </c>
      <c r="D104" s="273">
        <v>259000</v>
      </c>
      <c r="E104" s="305">
        <v>75000</v>
      </c>
      <c r="F104" s="305">
        <v>70000</v>
      </c>
      <c r="G104" s="290">
        <v>114000</v>
      </c>
      <c r="H104" s="284">
        <v>31000</v>
      </c>
      <c r="I104" s="225">
        <v>70000</v>
      </c>
      <c r="M104" s="28" t="s">
        <v>127</v>
      </c>
      <c r="N104" s="216">
        <v>109000</v>
      </c>
      <c r="O104" s="305">
        <v>18000</v>
      </c>
      <c r="P104" s="273">
        <v>92000</v>
      </c>
      <c r="Q104" s="305">
        <v>38000</v>
      </c>
      <c r="R104" s="305" t="s">
        <v>270</v>
      </c>
      <c r="S104" s="290">
        <v>48000</v>
      </c>
      <c r="T104" s="284">
        <v>10000</v>
      </c>
      <c r="U104" s="225">
        <v>33000</v>
      </c>
      <c r="Y104" s="28" t="s">
        <v>127</v>
      </c>
      <c r="Z104" s="312">
        <v>205000</v>
      </c>
      <c r="AA104" s="319">
        <v>38000</v>
      </c>
      <c r="AB104" s="320">
        <v>167000</v>
      </c>
      <c r="AC104" s="319">
        <v>37000</v>
      </c>
      <c r="AD104" s="319">
        <v>64000</v>
      </c>
      <c r="AE104" s="311">
        <v>66000</v>
      </c>
      <c r="AF104" s="308">
        <v>21000</v>
      </c>
      <c r="AG104" s="231">
        <v>38000</v>
      </c>
      <c r="AI104" s="3"/>
    </row>
    <row r="105" spans="1:35" ht="21" hidden="1" customHeight="1">
      <c r="A105" s="28" t="s">
        <v>128</v>
      </c>
      <c r="B105" s="216">
        <v>313000</v>
      </c>
      <c r="C105" s="305">
        <v>49000</v>
      </c>
      <c r="D105" s="273">
        <v>264000</v>
      </c>
      <c r="E105" s="305">
        <v>77000</v>
      </c>
      <c r="F105" s="305">
        <v>72000</v>
      </c>
      <c r="G105" s="290">
        <v>115000</v>
      </c>
      <c r="H105" s="284">
        <v>31000</v>
      </c>
      <c r="I105" s="225">
        <v>70000</v>
      </c>
      <c r="M105" s="28" t="s">
        <v>128</v>
      </c>
      <c r="N105" s="216">
        <v>106000</v>
      </c>
      <c r="O105" s="305">
        <v>15000</v>
      </c>
      <c r="P105" s="273">
        <v>92000</v>
      </c>
      <c r="Q105" s="305">
        <v>38000</v>
      </c>
      <c r="R105" s="305" t="s">
        <v>270</v>
      </c>
      <c r="S105" s="290">
        <v>48000</v>
      </c>
      <c r="T105" s="284">
        <v>11000</v>
      </c>
      <c r="U105" s="225">
        <v>32000</v>
      </c>
      <c r="Y105" s="28" t="s">
        <v>128</v>
      </c>
      <c r="Z105" s="312">
        <v>207000</v>
      </c>
      <c r="AA105" s="319">
        <v>35000</v>
      </c>
      <c r="AB105" s="320">
        <v>172000</v>
      </c>
      <c r="AC105" s="319">
        <v>39000</v>
      </c>
      <c r="AD105" s="319">
        <v>66000</v>
      </c>
      <c r="AE105" s="311">
        <v>67000</v>
      </c>
      <c r="AF105" s="308">
        <v>20000</v>
      </c>
      <c r="AG105" s="231">
        <v>39000</v>
      </c>
      <c r="AI105" s="3"/>
    </row>
    <row r="106" spans="1:35" ht="21" hidden="1" customHeight="1">
      <c r="A106" s="28" t="s">
        <v>129</v>
      </c>
      <c r="B106" s="216">
        <v>309000</v>
      </c>
      <c r="C106" s="305">
        <v>47000</v>
      </c>
      <c r="D106" s="273">
        <v>262000</v>
      </c>
      <c r="E106" s="305">
        <v>79000</v>
      </c>
      <c r="F106" s="305">
        <v>73000</v>
      </c>
      <c r="G106" s="290">
        <v>109000</v>
      </c>
      <c r="H106" s="284">
        <v>29000</v>
      </c>
      <c r="I106" s="225">
        <v>66000</v>
      </c>
      <c r="M106" s="28" t="s">
        <v>129</v>
      </c>
      <c r="N106" s="216">
        <v>101000</v>
      </c>
      <c r="O106" s="305">
        <v>15000</v>
      </c>
      <c r="P106" s="273">
        <v>87000</v>
      </c>
      <c r="Q106" s="305">
        <v>39000</v>
      </c>
      <c r="R106" s="305" t="s">
        <v>270</v>
      </c>
      <c r="S106" s="290">
        <v>43000</v>
      </c>
      <c r="T106" s="284">
        <v>9000</v>
      </c>
      <c r="U106" s="225">
        <v>27000</v>
      </c>
      <c r="Y106" s="28" t="s">
        <v>129</v>
      </c>
      <c r="Z106" s="312">
        <v>208000</v>
      </c>
      <c r="AA106" s="319">
        <v>33000</v>
      </c>
      <c r="AB106" s="320">
        <v>175000</v>
      </c>
      <c r="AC106" s="319">
        <v>41000</v>
      </c>
      <c r="AD106" s="319">
        <v>68000</v>
      </c>
      <c r="AE106" s="311">
        <v>67000</v>
      </c>
      <c r="AF106" s="308">
        <v>20000</v>
      </c>
      <c r="AG106" s="231">
        <v>38000</v>
      </c>
      <c r="AI106" s="3"/>
    </row>
    <row r="107" spans="1:35" ht="21" hidden="1" customHeight="1">
      <c r="A107" s="28" t="s">
        <v>213</v>
      </c>
      <c r="B107" s="216">
        <v>305000</v>
      </c>
      <c r="C107" s="305">
        <v>47000</v>
      </c>
      <c r="D107" s="273">
        <v>259000</v>
      </c>
      <c r="E107" s="305">
        <v>80000</v>
      </c>
      <c r="F107" s="305">
        <v>70000</v>
      </c>
      <c r="G107" s="290">
        <v>109000</v>
      </c>
      <c r="H107" s="284">
        <v>28000</v>
      </c>
      <c r="I107" s="225">
        <v>66000</v>
      </c>
      <c r="M107" s="28" t="s">
        <v>213</v>
      </c>
      <c r="N107" s="216">
        <v>98000</v>
      </c>
      <c r="O107" s="305">
        <v>15000</v>
      </c>
      <c r="P107" s="273">
        <v>83000</v>
      </c>
      <c r="Q107" s="305">
        <v>39000</v>
      </c>
      <c r="R107" s="305" t="s">
        <v>270</v>
      </c>
      <c r="S107" s="290">
        <v>39000</v>
      </c>
      <c r="T107" s="284" t="s">
        <v>270</v>
      </c>
      <c r="U107" s="225">
        <v>26000</v>
      </c>
      <c r="Y107" s="28" t="s">
        <v>213</v>
      </c>
      <c r="Z107" s="312">
        <v>207000</v>
      </c>
      <c r="AA107" s="319">
        <v>32000</v>
      </c>
      <c r="AB107" s="320">
        <v>175000</v>
      </c>
      <c r="AC107" s="319">
        <v>41000</v>
      </c>
      <c r="AD107" s="319">
        <v>65000</v>
      </c>
      <c r="AE107" s="311">
        <v>70000</v>
      </c>
      <c r="AF107" s="308">
        <v>21000</v>
      </c>
      <c r="AG107" s="231">
        <v>41000</v>
      </c>
      <c r="AI107" s="3"/>
    </row>
    <row r="108" spans="1:35" ht="21" hidden="1" customHeight="1">
      <c r="A108" s="28" t="s">
        <v>214</v>
      </c>
      <c r="B108" s="216">
        <v>302000</v>
      </c>
      <c r="C108" s="305">
        <v>47000</v>
      </c>
      <c r="D108" s="273">
        <v>255000</v>
      </c>
      <c r="E108" s="305">
        <v>79000</v>
      </c>
      <c r="F108" s="305">
        <v>70000</v>
      </c>
      <c r="G108" s="290">
        <v>106000</v>
      </c>
      <c r="H108" s="284">
        <v>28000</v>
      </c>
      <c r="I108" s="225">
        <v>63000</v>
      </c>
      <c r="M108" s="28" t="s">
        <v>214</v>
      </c>
      <c r="N108" s="216">
        <v>96000</v>
      </c>
      <c r="O108" s="305">
        <v>16000</v>
      </c>
      <c r="P108" s="273">
        <v>80000</v>
      </c>
      <c r="Q108" s="305">
        <v>38000</v>
      </c>
      <c r="R108" s="305" t="s">
        <v>270</v>
      </c>
      <c r="S108" s="290">
        <v>38000</v>
      </c>
      <c r="T108" s="284" t="s">
        <v>270</v>
      </c>
      <c r="U108" s="225">
        <v>25000</v>
      </c>
      <c r="Y108" s="28" t="s">
        <v>214</v>
      </c>
      <c r="Z108" s="312">
        <v>207000</v>
      </c>
      <c r="AA108" s="319">
        <v>32000</v>
      </c>
      <c r="AB108" s="320">
        <v>175000</v>
      </c>
      <c r="AC108" s="319">
        <v>41000</v>
      </c>
      <c r="AD108" s="319">
        <v>66000</v>
      </c>
      <c r="AE108" s="311">
        <v>68000</v>
      </c>
      <c r="AF108" s="308">
        <v>20000</v>
      </c>
      <c r="AG108" s="231">
        <v>38000</v>
      </c>
      <c r="AI108" s="3"/>
    </row>
    <row r="109" spans="1:35" ht="21" hidden="1" customHeight="1">
      <c r="A109" s="28" t="s">
        <v>130</v>
      </c>
      <c r="B109" s="216">
        <v>296000</v>
      </c>
      <c r="C109" s="305">
        <v>45000</v>
      </c>
      <c r="D109" s="273">
        <v>251000</v>
      </c>
      <c r="E109" s="305">
        <v>77000</v>
      </c>
      <c r="F109" s="305">
        <v>65000</v>
      </c>
      <c r="G109" s="290">
        <v>109000</v>
      </c>
      <c r="H109" s="284">
        <v>32000</v>
      </c>
      <c r="I109" s="225">
        <v>63000</v>
      </c>
      <c r="M109" s="28" t="s">
        <v>130</v>
      </c>
      <c r="N109" s="216">
        <v>97000</v>
      </c>
      <c r="O109" s="305">
        <v>14000</v>
      </c>
      <c r="P109" s="273">
        <v>83000</v>
      </c>
      <c r="Q109" s="305">
        <v>39000</v>
      </c>
      <c r="R109" s="305" t="s">
        <v>270</v>
      </c>
      <c r="S109" s="290">
        <v>41000</v>
      </c>
      <c r="T109" s="284">
        <v>9000</v>
      </c>
      <c r="U109" s="225">
        <v>25000</v>
      </c>
      <c r="Y109" s="28" t="s">
        <v>130</v>
      </c>
      <c r="Z109" s="312">
        <v>199000</v>
      </c>
      <c r="AA109" s="319">
        <v>31000</v>
      </c>
      <c r="AB109" s="320">
        <v>168000</v>
      </c>
      <c r="AC109" s="319">
        <v>38000</v>
      </c>
      <c r="AD109" s="319">
        <v>61000</v>
      </c>
      <c r="AE109" s="311">
        <v>69000</v>
      </c>
      <c r="AF109" s="308">
        <v>23000</v>
      </c>
      <c r="AG109" s="231">
        <v>37000</v>
      </c>
      <c r="AI109" s="3"/>
    </row>
    <row r="110" spans="1:35" ht="21" hidden="1" customHeight="1">
      <c r="A110" s="28" t="s">
        <v>131</v>
      </c>
      <c r="B110" s="216">
        <v>298000</v>
      </c>
      <c r="C110" s="305">
        <v>48000</v>
      </c>
      <c r="D110" s="273">
        <v>249000</v>
      </c>
      <c r="E110" s="305">
        <v>74000</v>
      </c>
      <c r="F110" s="305">
        <v>62000</v>
      </c>
      <c r="G110" s="290">
        <v>113000</v>
      </c>
      <c r="H110" s="284">
        <v>33000</v>
      </c>
      <c r="I110" s="225">
        <v>64000</v>
      </c>
      <c r="M110" s="28" t="s">
        <v>131</v>
      </c>
      <c r="N110" s="216">
        <v>98000</v>
      </c>
      <c r="O110" s="305">
        <v>17000</v>
      </c>
      <c r="P110" s="273">
        <v>81000</v>
      </c>
      <c r="Q110" s="305">
        <v>34000</v>
      </c>
      <c r="R110" s="305" t="s">
        <v>270</v>
      </c>
      <c r="S110" s="290">
        <v>44000</v>
      </c>
      <c r="T110" s="284">
        <v>10000</v>
      </c>
      <c r="U110" s="225">
        <v>27000</v>
      </c>
      <c r="Y110" s="28" t="s">
        <v>131</v>
      </c>
      <c r="Z110" s="312">
        <v>200000</v>
      </c>
      <c r="AA110" s="319">
        <v>32000</v>
      </c>
      <c r="AB110" s="320">
        <v>168000</v>
      </c>
      <c r="AC110" s="319">
        <v>40000</v>
      </c>
      <c r="AD110" s="319">
        <v>59000</v>
      </c>
      <c r="AE110" s="311">
        <v>69000</v>
      </c>
      <c r="AF110" s="308">
        <v>22000</v>
      </c>
      <c r="AG110" s="231">
        <v>37000</v>
      </c>
      <c r="AI110" s="3"/>
    </row>
    <row r="111" spans="1:35" ht="21" hidden="1" customHeight="1">
      <c r="A111" s="28" t="s">
        <v>132</v>
      </c>
      <c r="B111" s="216">
        <v>306000</v>
      </c>
      <c r="C111" s="305">
        <v>53000</v>
      </c>
      <c r="D111" s="273">
        <v>253000</v>
      </c>
      <c r="E111" s="305">
        <v>76000</v>
      </c>
      <c r="F111" s="305">
        <v>64000</v>
      </c>
      <c r="G111" s="290">
        <v>112000</v>
      </c>
      <c r="H111" s="284">
        <v>30000</v>
      </c>
      <c r="I111" s="225">
        <v>66000</v>
      </c>
      <c r="M111" s="28" t="s">
        <v>132</v>
      </c>
      <c r="N111" s="216">
        <v>101000</v>
      </c>
      <c r="O111" s="305">
        <v>18000</v>
      </c>
      <c r="P111" s="273">
        <v>83000</v>
      </c>
      <c r="Q111" s="305">
        <v>36000</v>
      </c>
      <c r="R111" s="305" t="s">
        <v>270</v>
      </c>
      <c r="S111" s="290">
        <v>44000</v>
      </c>
      <c r="T111" s="284">
        <v>9000</v>
      </c>
      <c r="U111" s="225">
        <v>29000</v>
      </c>
      <c r="Y111" s="28" t="s">
        <v>132</v>
      </c>
      <c r="Z111" s="312">
        <v>205000</v>
      </c>
      <c r="AA111" s="319">
        <v>36000</v>
      </c>
      <c r="AB111" s="320">
        <v>170000</v>
      </c>
      <c r="AC111" s="319">
        <v>41000</v>
      </c>
      <c r="AD111" s="319">
        <v>60000</v>
      </c>
      <c r="AE111" s="311">
        <v>68000</v>
      </c>
      <c r="AF111" s="308">
        <v>21000</v>
      </c>
      <c r="AG111" s="231">
        <v>37000</v>
      </c>
      <c r="AI111" s="3"/>
    </row>
    <row r="112" spans="1:35" ht="21" hidden="1" customHeight="1">
      <c r="A112" s="28" t="s">
        <v>133</v>
      </c>
      <c r="B112" s="216">
        <v>314000</v>
      </c>
      <c r="C112" s="305">
        <v>56000</v>
      </c>
      <c r="D112" s="273">
        <v>258000</v>
      </c>
      <c r="E112" s="305">
        <v>80000</v>
      </c>
      <c r="F112" s="305">
        <v>65000</v>
      </c>
      <c r="G112" s="290">
        <v>112000</v>
      </c>
      <c r="H112" s="284">
        <v>27000</v>
      </c>
      <c r="I112" s="225">
        <v>69000</v>
      </c>
      <c r="M112" s="28" t="s">
        <v>133</v>
      </c>
      <c r="N112" s="216">
        <v>107000</v>
      </c>
      <c r="O112" s="305">
        <v>19000</v>
      </c>
      <c r="P112" s="273">
        <v>87000</v>
      </c>
      <c r="Q112" s="305">
        <v>38000</v>
      </c>
      <c r="R112" s="305" t="s">
        <v>270</v>
      </c>
      <c r="S112" s="290">
        <v>45000</v>
      </c>
      <c r="T112" s="284">
        <v>8000</v>
      </c>
      <c r="U112" s="225">
        <v>31000</v>
      </c>
      <c r="Y112" s="28" t="s">
        <v>133</v>
      </c>
      <c r="Z112" s="312">
        <v>207000</v>
      </c>
      <c r="AA112" s="319">
        <v>37000</v>
      </c>
      <c r="AB112" s="320">
        <v>170000</v>
      </c>
      <c r="AC112" s="319">
        <v>43000</v>
      </c>
      <c r="AD112" s="319">
        <v>61000</v>
      </c>
      <c r="AE112" s="311">
        <v>67000</v>
      </c>
      <c r="AF112" s="308">
        <v>19000</v>
      </c>
      <c r="AG112" s="231">
        <v>38000</v>
      </c>
      <c r="AI112" s="3"/>
    </row>
    <row r="113" spans="1:35" ht="21" hidden="1" customHeight="1">
      <c r="A113" s="28" t="s">
        <v>134</v>
      </c>
      <c r="B113" s="216">
        <v>315000</v>
      </c>
      <c r="C113" s="305">
        <v>58000</v>
      </c>
      <c r="D113" s="273">
        <v>257000</v>
      </c>
      <c r="E113" s="305">
        <v>79000</v>
      </c>
      <c r="F113" s="305">
        <v>68000</v>
      </c>
      <c r="G113" s="290">
        <v>110000</v>
      </c>
      <c r="H113" s="284">
        <v>30000</v>
      </c>
      <c r="I113" s="225">
        <v>64000</v>
      </c>
      <c r="M113" s="28" t="s">
        <v>134</v>
      </c>
      <c r="N113" s="216">
        <v>104000</v>
      </c>
      <c r="O113" s="305">
        <v>21000</v>
      </c>
      <c r="P113" s="273">
        <v>83000</v>
      </c>
      <c r="Q113" s="305">
        <v>35000</v>
      </c>
      <c r="R113" s="305" t="s">
        <v>270</v>
      </c>
      <c r="S113" s="290">
        <v>43000</v>
      </c>
      <c r="T113" s="284">
        <v>9000</v>
      </c>
      <c r="U113" s="225">
        <v>29000</v>
      </c>
      <c r="Y113" s="28" t="s">
        <v>134</v>
      </c>
      <c r="Z113" s="312">
        <v>211000</v>
      </c>
      <c r="AA113" s="319">
        <v>37000</v>
      </c>
      <c r="AB113" s="320">
        <v>174000</v>
      </c>
      <c r="AC113" s="319">
        <v>44000</v>
      </c>
      <c r="AD113" s="319">
        <v>64000</v>
      </c>
      <c r="AE113" s="311">
        <v>66000</v>
      </c>
      <c r="AF113" s="308">
        <v>21000</v>
      </c>
      <c r="AG113" s="231">
        <v>35000</v>
      </c>
      <c r="AI113" s="3"/>
    </row>
    <row r="114" spans="1:35" ht="21" hidden="1" customHeight="1">
      <c r="A114" s="28" t="s">
        <v>135</v>
      </c>
      <c r="B114" s="216">
        <v>315000</v>
      </c>
      <c r="C114" s="305">
        <v>58000</v>
      </c>
      <c r="D114" s="273">
        <v>257000</v>
      </c>
      <c r="E114" s="305">
        <v>78000</v>
      </c>
      <c r="F114" s="305">
        <v>69000</v>
      </c>
      <c r="G114" s="290">
        <v>110000</v>
      </c>
      <c r="H114" s="284">
        <v>31000</v>
      </c>
      <c r="I114" s="225">
        <v>65000</v>
      </c>
      <c r="M114" s="28" t="s">
        <v>135</v>
      </c>
      <c r="N114" s="216">
        <v>104000</v>
      </c>
      <c r="O114" s="305">
        <v>20000</v>
      </c>
      <c r="P114" s="273">
        <v>83000</v>
      </c>
      <c r="Q114" s="305">
        <v>37000</v>
      </c>
      <c r="R114" s="305" t="s">
        <v>270</v>
      </c>
      <c r="S114" s="290">
        <v>43000</v>
      </c>
      <c r="T114" s="284">
        <v>9000</v>
      </c>
      <c r="U114" s="225">
        <v>29000</v>
      </c>
      <c r="Y114" s="28" t="s">
        <v>135</v>
      </c>
      <c r="Z114" s="312">
        <v>211000</v>
      </c>
      <c r="AA114" s="319">
        <v>38000</v>
      </c>
      <c r="AB114" s="320">
        <v>174000</v>
      </c>
      <c r="AC114" s="319">
        <v>42000</v>
      </c>
      <c r="AD114" s="319">
        <v>65000</v>
      </c>
      <c r="AE114" s="311">
        <v>67000</v>
      </c>
      <c r="AF114" s="308">
        <v>22000</v>
      </c>
      <c r="AG114" s="231">
        <v>36000</v>
      </c>
      <c r="AI114" s="3"/>
    </row>
    <row r="115" spans="1:35" ht="21" hidden="1" customHeight="1">
      <c r="A115" s="28" t="s">
        <v>136</v>
      </c>
      <c r="B115" s="216">
        <v>312000</v>
      </c>
      <c r="C115" s="305">
        <v>58000</v>
      </c>
      <c r="D115" s="273">
        <v>254000</v>
      </c>
      <c r="E115" s="305">
        <v>74000</v>
      </c>
      <c r="F115" s="305">
        <v>68000</v>
      </c>
      <c r="G115" s="290">
        <v>112000</v>
      </c>
      <c r="H115" s="284">
        <v>33000</v>
      </c>
      <c r="I115" s="225">
        <v>65000</v>
      </c>
      <c r="M115" s="28" t="s">
        <v>136</v>
      </c>
      <c r="N115" s="216">
        <v>100000</v>
      </c>
      <c r="O115" s="305">
        <v>21000</v>
      </c>
      <c r="P115" s="273">
        <v>79000</v>
      </c>
      <c r="Q115" s="305">
        <v>33000</v>
      </c>
      <c r="R115" s="305" t="s">
        <v>270</v>
      </c>
      <c r="S115" s="290">
        <v>42000</v>
      </c>
      <c r="T115" s="284">
        <v>10000</v>
      </c>
      <c r="U115" s="225">
        <v>28000</v>
      </c>
      <c r="Y115" s="28" t="s">
        <v>136</v>
      </c>
      <c r="Z115" s="312">
        <v>212000</v>
      </c>
      <c r="AA115" s="319">
        <v>37000</v>
      </c>
      <c r="AB115" s="320">
        <v>175000</v>
      </c>
      <c r="AC115" s="319">
        <v>41000</v>
      </c>
      <c r="AD115" s="319">
        <v>65000</v>
      </c>
      <c r="AE115" s="311">
        <v>70000</v>
      </c>
      <c r="AF115" s="308">
        <v>23000</v>
      </c>
      <c r="AG115" s="231">
        <v>37000</v>
      </c>
      <c r="AI115" s="3"/>
    </row>
    <row r="116" spans="1:35" ht="21" hidden="1" customHeight="1">
      <c r="A116" s="28" t="s">
        <v>137</v>
      </c>
      <c r="B116" s="216">
        <v>319000</v>
      </c>
      <c r="C116" s="305">
        <v>57000</v>
      </c>
      <c r="D116" s="273">
        <v>262000</v>
      </c>
      <c r="E116" s="305">
        <v>76000</v>
      </c>
      <c r="F116" s="305">
        <v>71000</v>
      </c>
      <c r="G116" s="290">
        <v>116000</v>
      </c>
      <c r="H116" s="284">
        <v>33000</v>
      </c>
      <c r="I116" s="225">
        <v>69000</v>
      </c>
      <c r="M116" s="28" t="s">
        <v>137</v>
      </c>
      <c r="N116" s="216">
        <v>102000</v>
      </c>
      <c r="O116" s="305">
        <v>20000</v>
      </c>
      <c r="P116" s="273">
        <v>82000</v>
      </c>
      <c r="Q116" s="305">
        <v>33000</v>
      </c>
      <c r="R116" s="305" t="s">
        <v>270</v>
      </c>
      <c r="S116" s="290">
        <v>44000</v>
      </c>
      <c r="T116" s="284">
        <v>10000</v>
      </c>
      <c r="U116" s="225">
        <v>30000</v>
      </c>
      <c r="Y116" s="28" t="s">
        <v>137</v>
      </c>
      <c r="Z116" s="312">
        <v>217000</v>
      </c>
      <c r="AA116" s="319">
        <v>37000</v>
      </c>
      <c r="AB116" s="320">
        <v>180000</v>
      </c>
      <c r="AC116" s="319">
        <v>42000</v>
      </c>
      <c r="AD116" s="319">
        <v>67000</v>
      </c>
      <c r="AE116" s="311">
        <v>71000</v>
      </c>
      <c r="AF116" s="308">
        <v>23000</v>
      </c>
      <c r="AG116" s="231">
        <v>39000</v>
      </c>
      <c r="AI116" s="3"/>
    </row>
    <row r="117" spans="1:35" ht="21" hidden="1" customHeight="1">
      <c r="A117" s="28" t="s">
        <v>138</v>
      </c>
      <c r="B117" s="216">
        <v>322000</v>
      </c>
      <c r="C117" s="305">
        <v>55000</v>
      </c>
      <c r="D117" s="273">
        <v>268000</v>
      </c>
      <c r="E117" s="305">
        <v>83000</v>
      </c>
      <c r="F117" s="305">
        <v>68000</v>
      </c>
      <c r="G117" s="290">
        <v>117000</v>
      </c>
      <c r="H117" s="284">
        <v>34000</v>
      </c>
      <c r="I117" s="225">
        <v>70000</v>
      </c>
      <c r="M117" s="28" t="s">
        <v>138</v>
      </c>
      <c r="N117" s="216">
        <v>105000</v>
      </c>
      <c r="O117" s="305">
        <v>20000</v>
      </c>
      <c r="P117" s="273">
        <v>85000</v>
      </c>
      <c r="Q117" s="305">
        <v>36000</v>
      </c>
      <c r="R117" s="305" t="s">
        <v>270</v>
      </c>
      <c r="S117" s="290">
        <v>46000</v>
      </c>
      <c r="T117" s="284">
        <v>11000</v>
      </c>
      <c r="U117" s="225">
        <v>30000</v>
      </c>
      <c r="Y117" s="28" t="s">
        <v>138</v>
      </c>
      <c r="Z117" s="312">
        <v>217000</v>
      </c>
      <c r="AA117" s="319">
        <v>35000</v>
      </c>
      <c r="AB117" s="320">
        <v>182000</v>
      </c>
      <c r="AC117" s="319">
        <v>46000</v>
      </c>
      <c r="AD117" s="319">
        <v>65000</v>
      </c>
      <c r="AE117" s="311">
        <v>71000</v>
      </c>
      <c r="AF117" s="308">
        <v>24000</v>
      </c>
      <c r="AG117" s="231">
        <v>40000</v>
      </c>
      <c r="AI117" s="3"/>
    </row>
    <row r="118" spans="1:35" ht="21" hidden="1" customHeight="1">
      <c r="A118" s="28" t="s">
        <v>139</v>
      </c>
      <c r="B118" s="216">
        <v>328000</v>
      </c>
      <c r="C118" s="305">
        <v>53000</v>
      </c>
      <c r="D118" s="273">
        <v>275000</v>
      </c>
      <c r="E118" s="305">
        <v>86000</v>
      </c>
      <c r="F118" s="305">
        <v>72000</v>
      </c>
      <c r="G118" s="290">
        <v>118000</v>
      </c>
      <c r="H118" s="284">
        <v>34000</v>
      </c>
      <c r="I118" s="225">
        <v>71000</v>
      </c>
      <c r="M118" s="28" t="s">
        <v>139</v>
      </c>
      <c r="N118" s="216">
        <v>106000</v>
      </c>
      <c r="O118" s="305">
        <v>18000</v>
      </c>
      <c r="P118" s="273">
        <v>88000</v>
      </c>
      <c r="Q118" s="305">
        <v>38000</v>
      </c>
      <c r="R118" s="305" t="s">
        <v>270</v>
      </c>
      <c r="S118" s="290">
        <v>46000</v>
      </c>
      <c r="T118" s="284">
        <v>10000</v>
      </c>
      <c r="U118" s="225">
        <v>32000</v>
      </c>
      <c r="Y118" s="28" t="s">
        <v>139</v>
      </c>
      <c r="Z118" s="312">
        <v>222000</v>
      </c>
      <c r="AA118" s="319">
        <v>35000</v>
      </c>
      <c r="AB118" s="320">
        <v>187000</v>
      </c>
      <c r="AC118" s="319">
        <v>47000</v>
      </c>
      <c r="AD118" s="319">
        <v>68000</v>
      </c>
      <c r="AE118" s="311">
        <v>72000</v>
      </c>
      <c r="AF118" s="308">
        <v>24000</v>
      </c>
      <c r="AG118" s="231">
        <v>38000</v>
      </c>
      <c r="AI118" s="3"/>
    </row>
    <row r="119" spans="1:35" ht="21" hidden="1" customHeight="1">
      <c r="A119" s="28" t="s">
        <v>215</v>
      </c>
      <c r="B119" s="216">
        <v>326000</v>
      </c>
      <c r="C119" s="305">
        <v>51000</v>
      </c>
      <c r="D119" s="273">
        <v>275000</v>
      </c>
      <c r="E119" s="305">
        <v>87000</v>
      </c>
      <c r="F119" s="305">
        <v>71000</v>
      </c>
      <c r="G119" s="290">
        <v>117000</v>
      </c>
      <c r="H119" s="284">
        <v>32000</v>
      </c>
      <c r="I119" s="225">
        <v>72000</v>
      </c>
      <c r="M119" s="28" t="s">
        <v>215</v>
      </c>
      <c r="N119" s="216">
        <v>108000</v>
      </c>
      <c r="O119" s="305">
        <v>16000</v>
      </c>
      <c r="P119" s="273">
        <v>92000</v>
      </c>
      <c r="Q119" s="305">
        <v>40000</v>
      </c>
      <c r="R119" s="305" t="s">
        <v>270</v>
      </c>
      <c r="S119" s="290">
        <v>47000</v>
      </c>
      <c r="T119" s="284">
        <v>10000</v>
      </c>
      <c r="U119" s="225">
        <v>34000</v>
      </c>
      <c r="Y119" s="28" t="s">
        <v>215</v>
      </c>
      <c r="Z119" s="312">
        <v>219000</v>
      </c>
      <c r="AA119" s="319">
        <v>35000</v>
      </c>
      <c r="AB119" s="320">
        <v>183000</v>
      </c>
      <c r="AC119" s="319">
        <v>47000</v>
      </c>
      <c r="AD119" s="319">
        <v>66000</v>
      </c>
      <c r="AE119" s="311">
        <v>70000</v>
      </c>
      <c r="AF119" s="308">
        <v>23000</v>
      </c>
      <c r="AG119" s="231">
        <v>39000</v>
      </c>
      <c r="AI119" s="3"/>
    </row>
    <row r="120" spans="1:35" ht="21" hidden="1" customHeight="1">
      <c r="A120" s="28" t="s">
        <v>216</v>
      </c>
      <c r="B120" s="216">
        <v>324000</v>
      </c>
      <c r="C120" s="305">
        <v>47000</v>
      </c>
      <c r="D120" s="273">
        <v>278000</v>
      </c>
      <c r="E120" s="305">
        <v>90000</v>
      </c>
      <c r="F120" s="305">
        <v>70000</v>
      </c>
      <c r="G120" s="290">
        <v>117000</v>
      </c>
      <c r="H120" s="284">
        <v>33000</v>
      </c>
      <c r="I120" s="225">
        <v>72000</v>
      </c>
      <c r="M120" s="28" t="s">
        <v>216</v>
      </c>
      <c r="N120" s="216">
        <v>110000</v>
      </c>
      <c r="O120" s="305">
        <v>15000</v>
      </c>
      <c r="P120" s="273">
        <v>95000</v>
      </c>
      <c r="Q120" s="305">
        <v>42000</v>
      </c>
      <c r="R120" s="305" t="s">
        <v>270</v>
      </c>
      <c r="S120" s="290">
        <v>47000</v>
      </c>
      <c r="T120" s="284">
        <v>10000</v>
      </c>
      <c r="U120" s="225">
        <v>33000</v>
      </c>
      <c r="Y120" s="28" t="s">
        <v>216</v>
      </c>
      <c r="Z120" s="312">
        <v>214000</v>
      </c>
      <c r="AA120" s="319">
        <v>32000</v>
      </c>
      <c r="AB120" s="320">
        <v>183000</v>
      </c>
      <c r="AC120" s="319">
        <v>49000</v>
      </c>
      <c r="AD120" s="319">
        <v>64000</v>
      </c>
      <c r="AE120" s="311">
        <v>70000</v>
      </c>
      <c r="AF120" s="308">
        <v>23000</v>
      </c>
      <c r="AG120" s="231">
        <v>38000</v>
      </c>
      <c r="AI120" s="3"/>
    </row>
    <row r="121" spans="1:35" ht="21" hidden="1" customHeight="1">
      <c r="A121" s="28" t="s">
        <v>140</v>
      </c>
      <c r="B121" s="216">
        <v>335000</v>
      </c>
      <c r="C121" s="305">
        <v>48000</v>
      </c>
      <c r="D121" s="273">
        <v>287000</v>
      </c>
      <c r="E121" s="305">
        <v>96000</v>
      </c>
      <c r="F121" s="305">
        <v>72000</v>
      </c>
      <c r="G121" s="290">
        <v>119000</v>
      </c>
      <c r="H121" s="284">
        <v>33000</v>
      </c>
      <c r="I121" s="225">
        <v>72000</v>
      </c>
      <c r="M121" s="28" t="s">
        <v>140</v>
      </c>
      <c r="N121" s="216">
        <v>120000</v>
      </c>
      <c r="O121" s="305">
        <v>18000</v>
      </c>
      <c r="P121" s="273">
        <v>102000</v>
      </c>
      <c r="Q121" s="305">
        <v>46000</v>
      </c>
      <c r="R121" s="305" t="s">
        <v>270</v>
      </c>
      <c r="S121" s="290">
        <v>50000</v>
      </c>
      <c r="T121" s="284">
        <v>10000</v>
      </c>
      <c r="U121" s="225">
        <v>34000</v>
      </c>
      <c r="Y121" s="28" t="s">
        <v>140</v>
      </c>
      <c r="Z121" s="312">
        <v>215000</v>
      </c>
      <c r="AA121" s="319">
        <v>30000</v>
      </c>
      <c r="AB121" s="320">
        <v>186000</v>
      </c>
      <c r="AC121" s="319">
        <v>50000</v>
      </c>
      <c r="AD121" s="319">
        <v>67000</v>
      </c>
      <c r="AE121" s="311">
        <v>69000</v>
      </c>
      <c r="AF121" s="308">
        <v>23000</v>
      </c>
      <c r="AG121" s="231">
        <v>38000</v>
      </c>
      <c r="AI121" s="3"/>
    </row>
    <row r="122" spans="1:35" ht="21" hidden="1" customHeight="1">
      <c r="A122" s="28" t="s">
        <v>141</v>
      </c>
      <c r="B122" s="216">
        <v>337000</v>
      </c>
      <c r="C122" s="305">
        <v>47000</v>
      </c>
      <c r="D122" s="273">
        <v>290000</v>
      </c>
      <c r="E122" s="305">
        <v>95000</v>
      </c>
      <c r="F122" s="305">
        <v>73000</v>
      </c>
      <c r="G122" s="290">
        <v>122000</v>
      </c>
      <c r="H122" s="284">
        <v>34000</v>
      </c>
      <c r="I122" s="225">
        <v>72000</v>
      </c>
      <c r="M122" s="28" t="s">
        <v>141</v>
      </c>
      <c r="N122" s="216">
        <v>122000</v>
      </c>
      <c r="O122" s="305">
        <v>18000</v>
      </c>
      <c r="P122" s="273">
        <v>104000</v>
      </c>
      <c r="Q122" s="305">
        <v>47000</v>
      </c>
      <c r="R122" s="305" t="s">
        <v>270</v>
      </c>
      <c r="S122" s="290">
        <v>50000</v>
      </c>
      <c r="T122" s="284">
        <v>11000</v>
      </c>
      <c r="U122" s="225">
        <v>33000</v>
      </c>
      <c r="Y122" s="28" t="s">
        <v>141</v>
      </c>
      <c r="Z122" s="312">
        <v>215000</v>
      </c>
      <c r="AA122" s="319">
        <v>29000</v>
      </c>
      <c r="AB122" s="320">
        <v>185000</v>
      </c>
      <c r="AC122" s="319">
        <v>47000</v>
      </c>
      <c r="AD122" s="319">
        <v>67000</v>
      </c>
      <c r="AE122" s="311">
        <v>72000</v>
      </c>
      <c r="AF122" s="308">
        <v>24000</v>
      </c>
      <c r="AG122" s="231">
        <v>39000</v>
      </c>
      <c r="AI122" s="3"/>
    </row>
    <row r="123" spans="1:35" ht="21" hidden="1" customHeight="1">
      <c r="A123" s="28" t="s">
        <v>142</v>
      </c>
      <c r="B123" s="216">
        <v>345000</v>
      </c>
      <c r="C123" s="305">
        <v>50000</v>
      </c>
      <c r="D123" s="273">
        <v>294000</v>
      </c>
      <c r="E123" s="305">
        <v>96000</v>
      </c>
      <c r="F123" s="305">
        <v>74000</v>
      </c>
      <c r="G123" s="290">
        <v>124000</v>
      </c>
      <c r="H123" s="284">
        <v>34000</v>
      </c>
      <c r="I123" s="225">
        <v>76000</v>
      </c>
      <c r="M123" s="28" t="s">
        <v>142</v>
      </c>
      <c r="N123" s="216">
        <v>127000</v>
      </c>
      <c r="O123" s="305">
        <v>19000</v>
      </c>
      <c r="P123" s="273">
        <v>109000</v>
      </c>
      <c r="Q123" s="305">
        <v>48000</v>
      </c>
      <c r="R123" s="305" t="s">
        <v>270</v>
      </c>
      <c r="S123" s="290">
        <v>55000</v>
      </c>
      <c r="T123" s="284">
        <v>10000</v>
      </c>
      <c r="U123" s="225">
        <v>38000</v>
      </c>
      <c r="Y123" s="28" t="s">
        <v>142</v>
      </c>
      <c r="Z123" s="312">
        <v>217000</v>
      </c>
      <c r="AA123" s="319">
        <v>32000</v>
      </c>
      <c r="AB123" s="320">
        <v>186000</v>
      </c>
      <c r="AC123" s="319">
        <v>48000</v>
      </c>
      <c r="AD123" s="319">
        <v>68000</v>
      </c>
      <c r="AE123" s="311">
        <v>70000</v>
      </c>
      <c r="AF123" s="308">
        <v>23000</v>
      </c>
      <c r="AG123" s="231">
        <v>37000</v>
      </c>
      <c r="AI123" s="3"/>
    </row>
    <row r="124" spans="1:35" ht="21" hidden="1" customHeight="1">
      <c r="A124" s="28" t="s">
        <v>143</v>
      </c>
      <c r="B124" s="216">
        <v>343000</v>
      </c>
      <c r="C124" s="305">
        <v>50000</v>
      </c>
      <c r="D124" s="273">
        <v>293000</v>
      </c>
      <c r="E124" s="305">
        <v>98000</v>
      </c>
      <c r="F124" s="305">
        <v>71000</v>
      </c>
      <c r="G124" s="290">
        <v>124000</v>
      </c>
      <c r="H124" s="284">
        <v>33000</v>
      </c>
      <c r="I124" s="225">
        <v>76000</v>
      </c>
      <c r="M124" s="28" t="s">
        <v>143</v>
      </c>
      <c r="N124" s="216">
        <v>124000</v>
      </c>
      <c r="O124" s="305">
        <v>17000</v>
      </c>
      <c r="P124" s="273">
        <v>107000</v>
      </c>
      <c r="Q124" s="305">
        <v>47000</v>
      </c>
      <c r="R124" s="305" t="s">
        <v>270</v>
      </c>
      <c r="S124" s="290">
        <v>54000</v>
      </c>
      <c r="T124" s="284">
        <v>9000</v>
      </c>
      <c r="U124" s="225">
        <v>38000</v>
      </c>
      <c r="Y124" s="28" t="s">
        <v>143</v>
      </c>
      <c r="Z124" s="312">
        <v>219000</v>
      </c>
      <c r="AA124" s="319">
        <v>32000</v>
      </c>
      <c r="AB124" s="320">
        <v>187000</v>
      </c>
      <c r="AC124" s="319">
        <v>51000</v>
      </c>
      <c r="AD124" s="319">
        <v>66000</v>
      </c>
      <c r="AE124" s="311">
        <v>70000</v>
      </c>
      <c r="AF124" s="308">
        <v>23000</v>
      </c>
      <c r="AG124" s="231">
        <v>38000</v>
      </c>
      <c r="AI124" s="3"/>
    </row>
    <row r="125" spans="1:35" ht="21" hidden="1" customHeight="1">
      <c r="A125" s="28" t="s">
        <v>144</v>
      </c>
      <c r="B125" s="216">
        <v>339000</v>
      </c>
      <c r="C125" s="305">
        <v>49000</v>
      </c>
      <c r="D125" s="273">
        <v>290000</v>
      </c>
      <c r="E125" s="305">
        <v>97000</v>
      </c>
      <c r="F125" s="305">
        <v>73000</v>
      </c>
      <c r="G125" s="290">
        <v>120000</v>
      </c>
      <c r="H125" s="284">
        <v>32000</v>
      </c>
      <c r="I125" s="225">
        <v>74000</v>
      </c>
      <c r="M125" s="28" t="s">
        <v>144</v>
      </c>
      <c r="N125" s="216">
        <v>120000</v>
      </c>
      <c r="O125" s="305">
        <v>17000</v>
      </c>
      <c r="P125" s="273">
        <v>103000</v>
      </c>
      <c r="Q125" s="305">
        <v>47000</v>
      </c>
      <c r="R125" s="305" t="s">
        <v>270</v>
      </c>
      <c r="S125" s="290">
        <v>51000</v>
      </c>
      <c r="T125" s="284">
        <v>8000</v>
      </c>
      <c r="U125" s="225">
        <v>37000</v>
      </c>
      <c r="Y125" s="28" t="s">
        <v>144</v>
      </c>
      <c r="Z125" s="312">
        <v>218000</v>
      </c>
      <c r="AA125" s="319">
        <v>32000</v>
      </c>
      <c r="AB125" s="320">
        <v>187000</v>
      </c>
      <c r="AC125" s="319">
        <v>50000</v>
      </c>
      <c r="AD125" s="319">
        <v>67000</v>
      </c>
      <c r="AE125" s="311">
        <v>69000</v>
      </c>
      <c r="AF125" s="308">
        <v>23000</v>
      </c>
      <c r="AG125" s="231">
        <v>37000</v>
      </c>
      <c r="AI125" s="3"/>
    </row>
    <row r="126" spans="1:35" ht="21" hidden="1" customHeight="1">
      <c r="A126" s="28" t="s">
        <v>145</v>
      </c>
      <c r="B126" s="216">
        <v>337000</v>
      </c>
      <c r="C126" s="305">
        <v>46000</v>
      </c>
      <c r="D126" s="273">
        <v>291000</v>
      </c>
      <c r="E126" s="305">
        <v>97000</v>
      </c>
      <c r="F126" s="305">
        <v>76000</v>
      </c>
      <c r="G126" s="290">
        <v>118000</v>
      </c>
      <c r="H126" s="284">
        <v>33000</v>
      </c>
      <c r="I126" s="225">
        <v>70000</v>
      </c>
      <c r="M126" s="28" t="s">
        <v>145</v>
      </c>
      <c r="N126" s="216">
        <v>118000</v>
      </c>
      <c r="O126" s="305">
        <v>16000</v>
      </c>
      <c r="P126" s="273">
        <v>101000</v>
      </c>
      <c r="Q126" s="305">
        <v>46000</v>
      </c>
      <c r="R126" s="305" t="s">
        <v>270</v>
      </c>
      <c r="S126" s="290">
        <v>50000</v>
      </c>
      <c r="T126" s="284">
        <v>9000</v>
      </c>
      <c r="U126" s="225">
        <v>35000</v>
      </c>
      <c r="Y126" s="28" t="s">
        <v>145</v>
      </c>
      <c r="Z126" s="312">
        <v>219000</v>
      </c>
      <c r="AA126" s="319">
        <v>30000</v>
      </c>
      <c r="AB126" s="320">
        <v>189000</v>
      </c>
      <c r="AC126" s="319">
        <v>51000</v>
      </c>
      <c r="AD126" s="319">
        <v>71000</v>
      </c>
      <c r="AE126" s="311">
        <v>68000</v>
      </c>
      <c r="AF126" s="308">
        <v>24000</v>
      </c>
      <c r="AG126" s="231">
        <v>35000</v>
      </c>
      <c r="AI126" s="3"/>
    </row>
    <row r="127" spans="1:35" ht="21" hidden="1" customHeight="1">
      <c r="A127" s="28" t="s">
        <v>146</v>
      </c>
      <c r="B127" s="216">
        <v>333000</v>
      </c>
      <c r="C127" s="305">
        <v>41000</v>
      </c>
      <c r="D127" s="273">
        <v>292000</v>
      </c>
      <c r="E127" s="305">
        <v>101000</v>
      </c>
      <c r="F127" s="305">
        <v>77000</v>
      </c>
      <c r="G127" s="290">
        <v>114000</v>
      </c>
      <c r="H127" s="284">
        <v>32000</v>
      </c>
      <c r="I127" s="225">
        <v>68000</v>
      </c>
      <c r="M127" s="28" t="s">
        <v>146</v>
      </c>
      <c r="N127" s="216">
        <v>116000</v>
      </c>
      <c r="O127" s="305">
        <v>16000</v>
      </c>
      <c r="P127" s="273">
        <v>100000</v>
      </c>
      <c r="Q127" s="305">
        <v>48000</v>
      </c>
      <c r="R127" s="305" t="s">
        <v>270</v>
      </c>
      <c r="S127" s="290">
        <v>47000</v>
      </c>
      <c r="T127" s="284">
        <v>9000</v>
      </c>
      <c r="U127" s="225">
        <v>32000</v>
      </c>
      <c r="Y127" s="28" t="s">
        <v>146</v>
      </c>
      <c r="Z127" s="312">
        <v>218000</v>
      </c>
      <c r="AA127" s="319">
        <v>26000</v>
      </c>
      <c r="AB127" s="320">
        <v>192000</v>
      </c>
      <c r="AC127" s="319">
        <v>53000</v>
      </c>
      <c r="AD127" s="319">
        <v>72000</v>
      </c>
      <c r="AE127" s="311">
        <v>68000</v>
      </c>
      <c r="AF127" s="308">
        <v>23000</v>
      </c>
      <c r="AG127" s="231">
        <v>36000</v>
      </c>
      <c r="AI127" s="3"/>
    </row>
    <row r="128" spans="1:35" ht="21" hidden="1" customHeight="1">
      <c r="A128" s="28" t="s">
        <v>147</v>
      </c>
      <c r="B128" s="216">
        <v>329000</v>
      </c>
      <c r="C128" s="305">
        <v>38000</v>
      </c>
      <c r="D128" s="273">
        <v>292000</v>
      </c>
      <c r="E128" s="305">
        <v>98000</v>
      </c>
      <c r="F128" s="305">
        <v>77000</v>
      </c>
      <c r="G128" s="290">
        <v>117000</v>
      </c>
      <c r="H128" s="284">
        <v>31000</v>
      </c>
      <c r="I128" s="225">
        <v>70000</v>
      </c>
      <c r="M128" s="28" t="s">
        <v>147</v>
      </c>
      <c r="N128" s="216">
        <v>117000</v>
      </c>
      <c r="O128" s="305">
        <v>14000</v>
      </c>
      <c r="P128" s="273">
        <v>103000</v>
      </c>
      <c r="Q128" s="305">
        <v>48000</v>
      </c>
      <c r="R128" s="305" t="s">
        <v>270</v>
      </c>
      <c r="S128" s="290">
        <v>49000</v>
      </c>
      <c r="T128" s="284" t="s">
        <v>270</v>
      </c>
      <c r="U128" s="225">
        <v>34000</v>
      </c>
      <c r="Y128" s="28" t="s">
        <v>147</v>
      </c>
      <c r="Z128" s="312">
        <v>212000</v>
      </c>
      <c r="AA128" s="319">
        <v>23000</v>
      </c>
      <c r="AB128" s="320">
        <v>189000</v>
      </c>
      <c r="AC128" s="319">
        <v>50000</v>
      </c>
      <c r="AD128" s="319">
        <v>71000</v>
      </c>
      <c r="AE128" s="311">
        <v>68000</v>
      </c>
      <c r="AF128" s="308">
        <v>23000</v>
      </c>
      <c r="AG128" s="231">
        <v>36000</v>
      </c>
      <c r="AI128" s="3"/>
    </row>
    <row r="129" spans="1:35" ht="21" hidden="1" customHeight="1">
      <c r="A129" s="28" t="s">
        <v>148</v>
      </c>
      <c r="B129" s="216">
        <v>324000</v>
      </c>
      <c r="C129" s="305">
        <v>37000</v>
      </c>
      <c r="D129" s="273">
        <v>287000</v>
      </c>
      <c r="E129" s="305">
        <v>95000</v>
      </c>
      <c r="F129" s="305">
        <v>76000</v>
      </c>
      <c r="G129" s="290">
        <v>117000</v>
      </c>
      <c r="H129" s="284">
        <v>31000</v>
      </c>
      <c r="I129" s="225">
        <v>71000</v>
      </c>
      <c r="M129" s="28" t="s">
        <v>148</v>
      </c>
      <c r="N129" s="216">
        <v>113000</v>
      </c>
      <c r="O129" s="305">
        <v>14000</v>
      </c>
      <c r="P129" s="273">
        <v>99000</v>
      </c>
      <c r="Q129" s="305">
        <v>46000</v>
      </c>
      <c r="R129" s="305" t="s">
        <v>270</v>
      </c>
      <c r="S129" s="290">
        <v>47000</v>
      </c>
      <c r="T129" s="284">
        <v>9000</v>
      </c>
      <c r="U129" s="225">
        <v>32000</v>
      </c>
      <c r="Y129" s="28" t="s">
        <v>148</v>
      </c>
      <c r="Z129" s="312">
        <v>212000</v>
      </c>
      <c r="AA129" s="319">
        <v>23000</v>
      </c>
      <c r="AB129" s="320">
        <v>189000</v>
      </c>
      <c r="AC129" s="319">
        <v>49000</v>
      </c>
      <c r="AD129" s="319">
        <v>70000</v>
      </c>
      <c r="AE129" s="311">
        <v>69000</v>
      </c>
      <c r="AF129" s="308">
        <v>22000</v>
      </c>
      <c r="AG129" s="231">
        <v>39000</v>
      </c>
      <c r="AI129" s="3"/>
    </row>
    <row r="130" spans="1:35" ht="21" hidden="1" customHeight="1">
      <c r="A130" s="28" t="s">
        <v>149</v>
      </c>
      <c r="B130" s="216">
        <v>319000</v>
      </c>
      <c r="C130" s="305">
        <v>39000</v>
      </c>
      <c r="D130" s="273">
        <v>280000</v>
      </c>
      <c r="E130" s="305">
        <v>91000</v>
      </c>
      <c r="F130" s="305">
        <v>74000</v>
      </c>
      <c r="G130" s="290">
        <v>115000</v>
      </c>
      <c r="H130" s="284">
        <v>31000</v>
      </c>
      <c r="I130" s="225">
        <v>72000</v>
      </c>
      <c r="M130" s="28" t="s">
        <v>149</v>
      </c>
      <c r="N130" s="216">
        <v>112000</v>
      </c>
      <c r="O130" s="305">
        <v>14000</v>
      </c>
      <c r="P130" s="273">
        <v>98000</v>
      </c>
      <c r="Q130" s="305">
        <v>43000</v>
      </c>
      <c r="R130" s="305" t="s">
        <v>270</v>
      </c>
      <c r="S130" s="290">
        <v>49000</v>
      </c>
      <c r="T130" s="284">
        <v>9000</v>
      </c>
      <c r="U130" s="225">
        <v>34000</v>
      </c>
      <c r="Y130" s="28" t="s">
        <v>149</v>
      </c>
      <c r="Z130" s="312">
        <v>207000</v>
      </c>
      <c r="AA130" s="319">
        <v>25000</v>
      </c>
      <c r="AB130" s="320">
        <v>183000</v>
      </c>
      <c r="AC130" s="319">
        <v>48000</v>
      </c>
      <c r="AD130" s="319">
        <v>68000</v>
      </c>
      <c r="AE130" s="311">
        <v>66000</v>
      </c>
      <c r="AF130" s="308">
        <v>21000</v>
      </c>
      <c r="AG130" s="231">
        <v>38000</v>
      </c>
      <c r="AI130" s="3"/>
    </row>
    <row r="131" spans="1:35" ht="21" hidden="1" customHeight="1">
      <c r="A131" s="28" t="s">
        <v>217</v>
      </c>
      <c r="B131" s="216">
        <v>326000</v>
      </c>
      <c r="C131" s="305">
        <v>38000</v>
      </c>
      <c r="D131" s="273">
        <v>288000</v>
      </c>
      <c r="E131" s="305">
        <v>92000</v>
      </c>
      <c r="F131" s="305">
        <v>77000</v>
      </c>
      <c r="G131" s="290">
        <v>119000</v>
      </c>
      <c r="H131" s="284">
        <v>30000</v>
      </c>
      <c r="I131" s="225">
        <v>74000</v>
      </c>
      <c r="M131" s="28" t="s">
        <v>217</v>
      </c>
      <c r="N131" s="216">
        <v>115000</v>
      </c>
      <c r="O131" s="305">
        <v>14000</v>
      </c>
      <c r="P131" s="273">
        <v>101000</v>
      </c>
      <c r="Q131" s="305">
        <v>42000</v>
      </c>
      <c r="R131" s="305" t="s">
        <v>270</v>
      </c>
      <c r="S131" s="290">
        <v>53000</v>
      </c>
      <c r="T131" s="284">
        <v>10000</v>
      </c>
      <c r="U131" s="225">
        <v>37000</v>
      </c>
      <c r="Y131" s="28" t="s">
        <v>217</v>
      </c>
      <c r="Z131" s="312">
        <v>212000</v>
      </c>
      <c r="AA131" s="319">
        <v>24000</v>
      </c>
      <c r="AB131" s="320">
        <v>187000</v>
      </c>
      <c r="AC131" s="319">
        <v>49000</v>
      </c>
      <c r="AD131" s="319">
        <v>72000</v>
      </c>
      <c r="AE131" s="311">
        <v>66000</v>
      </c>
      <c r="AF131" s="308">
        <v>20000</v>
      </c>
      <c r="AG131" s="231">
        <v>38000</v>
      </c>
      <c r="AI131" s="3"/>
    </row>
    <row r="132" spans="1:35" ht="21" hidden="1" customHeight="1">
      <c r="A132" s="28" t="s">
        <v>218</v>
      </c>
      <c r="B132" s="216">
        <v>324000</v>
      </c>
      <c r="C132" s="305">
        <v>37000</v>
      </c>
      <c r="D132" s="273">
        <v>287000</v>
      </c>
      <c r="E132" s="305">
        <v>92000</v>
      </c>
      <c r="F132" s="305">
        <v>76000</v>
      </c>
      <c r="G132" s="290">
        <v>119000</v>
      </c>
      <c r="H132" s="284">
        <v>28000</v>
      </c>
      <c r="I132" s="225">
        <v>76000</v>
      </c>
      <c r="M132" s="28" t="s">
        <v>218</v>
      </c>
      <c r="N132" s="216">
        <v>117000</v>
      </c>
      <c r="O132" s="305">
        <v>12000</v>
      </c>
      <c r="P132" s="273">
        <v>104000</v>
      </c>
      <c r="Q132" s="305">
        <v>45000</v>
      </c>
      <c r="R132" s="305" t="s">
        <v>270</v>
      </c>
      <c r="S132" s="290">
        <v>54000</v>
      </c>
      <c r="T132" s="284">
        <v>9000</v>
      </c>
      <c r="U132" s="225">
        <v>38000</v>
      </c>
      <c r="Y132" s="28" t="s">
        <v>218</v>
      </c>
      <c r="Z132" s="312">
        <v>207000</v>
      </c>
      <c r="AA132" s="319">
        <v>24000</v>
      </c>
      <c r="AB132" s="320">
        <v>183000</v>
      </c>
      <c r="AC132" s="319">
        <v>48000</v>
      </c>
      <c r="AD132" s="319">
        <v>70000</v>
      </c>
      <c r="AE132" s="311">
        <v>65000</v>
      </c>
      <c r="AF132" s="308">
        <v>20000</v>
      </c>
      <c r="AG132" s="231">
        <v>37000</v>
      </c>
      <c r="AI132" s="3"/>
    </row>
    <row r="133" spans="1:35" ht="21" hidden="1" customHeight="1">
      <c r="A133" s="28" t="s">
        <v>150</v>
      </c>
      <c r="B133" s="216">
        <v>323000</v>
      </c>
      <c r="C133" s="305">
        <v>38000</v>
      </c>
      <c r="D133" s="273">
        <v>286000</v>
      </c>
      <c r="E133" s="305">
        <v>88000</v>
      </c>
      <c r="F133" s="305">
        <v>77000</v>
      </c>
      <c r="G133" s="290">
        <v>120000</v>
      </c>
      <c r="H133" s="284">
        <v>29000</v>
      </c>
      <c r="I133" s="225">
        <v>78000</v>
      </c>
      <c r="M133" s="28" t="s">
        <v>150</v>
      </c>
      <c r="N133" s="216">
        <v>115000</v>
      </c>
      <c r="O133" s="305">
        <v>13000</v>
      </c>
      <c r="P133" s="273">
        <v>102000</v>
      </c>
      <c r="Q133" s="305">
        <v>43000</v>
      </c>
      <c r="R133" s="305" t="s">
        <v>270</v>
      </c>
      <c r="S133" s="290">
        <v>53000</v>
      </c>
      <c r="T133" s="284">
        <v>10000</v>
      </c>
      <c r="U133" s="225">
        <v>37000</v>
      </c>
      <c r="Y133" s="28" t="s">
        <v>150</v>
      </c>
      <c r="Z133" s="312">
        <v>209000</v>
      </c>
      <c r="AA133" s="319">
        <v>25000</v>
      </c>
      <c r="AB133" s="320">
        <v>184000</v>
      </c>
      <c r="AC133" s="319">
        <v>45000</v>
      </c>
      <c r="AD133" s="319">
        <v>71000</v>
      </c>
      <c r="AE133" s="311">
        <v>68000</v>
      </c>
      <c r="AF133" s="308">
        <v>19000</v>
      </c>
      <c r="AG133" s="231">
        <v>41000</v>
      </c>
      <c r="AI133" s="3"/>
    </row>
    <row r="134" spans="1:35" ht="21" hidden="1" customHeight="1">
      <c r="A134" s="28" t="s">
        <v>151</v>
      </c>
      <c r="B134" s="216">
        <v>331000</v>
      </c>
      <c r="C134" s="305">
        <v>40000</v>
      </c>
      <c r="D134" s="273">
        <v>291000</v>
      </c>
      <c r="E134" s="305">
        <v>93000</v>
      </c>
      <c r="F134" s="305">
        <v>76000</v>
      </c>
      <c r="G134" s="290">
        <v>122000</v>
      </c>
      <c r="H134" s="284">
        <v>30000</v>
      </c>
      <c r="I134" s="225">
        <v>80000</v>
      </c>
      <c r="M134" s="28" t="s">
        <v>151</v>
      </c>
      <c r="N134" s="216">
        <v>119000</v>
      </c>
      <c r="O134" s="305">
        <v>13000</v>
      </c>
      <c r="P134" s="273">
        <v>106000</v>
      </c>
      <c r="Q134" s="305">
        <v>45000</v>
      </c>
      <c r="R134" s="305" t="s">
        <v>270</v>
      </c>
      <c r="S134" s="290">
        <v>54000</v>
      </c>
      <c r="T134" s="284">
        <v>10000</v>
      </c>
      <c r="U134" s="225">
        <v>40000</v>
      </c>
      <c r="Y134" s="28" t="s">
        <v>151</v>
      </c>
      <c r="Z134" s="312">
        <v>212000</v>
      </c>
      <c r="AA134" s="319">
        <v>27000</v>
      </c>
      <c r="AB134" s="320">
        <v>185000</v>
      </c>
      <c r="AC134" s="319">
        <v>48000</v>
      </c>
      <c r="AD134" s="319">
        <v>70000</v>
      </c>
      <c r="AE134" s="311">
        <v>68000</v>
      </c>
      <c r="AF134" s="308">
        <v>20000</v>
      </c>
      <c r="AG134" s="231">
        <v>40000</v>
      </c>
      <c r="AI134" s="3"/>
    </row>
    <row r="135" spans="1:35" ht="21" hidden="1" customHeight="1">
      <c r="A135" s="28" t="s">
        <v>152</v>
      </c>
      <c r="B135" s="216">
        <v>333000</v>
      </c>
      <c r="C135" s="305">
        <v>40000</v>
      </c>
      <c r="D135" s="273">
        <v>293000</v>
      </c>
      <c r="E135" s="305">
        <v>90000</v>
      </c>
      <c r="F135" s="305">
        <v>81000</v>
      </c>
      <c r="G135" s="290">
        <v>121000</v>
      </c>
      <c r="H135" s="284">
        <v>32000</v>
      </c>
      <c r="I135" s="225">
        <v>78000</v>
      </c>
      <c r="M135" s="28" t="s">
        <v>152</v>
      </c>
      <c r="N135" s="216">
        <v>120000</v>
      </c>
      <c r="O135" s="305">
        <v>14000</v>
      </c>
      <c r="P135" s="273">
        <v>106000</v>
      </c>
      <c r="Q135" s="305">
        <v>45000</v>
      </c>
      <c r="R135" s="305" t="s">
        <v>270</v>
      </c>
      <c r="S135" s="290">
        <v>55000</v>
      </c>
      <c r="T135" s="284">
        <v>11000</v>
      </c>
      <c r="U135" s="225">
        <v>39000</v>
      </c>
      <c r="Y135" s="28" t="s">
        <v>152</v>
      </c>
      <c r="Z135" s="312">
        <v>213000</v>
      </c>
      <c r="AA135" s="319">
        <v>26000</v>
      </c>
      <c r="AB135" s="320">
        <v>187000</v>
      </c>
      <c r="AC135" s="319">
        <v>45000</v>
      </c>
      <c r="AD135" s="319">
        <v>75000</v>
      </c>
      <c r="AE135" s="311">
        <v>67000</v>
      </c>
      <c r="AF135" s="308">
        <v>21000</v>
      </c>
      <c r="AG135" s="231">
        <v>39000</v>
      </c>
      <c r="AI135" s="3"/>
    </row>
    <row r="136" spans="1:35" ht="21" hidden="1" customHeight="1">
      <c r="A136" s="28" t="s">
        <v>153</v>
      </c>
      <c r="B136" s="216">
        <v>329000</v>
      </c>
      <c r="C136" s="305">
        <v>38000</v>
      </c>
      <c r="D136" s="273">
        <v>291000</v>
      </c>
      <c r="E136" s="305">
        <v>91000</v>
      </c>
      <c r="F136" s="305">
        <v>80000</v>
      </c>
      <c r="G136" s="290">
        <v>121000</v>
      </c>
      <c r="H136" s="284">
        <v>33000</v>
      </c>
      <c r="I136" s="225">
        <v>74000</v>
      </c>
      <c r="M136" s="28" t="s">
        <v>153</v>
      </c>
      <c r="N136" s="216">
        <v>124000</v>
      </c>
      <c r="O136" s="305">
        <v>14000</v>
      </c>
      <c r="P136" s="273">
        <v>110000</v>
      </c>
      <c r="Q136" s="305">
        <v>47000</v>
      </c>
      <c r="R136" s="305" t="s">
        <v>270</v>
      </c>
      <c r="S136" s="290">
        <v>56000</v>
      </c>
      <c r="T136" s="284">
        <v>10000</v>
      </c>
      <c r="U136" s="225">
        <v>38000</v>
      </c>
      <c r="Y136" s="28" t="s">
        <v>153</v>
      </c>
      <c r="Z136" s="312">
        <v>205000</v>
      </c>
      <c r="AA136" s="319">
        <v>24000</v>
      </c>
      <c r="AB136" s="320">
        <v>181000</v>
      </c>
      <c r="AC136" s="319">
        <v>43000</v>
      </c>
      <c r="AD136" s="319">
        <v>74000</v>
      </c>
      <c r="AE136" s="311">
        <v>64000</v>
      </c>
      <c r="AF136" s="308">
        <v>22000</v>
      </c>
      <c r="AG136" s="231">
        <v>36000</v>
      </c>
      <c r="AI136" s="3"/>
    </row>
    <row r="137" spans="1:35" ht="21" hidden="1" customHeight="1">
      <c r="A137" s="28" t="s">
        <v>154</v>
      </c>
      <c r="B137" s="216">
        <v>318000</v>
      </c>
      <c r="C137" s="305">
        <v>37000</v>
      </c>
      <c r="D137" s="273">
        <v>280000</v>
      </c>
      <c r="E137" s="305">
        <v>88000</v>
      </c>
      <c r="F137" s="305">
        <v>81000</v>
      </c>
      <c r="G137" s="290">
        <v>111000</v>
      </c>
      <c r="H137" s="284">
        <v>32000</v>
      </c>
      <c r="I137" s="225">
        <v>67000</v>
      </c>
      <c r="M137" s="28" t="s">
        <v>154</v>
      </c>
      <c r="N137" s="216">
        <v>116000</v>
      </c>
      <c r="O137" s="305">
        <v>14000</v>
      </c>
      <c r="P137" s="273">
        <v>102000</v>
      </c>
      <c r="Q137" s="305">
        <v>45000</v>
      </c>
      <c r="R137" s="305" t="s">
        <v>270</v>
      </c>
      <c r="S137" s="290">
        <v>51000</v>
      </c>
      <c r="T137" s="284">
        <v>10000</v>
      </c>
      <c r="U137" s="225">
        <v>34000</v>
      </c>
      <c r="Y137" s="28" t="s">
        <v>154</v>
      </c>
      <c r="Z137" s="312">
        <v>202000</v>
      </c>
      <c r="AA137" s="319">
        <v>23000</v>
      </c>
      <c r="AB137" s="320">
        <v>178000</v>
      </c>
      <c r="AC137" s="319">
        <v>43000</v>
      </c>
      <c r="AD137" s="319">
        <v>75000</v>
      </c>
      <c r="AE137" s="311">
        <v>60000</v>
      </c>
      <c r="AF137" s="308">
        <v>21000</v>
      </c>
      <c r="AG137" s="231">
        <v>34000</v>
      </c>
      <c r="AI137" s="3"/>
    </row>
    <row r="138" spans="1:35" ht="21" hidden="1" customHeight="1">
      <c r="A138" s="28" t="s">
        <v>155</v>
      </c>
      <c r="B138" s="216">
        <v>314000</v>
      </c>
      <c r="C138" s="305">
        <v>34000</v>
      </c>
      <c r="D138" s="273">
        <v>280000</v>
      </c>
      <c r="E138" s="305">
        <v>85000</v>
      </c>
      <c r="F138" s="305">
        <v>79000</v>
      </c>
      <c r="G138" s="290">
        <v>115000</v>
      </c>
      <c r="H138" s="284">
        <v>34000</v>
      </c>
      <c r="I138" s="225">
        <v>68000</v>
      </c>
      <c r="M138" s="28" t="s">
        <v>155</v>
      </c>
      <c r="N138" s="216">
        <v>115000</v>
      </c>
      <c r="O138" s="305">
        <v>14000</v>
      </c>
      <c r="P138" s="273">
        <v>101000</v>
      </c>
      <c r="Q138" s="305">
        <v>43000</v>
      </c>
      <c r="R138" s="305" t="s">
        <v>270</v>
      </c>
      <c r="S138" s="290">
        <v>52000</v>
      </c>
      <c r="T138" s="284">
        <v>11000</v>
      </c>
      <c r="U138" s="225">
        <v>33000</v>
      </c>
      <c r="Y138" s="28" t="s">
        <v>155</v>
      </c>
      <c r="Z138" s="312">
        <v>199000</v>
      </c>
      <c r="AA138" s="319">
        <v>20000</v>
      </c>
      <c r="AB138" s="320">
        <v>179000</v>
      </c>
      <c r="AC138" s="319">
        <v>42000</v>
      </c>
      <c r="AD138" s="319">
        <v>73000</v>
      </c>
      <c r="AE138" s="311">
        <v>64000</v>
      </c>
      <c r="AF138" s="308">
        <v>23000</v>
      </c>
      <c r="AG138" s="231">
        <v>35000</v>
      </c>
      <c r="AI138" s="3"/>
    </row>
    <row r="139" spans="1:35" ht="21" hidden="1" customHeight="1">
      <c r="A139" s="28" t="s">
        <v>156</v>
      </c>
      <c r="B139" s="216">
        <v>312000</v>
      </c>
      <c r="C139" s="305">
        <v>35000</v>
      </c>
      <c r="D139" s="273">
        <v>277000</v>
      </c>
      <c r="E139" s="305">
        <v>81000</v>
      </c>
      <c r="F139" s="305">
        <v>80000</v>
      </c>
      <c r="G139" s="290">
        <v>116000</v>
      </c>
      <c r="H139" s="284">
        <v>35000</v>
      </c>
      <c r="I139" s="225">
        <v>70000</v>
      </c>
      <c r="M139" s="28" t="s">
        <v>156</v>
      </c>
      <c r="N139" s="216">
        <v>112000</v>
      </c>
      <c r="O139" s="305">
        <v>14000</v>
      </c>
      <c r="P139" s="273">
        <v>98000</v>
      </c>
      <c r="Q139" s="305">
        <v>40000</v>
      </c>
      <c r="R139" s="305" t="s">
        <v>270</v>
      </c>
      <c r="S139" s="290">
        <v>51000</v>
      </c>
      <c r="T139" s="284">
        <v>11000</v>
      </c>
      <c r="U139" s="225">
        <v>34000</v>
      </c>
      <c r="Y139" s="28" t="s">
        <v>156</v>
      </c>
      <c r="Z139" s="312">
        <v>200000</v>
      </c>
      <c r="AA139" s="319">
        <v>21000</v>
      </c>
      <c r="AB139" s="320">
        <v>179000</v>
      </c>
      <c r="AC139" s="319">
        <v>41000</v>
      </c>
      <c r="AD139" s="319">
        <v>73000</v>
      </c>
      <c r="AE139" s="311">
        <v>65000</v>
      </c>
      <c r="AF139" s="308">
        <v>24000</v>
      </c>
      <c r="AG139" s="231">
        <v>35000</v>
      </c>
      <c r="AI139" s="3"/>
    </row>
    <row r="140" spans="1:35" ht="21" hidden="1" customHeight="1">
      <c r="A140" s="28" t="s">
        <v>157</v>
      </c>
      <c r="B140" s="216">
        <v>322000</v>
      </c>
      <c r="C140" s="305">
        <v>36000</v>
      </c>
      <c r="D140" s="273">
        <v>285000</v>
      </c>
      <c r="E140" s="305">
        <v>83000</v>
      </c>
      <c r="F140" s="305">
        <v>82000</v>
      </c>
      <c r="G140" s="290">
        <v>121000</v>
      </c>
      <c r="H140" s="284">
        <v>38000</v>
      </c>
      <c r="I140" s="225">
        <v>71000</v>
      </c>
      <c r="M140" s="28" t="s">
        <v>157</v>
      </c>
      <c r="N140" s="216">
        <v>116000</v>
      </c>
      <c r="O140" s="305">
        <v>14000</v>
      </c>
      <c r="P140" s="273">
        <v>102000</v>
      </c>
      <c r="Q140" s="305">
        <v>40000</v>
      </c>
      <c r="R140" s="305" t="s">
        <v>270</v>
      </c>
      <c r="S140" s="290">
        <v>54000</v>
      </c>
      <c r="T140" s="284">
        <v>13000</v>
      </c>
      <c r="U140" s="225">
        <v>34000</v>
      </c>
      <c r="Y140" s="28" t="s">
        <v>157</v>
      </c>
      <c r="Z140" s="312">
        <v>205000</v>
      </c>
      <c r="AA140" s="319">
        <v>22000</v>
      </c>
      <c r="AB140" s="320">
        <v>183000</v>
      </c>
      <c r="AC140" s="319">
        <v>43000</v>
      </c>
      <c r="AD140" s="319">
        <v>74000</v>
      </c>
      <c r="AE140" s="311">
        <v>67000</v>
      </c>
      <c r="AF140" s="308">
        <v>25000</v>
      </c>
      <c r="AG140" s="231">
        <v>37000</v>
      </c>
      <c r="AI140" s="3"/>
    </row>
    <row r="141" spans="1:35" ht="21" hidden="1" customHeight="1">
      <c r="A141" s="28" t="s">
        <v>158</v>
      </c>
      <c r="B141" s="216">
        <v>322000</v>
      </c>
      <c r="C141" s="305">
        <v>36000</v>
      </c>
      <c r="D141" s="273">
        <v>286000</v>
      </c>
      <c r="E141" s="305">
        <v>88000</v>
      </c>
      <c r="F141" s="305">
        <v>76000</v>
      </c>
      <c r="G141" s="290">
        <v>122000</v>
      </c>
      <c r="H141" s="284">
        <v>37000</v>
      </c>
      <c r="I141" s="225">
        <v>73000</v>
      </c>
      <c r="M141" s="28" t="s">
        <v>158</v>
      </c>
      <c r="N141" s="216">
        <v>115000</v>
      </c>
      <c r="O141" s="305">
        <v>13000</v>
      </c>
      <c r="P141" s="273">
        <v>101000</v>
      </c>
      <c r="Q141" s="305">
        <v>40000</v>
      </c>
      <c r="R141" s="305" t="s">
        <v>270</v>
      </c>
      <c r="S141" s="290">
        <v>54000</v>
      </c>
      <c r="T141" s="284">
        <v>13000</v>
      </c>
      <c r="U141" s="225">
        <v>34000</v>
      </c>
      <c r="Y141" s="28" t="s">
        <v>158</v>
      </c>
      <c r="Z141" s="312">
        <v>208000</v>
      </c>
      <c r="AA141" s="319">
        <v>23000</v>
      </c>
      <c r="AB141" s="320">
        <v>184000</v>
      </c>
      <c r="AC141" s="319">
        <v>48000</v>
      </c>
      <c r="AD141" s="319">
        <v>68000</v>
      </c>
      <c r="AE141" s="311">
        <v>68000</v>
      </c>
      <c r="AF141" s="308">
        <v>23000</v>
      </c>
      <c r="AG141" s="231">
        <v>39000</v>
      </c>
      <c r="AI141" s="3"/>
    </row>
    <row r="142" spans="1:35" ht="21" hidden="1" customHeight="1">
      <c r="A142" s="28" t="s">
        <v>159</v>
      </c>
      <c r="B142" s="216">
        <v>329000</v>
      </c>
      <c r="C142" s="305">
        <v>38000</v>
      </c>
      <c r="D142" s="273">
        <v>291000</v>
      </c>
      <c r="E142" s="305">
        <v>87000</v>
      </c>
      <c r="F142" s="305">
        <v>83000</v>
      </c>
      <c r="G142" s="290">
        <v>122000</v>
      </c>
      <c r="H142" s="284">
        <v>36000</v>
      </c>
      <c r="I142" s="225">
        <v>72000</v>
      </c>
      <c r="M142" s="28" t="s">
        <v>159</v>
      </c>
      <c r="N142" s="216">
        <v>116000</v>
      </c>
      <c r="O142" s="305">
        <v>14000</v>
      </c>
      <c r="P142" s="273">
        <v>102000</v>
      </c>
      <c r="Q142" s="305">
        <v>41000</v>
      </c>
      <c r="R142" s="305" t="s">
        <v>270</v>
      </c>
      <c r="S142" s="290">
        <v>54000</v>
      </c>
      <c r="T142" s="284">
        <v>14000</v>
      </c>
      <c r="U142" s="225">
        <v>33000</v>
      </c>
      <c r="Y142" s="28" t="s">
        <v>159</v>
      </c>
      <c r="Z142" s="312">
        <v>213000</v>
      </c>
      <c r="AA142" s="319">
        <v>24000</v>
      </c>
      <c r="AB142" s="320">
        <v>189000</v>
      </c>
      <c r="AC142" s="319">
        <v>46000</v>
      </c>
      <c r="AD142" s="319">
        <v>75000</v>
      </c>
      <c r="AE142" s="311">
        <v>68000</v>
      </c>
      <c r="AF142" s="308">
        <v>22000</v>
      </c>
      <c r="AG142" s="231">
        <v>39000</v>
      </c>
      <c r="AI142" s="3"/>
    </row>
    <row r="143" spans="1:35" ht="21" hidden="1" customHeight="1">
      <c r="A143" s="28" t="s">
        <v>219</v>
      </c>
      <c r="B143" s="216">
        <v>327000</v>
      </c>
      <c r="C143" s="305">
        <v>41000</v>
      </c>
      <c r="D143" s="273">
        <v>287000</v>
      </c>
      <c r="E143" s="305">
        <v>85000</v>
      </c>
      <c r="F143" s="305">
        <v>81000</v>
      </c>
      <c r="G143" s="290">
        <v>120000</v>
      </c>
      <c r="H143" s="284">
        <v>37000</v>
      </c>
      <c r="I143" s="225">
        <v>73000</v>
      </c>
      <c r="M143" s="28" t="s">
        <v>219</v>
      </c>
      <c r="N143" s="216">
        <v>117000</v>
      </c>
      <c r="O143" s="305">
        <v>16000</v>
      </c>
      <c r="P143" s="273">
        <v>101000</v>
      </c>
      <c r="Q143" s="305">
        <v>40000</v>
      </c>
      <c r="R143" s="305" t="s">
        <v>270</v>
      </c>
      <c r="S143" s="290">
        <v>54000</v>
      </c>
      <c r="T143" s="284">
        <v>14000</v>
      </c>
      <c r="U143" s="225">
        <v>33000</v>
      </c>
      <c r="Y143" s="28" t="s">
        <v>219</v>
      </c>
      <c r="Z143" s="312">
        <v>210000</v>
      </c>
      <c r="AA143" s="319">
        <v>24000</v>
      </c>
      <c r="AB143" s="320">
        <v>185000</v>
      </c>
      <c r="AC143" s="319">
        <v>45000</v>
      </c>
      <c r="AD143" s="319">
        <v>74000</v>
      </c>
      <c r="AE143" s="311">
        <v>66000</v>
      </c>
      <c r="AF143" s="308">
        <v>22000</v>
      </c>
      <c r="AG143" s="231">
        <v>39000</v>
      </c>
      <c r="AI143" s="3"/>
    </row>
    <row r="144" spans="1:35" ht="21" hidden="1" customHeight="1">
      <c r="A144" s="28" t="s">
        <v>220</v>
      </c>
      <c r="B144" s="216">
        <v>322000</v>
      </c>
      <c r="C144" s="305">
        <v>39000</v>
      </c>
      <c r="D144" s="273">
        <v>283000</v>
      </c>
      <c r="E144" s="305">
        <v>83000</v>
      </c>
      <c r="F144" s="305">
        <v>79000</v>
      </c>
      <c r="G144" s="290">
        <v>121000</v>
      </c>
      <c r="H144" s="284">
        <v>37000</v>
      </c>
      <c r="I144" s="225">
        <v>73000</v>
      </c>
      <c r="M144" s="28" t="s">
        <v>220</v>
      </c>
      <c r="N144" s="216">
        <v>115000</v>
      </c>
      <c r="O144" s="305">
        <v>16000</v>
      </c>
      <c r="P144" s="273">
        <v>99000</v>
      </c>
      <c r="Q144" s="305">
        <v>38000</v>
      </c>
      <c r="R144" s="305" t="s">
        <v>270</v>
      </c>
      <c r="S144" s="290">
        <v>55000</v>
      </c>
      <c r="T144" s="284">
        <v>16000</v>
      </c>
      <c r="U144" s="225">
        <v>33000</v>
      </c>
      <c r="Y144" s="28" t="s">
        <v>220</v>
      </c>
      <c r="Z144" s="312">
        <v>207000</v>
      </c>
      <c r="AA144" s="319">
        <v>24000</v>
      </c>
      <c r="AB144" s="320">
        <v>184000</v>
      </c>
      <c r="AC144" s="319">
        <v>44000</v>
      </c>
      <c r="AD144" s="319">
        <v>74000</v>
      </c>
      <c r="AE144" s="311">
        <v>66000</v>
      </c>
      <c r="AF144" s="308">
        <v>21000</v>
      </c>
      <c r="AG144" s="231">
        <v>40000</v>
      </c>
      <c r="AI144" s="3"/>
    </row>
    <row r="145" spans="1:35" ht="21" hidden="1" customHeight="1">
      <c r="A145" s="28" t="s">
        <v>160</v>
      </c>
      <c r="B145" s="216">
        <v>328000</v>
      </c>
      <c r="C145" s="305">
        <v>39000</v>
      </c>
      <c r="D145" s="273">
        <v>288000</v>
      </c>
      <c r="E145" s="305">
        <v>83000</v>
      </c>
      <c r="F145" s="305">
        <v>81000</v>
      </c>
      <c r="G145" s="290">
        <v>125000</v>
      </c>
      <c r="H145" s="284">
        <v>38000</v>
      </c>
      <c r="I145" s="225">
        <v>76000</v>
      </c>
      <c r="M145" s="28" t="s">
        <v>160</v>
      </c>
      <c r="N145" s="216">
        <v>118000</v>
      </c>
      <c r="O145" s="305">
        <v>17000</v>
      </c>
      <c r="P145" s="273">
        <v>101000</v>
      </c>
      <c r="Q145" s="305">
        <v>39000</v>
      </c>
      <c r="R145" s="305" t="s">
        <v>270</v>
      </c>
      <c r="S145" s="290">
        <v>56000</v>
      </c>
      <c r="T145" s="284">
        <v>16000</v>
      </c>
      <c r="U145" s="225">
        <v>33000</v>
      </c>
      <c r="Y145" s="28" t="s">
        <v>160</v>
      </c>
      <c r="Z145" s="312">
        <v>210000</v>
      </c>
      <c r="AA145" s="319">
        <v>22000</v>
      </c>
      <c r="AB145" s="320">
        <v>187000</v>
      </c>
      <c r="AC145" s="319">
        <v>44000</v>
      </c>
      <c r="AD145" s="319">
        <v>75000</v>
      </c>
      <c r="AE145" s="311">
        <v>69000</v>
      </c>
      <c r="AF145" s="308">
        <v>22000</v>
      </c>
      <c r="AG145" s="231">
        <v>43000</v>
      </c>
      <c r="AI145" s="3"/>
    </row>
    <row r="146" spans="1:35" ht="21" hidden="1" customHeight="1">
      <c r="A146" s="28" t="s">
        <v>161</v>
      </c>
      <c r="B146" s="216">
        <v>331000</v>
      </c>
      <c r="C146" s="305">
        <v>40000</v>
      </c>
      <c r="D146" s="273">
        <v>290000</v>
      </c>
      <c r="E146" s="305">
        <v>86000</v>
      </c>
      <c r="F146" s="305">
        <v>78000</v>
      </c>
      <c r="G146" s="290">
        <v>126000</v>
      </c>
      <c r="H146" s="284">
        <v>35000</v>
      </c>
      <c r="I146" s="225">
        <v>78000</v>
      </c>
      <c r="M146" s="28" t="s">
        <v>161</v>
      </c>
      <c r="N146" s="216">
        <v>121000</v>
      </c>
      <c r="O146" s="305">
        <v>17000</v>
      </c>
      <c r="P146" s="273">
        <v>104000</v>
      </c>
      <c r="Q146" s="305">
        <v>41000</v>
      </c>
      <c r="R146" s="305" t="s">
        <v>270</v>
      </c>
      <c r="S146" s="290">
        <v>58000</v>
      </c>
      <c r="T146" s="284">
        <v>14000</v>
      </c>
      <c r="U146" s="225">
        <v>36000</v>
      </c>
      <c r="Y146" s="28" t="s">
        <v>161</v>
      </c>
      <c r="Z146" s="312">
        <v>209000</v>
      </c>
      <c r="AA146" s="319">
        <v>23000</v>
      </c>
      <c r="AB146" s="320">
        <v>186000</v>
      </c>
      <c r="AC146" s="319">
        <v>45000</v>
      </c>
      <c r="AD146" s="319">
        <v>72000</v>
      </c>
      <c r="AE146" s="311">
        <v>69000</v>
      </c>
      <c r="AF146" s="308">
        <v>21000</v>
      </c>
      <c r="AG146" s="231">
        <v>42000</v>
      </c>
      <c r="AI146" s="3"/>
    </row>
    <row r="147" spans="1:35" ht="21" hidden="1" customHeight="1">
      <c r="A147" s="28" t="s">
        <v>162</v>
      </c>
      <c r="B147" s="216">
        <v>333000</v>
      </c>
      <c r="C147" s="305">
        <v>42000</v>
      </c>
      <c r="D147" s="273">
        <v>291000</v>
      </c>
      <c r="E147" s="305">
        <v>90000</v>
      </c>
      <c r="F147" s="305">
        <v>77000</v>
      </c>
      <c r="G147" s="290">
        <v>125000</v>
      </c>
      <c r="H147" s="284">
        <v>34000</v>
      </c>
      <c r="I147" s="225">
        <v>79000</v>
      </c>
      <c r="M147" s="28" t="s">
        <v>162</v>
      </c>
      <c r="N147" s="216">
        <v>123000</v>
      </c>
      <c r="O147" s="305">
        <v>17000</v>
      </c>
      <c r="P147" s="273">
        <v>106000</v>
      </c>
      <c r="Q147" s="305">
        <v>42000</v>
      </c>
      <c r="R147" s="305" t="s">
        <v>270</v>
      </c>
      <c r="S147" s="290">
        <v>58000</v>
      </c>
      <c r="T147" s="284">
        <v>14000</v>
      </c>
      <c r="U147" s="225">
        <v>37000</v>
      </c>
      <c r="Y147" s="28" t="s">
        <v>162</v>
      </c>
      <c r="Z147" s="312">
        <v>210000</v>
      </c>
      <c r="AA147" s="319">
        <v>25000</v>
      </c>
      <c r="AB147" s="320">
        <v>185000</v>
      </c>
      <c r="AC147" s="319">
        <v>47000</v>
      </c>
      <c r="AD147" s="319">
        <v>71000</v>
      </c>
      <c r="AE147" s="311">
        <v>67000</v>
      </c>
      <c r="AF147" s="308">
        <v>20000</v>
      </c>
      <c r="AG147" s="231">
        <v>41000</v>
      </c>
      <c r="AI147" s="3"/>
    </row>
    <row r="148" spans="1:35" ht="21" hidden="1" customHeight="1">
      <c r="A148" s="28" t="s">
        <v>163</v>
      </c>
      <c r="B148" s="216">
        <v>323000</v>
      </c>
      <c r="C148" s="305">
        <v>40000</v>
      </c>
      <c r="D148" s="273">
        <v>283000</v>
      </c>
      <c r="E148" s="305">
        <v>84000</v>
      </c>
      <c r="F148" s="305">
        <v>75000</v>
      </c>
      <c r="G148" s="290">
        <v>123000</v>
      </c>
      <c r="H148" s="284">
        <v>35000</v>
      </c>
      <c r="I148" s="225">
        <v>79000</v>
      </c>
      <c r="M148" s="28" t="s">
        <v>163</v>
      </c>
      <c r="N148" s="216">
        <v>118000</v>
      </c>
      <c r="O148" s="305">
        <v>17000</v>
      </c>
      <c r="P148" s="273">
        <v>101000</v>
      </c>
      <c r="Q148" s="305">
        <v>39000</v>
      </c>
      <c r="R148" s="305" t="s">
        <v>270</v>
      </c>
      <c r="S148" s="290">
        <v>56000</v>
      </c>
      <c r="T148" s="284">
        <v>14000</v>
      </c>
      <c r="U148" s="225">
        <v>38000</v>
      </c>
      <c r="Y148" s="28" t="s">
        <v>163</v>
      </c>
      <c r="Z148" s="312">
        <v>206000</v>
      </c>
      <c r="AA148" s="319">
        <v>24000</v>
      </c>
      <c r="AB148" s="320">
        <v>182000</v>
      </c>
      <c r="AC148" s="319">
        <v>45000</v>
      </c>
      <c r="AD148" s="319">
        <v>70000</v>
      </c>
      <c r="AE148" s="311">
        <v>67000</v>
      </c>
      <c r="AF148" s="308">
        <v>21000</v>
      </c>
      <c r="AG148" s="231">
        <v>41000</v>
      </c>
      <c r="AI148" s="3"/>
    </row>
    <row r="149" spans="1:35" ht="21" hidden="1" customHeight="1">
      <c r="A149" s="28" t="s">
        <v>164</v>
      </c>
      <c r="B149" s="216">
        <v>318000</v>
      </c>
      <c r="C149" s="305">
        <v>41000</v>
      </c>
      <c r="D149" s="273">
        <v>277000</v>
      </c>
      <c r="E149" s="305">
        <v>84000</v>
      </c>
      <c r="F149" s="305">
        <v>73000</v>
      </c>
      <c r="G149" s="290">
        <v>120000</v>
      </c>
      <c r="H149" s="284">
        <v>35000</v>
      </c>
      <c r="I149" s="225">
        <v>74000</v>
      </c>
      <c r="M149" s="28" t="s">
        <v>164</v>
      </c>
      <c r="N149" s="216">
        <v>113000</v>
      </c>
      <c r="O149" s="305">
        <v>17000</v>
      </c>
      <c r="P149" s="273">
        <v>96000</v>
      </c>
      <c r="Q149" s="305">
        <v>39000</v>
      </c>
      <c r="R149" s="305" t="s">
        <v>270</v>
      </c>
      <c r="S149" s="290">
        <v>53000</v>
      </c>
      <c r="T149" s="284">
        <v>13000</v>
      </c>
      <c r="U149" s="225">
        <v>32000</v>
      </c>
      <c r="Y149" s="28" t="s">
        <v>164</v>
      </c>
      <c r="Z149" s="312">
        <v>204000</v>
      </c>
      <c r="AA149" s="319">
        <v>24000</v>
      </c>
      <c r="AB149" s="320">
        <v>181000</v>
      </c>
      <c r="AC149" s="319">
        <v>45000</v>
      </c>
      <c r="AD149" s="319">
        <v>68000</v>
      </c>
      <c r="AE149" s="311">
        <v>67000</v>
      </c>
      <c r="AF149" s="308">
        <v>21000</v>
      </c>
      <c r="AG149" s="231">
        <v>41000</v>
      </c>
      <c r="AI149" s="3"/>
    </row>
    <row r="150" spans="1:35" ht="21" hidden="1" customHeight="1">
      <c r="A150" s="28" t="s">
        <v>165</v>
      </c>
      <c r="B150" s="216">
        <v>317000</v>
      </c>
      <c r="C150" s="305">
        <v>42000</v>
      </c>
      <c r="D150" s="273">
        <v>275000</v>
      </c>
      <c r="E150" s="305">
        <v>83000</v>
      </c>
      <c r="F150" s="305">
        <v>73000</v>
      </c>
      <c r="G150" s="290">
        <v>118000</v>
      </c>
      <c r="H150" s="284">
        <v>34000</v>
      </c>
      <c r="I150" s="225">
        <v>71000</v>
      </c>
      <c r="M150" s="28" t="s">
        <v>165</v>
      </c>
      <c r="N150" s="216">
        <v>114000</v>
      </c>
      <c r="O150" s="305">
        <v>19000</v>
      </c>
      <c r="P150" s="273">
        <v>96000</v>
      </c>
      <c r="Q150" s="305">
        <v>40000</v>
      </c>
      <c r="R150" s="305" t="s">
        <v>270</v>
      </c>
      <c r="S150" s="290">
        <v>51000</v>
      </c>
      <c r="T150" s="284">
        <v>12000</v>
      </c>
      <c r="U150" s="225">
        <v>32000</v>
      </c>
      <c r="Y150" s="28" t="s">
        <v>165</v>
      </c>
      <c r="Z150" s="312">
        <v>202000</v>
      </c>
      <c r="AA150" s="319">
        <v>23000</v>
      </c>
      <c r="AB150" s="320">
        <v>179000</v>
      </c>
      <c r="AC150" s="319">
        <v>43000</v>
      </c>
      <c r="AD150" s="319">
        <v>69000</v>
      </c>
      <c r="AE150" s="311">
        <v>66000</v>
      </c>
      <c r="AF150" s="308">
        <v>22000</v>
      </c>
      <c r="AG150" s="231">
        <v>39000</v>
      </c>
      <c r="AI150" s="3"/>
    </row>
    <row r="151" spans="1:35" ht="21" hidden="1" customHeight="1">
      <c r="A151" s="28" t="s">
        <v>166</v>
      </c>
      <c r="B151" s="216">
        <v>322000</v>
      </c>
      <c r="C151" s="305">
        <v>46000</v>
      </c>
      <c r="D151" s="273">
        <v>276000</v>
      </c>
      <c r="E151" s="305">
        <v>84000</v>
      </c>
      <c r="F151" s="305">
        <v>75000</v>
      </c>
      <c r="G151" s="290">
        <v>118000</v>
      </c>
      <c r="H151" s="284">
        <v>34000</v>
      </c>
      <c r="I151" s="225">
        <v>71000</v>
      </c>
      <c r="M151" s="28" t="s">
        <v>166</v>
      </c>
      <c r="N151" s="216">
        <v>116000</v>
      </c>
      <c r="O151" s="305">
        <v>21000</v>
      </c>
      <c r="P151" s="273">
        <v>95000</v>
      </c>
      <c r="Q151" s="305">
        <v>41000</v>
      </c>
      <c r="R151" s="305" t="s">
        <v>270</v>
      </c>
      <c r="S151" s="290">
        <v>50000</v>
      </c>
      <c r="T151" s="284">
        <v>12000</v>
      </c>
      <c r="U151" s="225">
        <v>31000</v>
      </c>
      <c r="Y151" s="28" t="s">
        <v>166</v>
      </c>
      <c r="Z151" s="312">
        <v>206000</v>
      </c>
      <c r="AA151" s="319">
        <v>25000</v>
      </c>
      <c r="AB151" s="320">
        <v>181000</v>
      </c>
      <c r="AC151" s="319">
        <v>43000</v>
      </c>
      <c r="AD151" s="319">
        <v>70000</v>
      </c>
      <c r="AE151" s="311">
        <v>68000</v>
      </c>
      <c r="AF151" s="308">
        <v>22000</v>
      </c>
      <c r="AG151" s="231">
        <v>41000</v>
      </c>
      <c r="AI151" s="3"/>
    </row>
    <row r="152" spans="1:35" ht="21" hidden="1" customHeight="1">
      <c r="A152" s="28" t="s">
        <v>167</v>
      </c>
      <c r="B152" s="216">
        <v>329000</v>
      </c>
      <c r="C152" s="305">
        <v>44000</v>
      </c>
      <c r="D152" s="273">
        <v>284000</v>
      </c>
      <c r="E152" s="305">
        <v>83000</v>
      </c>
      <c r="F152" s="305">
        <v>75000</v>
      </c>
      <c r="G152" s="290">
        <v>126000</v>
      </c>
      <c r="H152" s="284">
        <v>33000</v>
      </c>
      <c r="I152" s="225">
        <v>81000</v>
      </c>
      <c r="M152" s="28" t="s">
        <v>167</v>
      </c>
      <c r="N152" s="216">
        <v>121000</v>
      </c>
      <c r="O152" s="305">
        <v>21000</v>
      </c>
      <c r="P152" s="273">
        <v>100000</v>
      </c>
      <c r="Q152" s="305">
        <v>41000</v>
      </c>
      <c r="R152" s="305" t="s">
        <v>270</v>
      </c>
      <c r="S152" s="290">
        <v>55000</v>
      </c>
      <c r="T152" s="284">
        <v>13000</v>
      </c>
      <c r="U152" s="225">
        <v>36000</v>
      </c>
      <c r="Y152" s="28" t="s">
        <v>167</v>
      </c>
      <c r="Z152" s="312">
        <v>208000</v>
      </c>
      <c r="AA152" s="319">
        <v>24000</v>
      </c>
      <c r="AB152" s="320">
        <v>184000</v>
      </c>
      <c r="AC152" s="319">
        <v>42000</v>
      </c>
      <c r="AD152" s="319">
        <v>71000</v>
      </c>
      <c r="AE152" s="311">
        <v>71000</v>
      </c>
      <c r="AF152" s="308">
        <v>20000</v>
      </c>
      <c r="AG152" s="231">
        <v>45000</v>
      </c>
      <c r="AI152" s="3"/>
    </row>
    <row r="153" spans="1:35" ht="21" hidden="1" customHeight="1">
      <c r="A153" s="28" t="s">
        <v>168</v>
      </c>
      <c r="B153" s="216">
        <v>327000</v>
      </c>
      <c r="C153" s="305">
        <v>45000</v>
      </c>
      <c r="D153" s="273">
        <v>281000</v>
      </c>
      <c r="E153" s="305">
        <v>82000</v>
      </c>
      <c r="F153" s="305">
        <v>75000</v>
      </c>
      <c r="G153" s="290">
        <v>125000</v>
      </c>
      <c r="H153" s="284">
        <v>33000</v>
      </c>
      <c r="I153" s="225">
        <v>80000</v>
      </c>
      <c r="M153" s="28" t="s">
        <v>168</v>
      </c>
      <c r="N153" s="216">
        <v>120000</v>
      </c>
      <c r="O153" s="305">
        <v>21000</v>
      </c>
      <c r="P153" s="273">
        <v>100000</v>
      </c>
      <c r="Q153" s="305">
        <v>41000</v>
      </c>
      <c r="R153" s="305" t="s">
        <v>270</v>
      </c>
      <c r="S153" s="290">
        <v>54000</v>
      </c>
      <c r="T153" s="284">
        <v>13000</v>
      </c>
      <c r="U153" s="225">
        <v>34000</v>
      </c>
      <c r="Y153" s="28" t="s">
        <v>168</v>
      </c>
      <c r="Z153" s="312">
        <v>206000</v>
      </c>
      <c r="AA153" s="319">
        <v>24000</v>
      </c>
      <c r="AB153" s="320">
        <v>182000</v>
      </c>
      <c r="AC153" s="319">
        <v>41000</v>
      </c>
      <c r="AD153" s="319">
        <v>71000</v>
      </c>
      <c r="AE153" s="311">
        <v>70000</v>
      </c>
      <c r="AF153" s="308">
        <v>20000</v>
      </c>
      <c r="AG153" s="231">
        <v>46000</v>
      </c>
      <c r="AI153" s="3"/>
    </row>
    <row r="154" spans="1:35" ht="21" hidden="1" customHeight="1">
      <c r="A154" s="28" t="s">
        <v>169</v>
      </c>
      <c r="B154" s="216">
        <v>326000</v>
      </c>
      <c r="C154" s="305">
        <v>45000</v>
      </c>
      <c r="D154" s="273">
        <v>281000</v>
      </c>
      <c r="E154" s="305">
        <v>82000</v>
      </c>
      <c r="F154" s="305">
        <v>69000</v>
      </c>
      <c r="G154" s="290">
        <v>130000</v>
      </c>
      <c r="H154" s="284">
        <v>33000</v>
      </c>
      <c r="I154" s="225">
        <v>82000</v>
      </c>
      <c r="M154" s="28" t="s">
        <v>169</v>
      </c>
      <c r="N154" s="216">
        <v>121000</v>
      </c>
      <c r="O154" s="305">
        <v>20000</v>
      </c>
      <c r="P154" s="273">
        <v>101000</v>
      </c>
      <c r="Q154" s="305">
        <v>39000</v>
      </c>
      <c r="R154" s="305" t="s">
        <v>270</v>
      </c>
      <c r="S154" s="290">
        <v>58000</v>
      </c>
      <c r="T154" s="284">
        <v>13000</v>
      </c>
      <c r="U154" s="225">
        <v>36000</v>
      </c>
      <c r="Y154" s="28" t="s">
        <v>169</v>
      </c>
      <c r="Z154" s="312">
        <v>205000</v>
      </c>
      <c r="AA154" s="319">
        <v>25000</v>
      </c>
      <c r="AB154" s="320">
        <v>180000</v>
      </c>
      <c r="AC154" s="319">
        <v>43000</v>
      </c>
      <c r="AD154" s="319">
        <v>64000</v>
      </c>
      <c r="AE154" s="311">
        <v>73000</v>
      </c>
      <c r="AF154" s="308">
        <v>20000</v>
      </c>
      <c r="AG154" s="231">
        <v>47000</v>
      </c>
      <c r="AI154" s="3"/>
    </row>
    <row r="155" spans="1:35" ht="21" hidden="1" customHeight="1">
      <c r="A155" s="28" t="s">
        <v>221</v>
      </c>
      <c r="B155" s="216">
        <v>323000</v>
      </c>
      <c r="C155" s="305">
        <v>43000</v>
      </c>
      <c r="D155" s="273">
        <v>281000</v>
      </c>
      <c r="E155" s="305">
        <v>82000</v>
      </c>
      <c r="F155" s="305">
        <v>67000</v>
      </c>
      <c r="G155" s="290">
        <v>131000</v>
      </c>
      <c r="H155" s="284">
        <v>37000</v>
      </c>
      <c r="I155" s="225">
        <v>79000</v>
      </c>
      <c r="M155" s="28" t="s">
        <v>221</v>
      </c>
      <c r="N155" s="216">
        <v>121000</v>
      </c>
      <c r="O155" s="305">
        <v>20000</v>
      </c>
      <c r="P155" s="273">
        <v>101000</v>
      </c>
      <c r="Q155" s="305">
        <v>41000</v>
      </c>
      <c r="R155" s="305" t="s">
        <v>270</v>
      </c>
      <c r="S155" s="290">
        <v>56000</v>
      </c>
      <c r="T155" s="284">
        <v>13000</v>
      </c>
      <c r="U155" s="225">
        <v>34000</v>
      </c>
      <c r="Y155" s="28" t="s">
        <v>221</v>
      </c>
      <c r="Z155" s="312">
        <v>202000</v>
      </c>
      <c r="AA155" s="319">
        <v>23000</v>
      </c>
      <c r="AB155" s="320">
        <v>179000</v>
      </c>
      <c r="AC155" s="319">
        <v>42000</v>
      </c>
      <c r="AD155" s="319">
        <v>63000</v>
      </c>
      <c r="AE155" s="311">
        <v>75000</v>
      </c>
      <c r="AF155" s="308">
        <v>23000</v>
      </c>
      <c r="AG155" s="231">
        <v>45000</v>
      </c>
      <c r="AI155" s="3"/>
    </row>
    <row r="156" spans="1:35" ht="21" hidden="1" customHeight="1">
      <c r="A156" s="28" t="s">
        <v>222</v>
      </c>
      <c r="B156" s="216">
        <v>324000</v>
      </c>
      <c r="C156" s="305">
        <v>43000</v>
      </c>
      <c r="D156" s="273">
        <v>281000</v>
      </c>
      <c r="E156" s="305">
        <v>82000</v>
      </c>
      <c r="F156" s="305">
        <v>68000</v>
      </c>
      <c r="G156" s="290">
        <v>131000</v>
      </c>
      <c r="H156" s="284">
        <v>36000</v>
      </c>
      <c r="I156" s="225">
        <v>79000</v>
      </c>
      <c r="M156" s="28" t="s">
        <v>222</v>
      </c>
      <c r="N156" s="216">
        <v>120000</v>
      </c>
      <c r="O156" s="305">
        <v>21000</v>
      </c>
      <c r="P156" s="273">
        <v>99000</v>
      </c>
      <c r="Q156" s="305">
        <v>41000</v>
      </c>
      <c r="R156" s="305" t="s">
        <v>270</v>
      </c>
      <c r="S156" s="290">
        <v>55000</v>
      </c>
      <c r="T156" s="284">
        <v>12000</v>
      </c>
      <c r="U156" s="225">
        <v>35000</v>
      </c>
      <c r="Y156" s="28" t="s">
        <v>222</v>
      </c>
      <c r="Z156" s="312">
        <v>203000</v>
      </c>
      <c r="AA156" s="319">
        <v>22000</v>
      </c>
      <c r="AB156" s="320">
        <v>181000</v>
      </c>
      <c r="AC156" s="319">
        <v>42000</v>
      </c>
      <c r="AD156" s="319">
        <v>64000</v>
      </c>
      <c r="AE156" s="311">
        <v>76000</v>
      </c>
      <c r="AF156" s="308">
        <v>24000</v>
      </c>
      <c r="AG156" s="231">
        <v>45000</v>
      </c>
      <c r="AI156" s="3"/>
    </row>
    <row r="157" spans="1:35" ht="21" hidden="1" customHeight="1">
      <c r="A157" s="28" t="s">
        <v>170</v>
      </c>
      <c r="B157" s="216">
        <v>319000</v>
      </c>
      <c r="C157" s="305">
        <v>43000</v>
      </c>
      <c r="D157" s="273">
        <v>276000</v>
      </c>
      <c r="E157" s="305">
        <v>84000</v>
      </c>
      <c r="F157" s="305">
        <v>67000</v>
      </c>
      <c r="G157" s="290">
        <v>125000</v>
      </c>
      <c r="H157" s="284">
        <v>35000</v>
      </c>
      <c r="I157" s="225">
        <v>78000</v>
      </c>
      <c r="M157" s="28" t="s">
        <v>170</v>
      </c>
      <c r="N157" s="216">
        <v>119000</v>
      </c>
      <c r="O157" s="305">
        <v>23000</v>
      </c>
      <c r="P157" s="273">
        <v>96000</v>
      </c>
      <c r="Q157" s="305">
        <v>41000</v>
      </c>
      <c r="R157" s="305" t="s">
        <v>270</v>
      </c>
      <c r="S157" s="290">
        <v>52000</v>
      </c>
      <c r="T157" s="284">
        <v>12000</v>
      </c>
      <c r="U157" s="225">
        <v>34000</v>
      </c>
      <c r="Y157" s="28" t="s">
        <v>170</v>
      </c>
      <c r="Z157" s="312">
        <v>200000</v>
      </c>
      <c r="AA157" s="319">
        <v>20000</v>
      </c>
      <c r="AB157" s="320">
        <v>180000</v>
      </c>
      <c r="AC157" s="319">
        <v>43000</v>
      </c>
      <c r="AD157" s="319">
        <v>63000</v>
      </c>
      <c r="AE157" s="311">
        <v>74000</v>
      </c>
      <c r="AF157" s="308">
        <v>24000</v>
      </c>
      <c r="AG157" s="231">
        <v>44000</v>
      </c>
      <c r="AI157" s="3"/>
    </row>
    <row r="158" spans="1:35" ht="21" hidden="1" customHeight="1">
      <c r="A158" s="28" t="s">
        <v>171</v>
      </c>
      <c r="B158" s="216">
        <v>312000</v>
      </c>
      <c r="C158" s="305">
        <v>45000</v>
      </c>
      <c r="D158" s="273">
        <v>268000</v>
      </c>
      <c r="E158" s="305">
        <v>81000</v>
      </c>
      <c r="F158" s="305">
        <v>66000</v>
      </c>
      <c r="G158" s="290">
        <v>121000</v>
      </c>
      <c r="H158" s="284">
        <v>35000</v>
      </c>
      <c r="I158" s="225">
        <v>73000</v>
      </c>
      <c r="M158" s="28" t="s">
        <v>171</v>
      </c>
      <c r="N158" s="216">
        <v>114000</v>
      </c>
      <c r="O158" s="305">
        <v>22000</v>
      </c>
      <c r="P158" s="273">
        <v>92000</v>
      </c>
      <c r="Q158" s="305">
        <v>38000</v>
      </c>
      <c r="R158" s="305" t="s">
        <v>270</v>
      </c>
      <c r="S158" s="290">
        <v>49000</v>
      </c>
      <c r="T158" s="284">
        <v>11000</v>
      </c>
      <c r="U158" s="225">
        <v>32000</v>
      </c>
      <c r="Y158" s="28" t="s">
        <v>171</v>
      </c>
      <c r="Z158" s="312">
        <v>198000</v>
      </c>
      <c r="AA158" s="319">
        <v>22000</v>
      </c>
      <c r="AB158" s="320">
        <v>176000</v>
      </c>
      <c r="AC158" s="319">
        <v>43000</v>
      </c>
      <c r="AD158" s="319">
        <v>61000</v>
      </c>
      <c r="AE158" s="311">
        <v>72000</v>
      </c>
      <c r="AF158" s="308">
        <v>24000</v>
      </c>
      <c r="AG158" s="231">
        <v>41000</v>
      </c>
      <c r="AI158" s="3"/>
    </row>
    <row r="159" spans="1:35" ht="21" hidden="1" customHeight="1">
      <c r="A159" s="28" t="s">
        <v>172</v>
      </c>
      <c r="B159" s="216">
        <v>319000</v>
      </c>
      <c r="C159" s="305">
        <v>45000</v>
      </c>
      <c r="D159" s="273">
        <v>274000</v>
      </c>
      <c r="E159" s="305">
        <v>79000</v>
      </c>
      <c r="F159" s="305">
        <v>69000</v>
      </c>
      <c r="G159" s="290">
        <v>126000</v>
      </c>
      <c r="H159" s="284">
        <v>40000</v>
      </c>
      <c r="I159" s="225">
        <v>73000</v>
      </c>
      <c r="M159" s="28" t="s">
        <v>172</v>
      </c>
      <c r="N159" s="216">
        <v>120000</v>
      </c>
      <c r="O159" s="305">
        <v>23000</v>
      </c>
      <c r="P159" s="273">
        <v>97000</v>
      </c>
      <c r="Q159" s="305">
        <v>40000</v>
      </c>
      <c r="R159" s="305" t="s">
        <v>270</v>
      </c>
      <c r="S159" s="290">
        <v>52000</v>
      </c>
      <c r="T159" s="284">
        <v>13000</v>
      </c>
      <c r="U159" s="225">
        <v>32000</v>
      </c>
      <c r="Y159" s="28" t="s">
        <v>172</v>
      </c>
      <c r="Z159" s="312">
        <v>199000</v>
      </c>
      <c r="AA159" s="319">
        <v>22000</v>
      </c>
      <c r="AB159" s="320">
        <v>178000</v>
      </c>
      <c r="AC159" s="319">
        <v>39000</v>
      </c>
      <c r="AD159" s="319">
        <v>64000</v>
      </c>
      <c r="AE159" s="311">
        <v>75000</v>
      </c>
      <c r="AF159" s="308">
        <v>26000</v>
      </c>
      <c r="AG159" s="231">
        <v>41000</v>
      </c>
      <c r="AI159" s="3"/>
    </row>
    <row r="160" spans="1:35" ht="21" hidden="1" customHeight="1">
      <c r="A160" s="28" t="s">
        <v>173</v>
      </c>
      <c r="B160" s="216">
        <v>325000</v>
      </c>
      <c r="C160" s="305">
        <v>46000</v>
      </c>
      <c r="D160" s="273">
        <v>279000</v>
      </c>
      <c r="E160" s="305">
        <v>78000</v>
      </c>
      <c r="F160" s="305">
        <v>73000</v>
      </c>
      <c r="G160" s="290">
        <v>128000</v>
      </c>
      <c r="H160" s="284">
        <v>42000</v>
      </c>
      <c r="I160" s="225">
        <v>70000</v>
      </c>
      <c r="M160" s="28" t="s">
        <v>173</v>
      </c>
      <c r="N160" s="216">
        <v>118000</v>
      </c>
      <c r="O160" s="305">
        <v>23000</v>
      </c>
      <c r="P160" s="273">
        <v>96000</v>
      </c>
      <c r="Q160" s="305">
        <v>40000</v>
      </c>
      <c r="R160" s="305" t="s">
        <v>270</v>
      </c>
      <c r="S160" s="290">
        <v>50000</v>
      </c>
      <c r="T160" s="284">
        <v>15000</v>
      </c>
      <c r="U160" s="225">
        <v>29000</v>
      </c>
      <c r="Y160" s="28" t="s">
        <v>173</v>
      </c>
      <c r="Z160" s="312">
        <v>207000</v>
      </c>
      <c r="AA160" s="319">
        <v>24000</v>
      </c>
      <c r="AB160" s="320">
        <v>183000</v>
      </c>
      <c r="AC160" s="319">
        <v>37000</v>
      </c>
      <c r="AD160" s="319">
        <v>68000</v>
      </c>
      <c r="AE160" s="311">
        <v>78000</v>
      </c>
      <c r="AF160" s="308">
        <v>27000</v>
      </c>
      <c r="AG160" s="231">
        <v>41000</v>
      </c>
      <c r="AI160" s="3"/>
    </row>
    <row r="161" spans="1:35" ht="21" hidden="1" customHeight="1">
      <c r="A161" s="28" t="s">
        <v>174</v>
      </c>
      <c r="B161" s="216">
        <v>329000</v>
      </c>
      <c r="C161" s="305">
        <v>49000</v>
      </c>
      <c r="D161" s="273">
        <v>280000</v>
      </c>
      <c r="E161" s="305">
        <v>75000</v>
      </c>
      <c r="F161" s="305">
        <v>75000</v>
      </c>
      <c r="G161" s="290">
        <v>130000</v>
      </c>
      <c r="H161" s="284">
        <v>43000</v>
      </c>
      <c r="I161" s="225">
        <v>71000</v>
      </c>
      <c r="M161" s="28" t="s">
        <v>174</v>
      </c>
      <c r="N161" s="216">
        <v>119000</v>
      </c>
      <c r="O161" s="305">
        <v>22000</v>
      </c>
      <c r="P161" s="273">
        <v>97000</v>
      </c>
      <c r="Q161" s="305">
        <v>41000</v>
      </c>
      <c r="R161" s="305" t="s">
        <v>270</v>
      </c>
      <c r="S161" s="290">
        <v>50000</v>
      </c>
      <c r="T161" s="284">
        <v>15000</v>
      </c>
      <c r="U161" s="225">
        <v>28000</v>
      </c>
      <c r="Y161" s="28" t="s">
        <v>174</v>
      </c>
      <c r="Z161" s="312">
        <v>210000</v>
      </c>
      <c r="AA161" s="319">
        <v>27000</v>
      </c>
      <c r="AB161" s="320">
        <v>183000</v>
      </c>
      <c r="AC161" s="319">
        <v>34000</v>
      </c>
      <c r="AD161" s="319">
        <v>70000</v>
      </c>
      <c r="AE161" s="311">
        <v>80000</v>
      </c>
      <c r="AF161" s="308">
        <v>28000</v>
      </c>
      <c r="AG161" s="231">
        <v>42000</v>
      </c>
      <c r="AI161" s="3"/>
    </row>
    <row r="162" spans="1:35" ht="21" hidden="1" customHeight="1">
      <c r="A162" s="28" t="s">
        <v>175</v>
      </c>
      <c r="B162" s="216">
        <v>333000</v>
      </c>
      <c r="C162" s="305">
        <v>49000</v>
      </c>
      <c r="D162" s="273">
        <v>284000</v>
      </c>
      <c r="E162" s="305">
        <v>79000</v>
      </c>
      <c r="F162" s="305">
        <v>75000</v>
      </c>
      <c r="G162" s="290">
        <v>131000</v>
      </c>
      <c r="H162" s="284">
        <v>43000</v>
      </c>
      <c r="I162" s="225">
        <v>71000</v>
      </c>
      <c r="M162" s="28" t="s">
        <v>175</v>
      </c>
      <c r="N162" s="216">
        <v>122000</v>
      </c>
      <c r="O162" s="305">
        <v>22000</v>
      </c>
      <c r="P162" s="273">
        <v>100000</v>
      </c>
      <c r="Q162" s="305">
        <v>44000</v>
      </c>
      <c r="R162" s="305" t="s">
        <v>270</v>
      </c>
      <c r="S162" s="290">
        <v>50000</v>
      </c>
      <c r="T162" s="284">
        <v>15000</v>
      </c>
      <c r="U162" s="225">
        <v>30000</v>
      </c>
      <c r="Y162" s="28" t="s">
        <v>175</v>
      </c>
      <c r="Z162" s="312">
        <v>211000</v>
      </c>
      <c r="AA162" s="319">
        <v>27000</v>
      </c>
      <c r="AB162" s="320">
        <v>184000</v>
      </c>
      <c r="AC162" s="319">
        <v>35000</v>
      </c>
      <c r="AD162" s="319">
        <v>69000</v>
      </c>
      <c r="AE162" s="311">
        <v>80000</v>
      </c>
      <c r="AF162" s="308">
        <v>28000</v>
      </c>
      <c r="AG162" s="231">
        <v>41000</v>
      </c>
      <c r="AI162" s="3"/>
    </row>
    <row r="163" spans="1:35" ht="21" hidden="1" customHeight="1">
      <c r="A163" s="28" t="s">
        <v>176</v>
      </c>
      <c r="B163" s="216">
        <v>327000</v>
      </c>
      <c r="C163" s="305">
        <v>52000</v>
      </c>
      <c r="D163" s="273">
        <v>275000</v>
      </c>
      <c r="E163" s="305">
        <v>79000</v>
      </c>
      <c r="F163" s="305">
        <v>72000</v>
      </c>
      <c r="G163" s="290">
        <v>124000</v>
      </c>
      <c r="H163" s="284">
        <v>41000</v>
      </c>
      <c r="I163" s="225">
        <v>66000</v>
      </c>
      <c r="M163" s="28" t="s">
        <v>176</v>
      </c>
      <c r="N163" s="216">
        <v>122000</v>
      </c>
      <c r="O163" s="305">
        <v>24000</v>
      </c>
      <c r="P163" s="273">
        <v>99000</v>
      </c>
      <c r="Q163" s="305">
        <v>44000</v>
      </c>
      <c r="R163" s="305" t="s">
        <v>270</v>
      </c>
      <c r="S163" s="290">
        <v>48000</v>
      </c>
      <c r="T163" s="284">
        <v>14000</v>
      </c>
      <c r="U163" s="225">
        <v>28000</v>
      </c>
      <c r="Y163" s="28" t="s">
        <v>176</v>
      </c>
      <c r="Z163" s="312">
        <v>205000</v>
      </c>
      <c r="AA163" s="319">
        <v>29000</v>
      </c>
      <c r="AB163" s="320">
        <v>176000</v>
      </c>
      <c r="AC163" s="319">
        <v>35000</v>
      </c>
      <c r="AD163" s="319">
        <v>66000</v>
      </c>
      <c r="AE163" s="311">
        <v>76000</v>
      </c>
      <c r="AF163" s="308">
        <v>27000</v>
      </c>
      <c r="AG163" s="231">
        <v>38000</v>
      </c>
      <c r="AI163" s="3"/>
    </row>
    <row r="164" spans="1:35" ht="21" hidden="1" customHeight="1">
      <c r="A164" s="28" t="s">
        <v>177</v>
      </c>
      <c r="B164" s="216">
        <v>329000</v>
      </c>
      <c r="C164" s="305">
        <v>53000</v>
      </c>
      <c r="D164" s="273">
        <v>276000</v>
      </c>
      <c r="E164" s="305">
        <v>82000</v>
      </c>
      <c r="F164" s="305">
        <v>70000</v>
      </c>
      <c r="G164" s="290">
        <v>123000</v>
      </c>
      <c r="H164" s="284">
        <v>42000</v>
      </c>
      <c r="I164" s="225">
        <v>65000</v>
      </c>
      <c r="M164" s="28" t="s">
        <v>177</v>
      </c>
      <c r="N164" s="216">
        <v>123000</v>
      </c>
      <c r="O164" s="305">
        <v>24000</v>
      </c>
      <c r="P164" s="273">
        <v>99000</v>
      </c>
      <c r="Q164" s="305">
        <v>44000</v>
      </c>
      <c r="R164" s="305" t="s">
        <v>270</v>
      </c>
      <c r="S164" s="290">
        <v>50000</v>
      </c>
      <c r="T164" s="284">
        <v>15000</v>
      </c>
      <c r="U164" s="225">
        <v>29000</v>
      </c>
      <c r="Y164" s="28" t="s">
        <v>177</v>
      </c>
      <c r="Z164" s="312">
        <v>206000</v>
      </c>
      <c r="AA164" s="319">
        <v>30000</v>
      </c>
      <c r="AB164" s="320">
        <v>176000</v>
      </c>
      <c r="AC164" s="319">
        <v>38000</v>
      </c>
      <c r="AD164" s="319">
        <v>64000</v>
      </c>
      <c r="AE164" s="311">
        <v>73000</v>
      </c>
      <c r="AF164" s="308">
        <v>27000</v>
      </c>
      <c r="AG164" s="231">
        <v>36000</v>
      </c>
      <c r="AI164" s="3"/>
    </row>
    <row r="165" spans="1:35" ht="21" hidden="1" customHeight="1">
      <c r="A165" s="28" t="s">
        <v>178</v>
      </c>
      <c r="B165" s="216">
        <v>327000</v>
      </c>
      <c r="C165" s="305">
        <v>56000</v>
      </c>
      <c r="D165" s="273">
        <v>271000</v>
      </c>
      <c r="E165" s="305">
        <v>81000</v>
      </c>
      <c r="F165" s="305">
        <v>66000</v>
      </c>
      <c r="G165" s="290">
        <v>124000</v>
      </c>
      <c r="H165" s="284">
        <v>41000</v>
      </c>
      <c r="I165" s="225">
        <v>68000</v>
      </c>
      <c r="M165" s="28" t="s">
        <v>178</v>
      </c>
      <c r="N165" s="216">
        <v>120000</v>
      </c>
      <c r="O165" s="305">
        <v>25000</v>
      </c>
      <c r="P165" s="273">
        <v>95000</v>
      </c>
      <c r="Q165" s="305">
        <v>43000</v>
      </c>
      <c r="R165" s="305" t="s">
        <v>270</v>
      </c>
      <c r="S165" s="290">
        <v>48000</v>
      </c>
      <c r="T165" s="284">
        <v>14000</v>
      </c>
      <c r="U165" s="225">
        <v>29000</v>
      </c>
      <c r="Y165" s="28" t="s">
        <v>178</v>
      </c>
      <c r="Z165" s="312">
        <v>207000</v>
      </c>
      <c r="AA165" s="319">
        <v>31000</v>
      </c>
      <c r="AB165" s="320">
        <v>176000</v>
      </c>
      <c r="AC165" s="319">
        <v>38000</v>
      </c>
      <c r="AD165" s="319">
        <v>62000</v>
      </c>
      <c r="AE165" s="311">
        <v>75000</v>
      </c>
      <c r="AF165" s="308">
        <v>27000</v>
      </c>
      <c r="AG165" s="231">
        <v>39000</v>
      </c>
      <c r="AI165" s="3"/>
    </row>
    <row r="166" spans="1:35" ht="21" hidden="1" customHeight="1">
      <c r="A166" s="28" t="s">
        <v>179</v>
      </c>
      <c r="B166" s="216">
        <v>330000</v>
      </c>
      <c r="C166" s="305">
        <v>55000</v>
      </c>
      <c r="D166" s="273">
        <v>275000</v>
      </c>
      <c r="E166" s="305">
        <v>86000</v>
      </c>
      <c r="F166" s="305">
        <v>67000</v>
      </c>
      <c r="G166" s="290">
        <v>123000</v>
      </c>
      <c r="H166" s="284">
        <v>39000</v>
      </c>
      <c r="I166" s="225">
        <v>72000</v>
      </c>
      <c r="M166" s="28" t="s">
        <v>179</v>
      </c>
      <c r="N166" s="216">
        <v>122000</v>
      </c>
      <c r="O166" s="305">
        <v>25000</v>
      </c>
      <c r="P166" s="273">
        <v>97000</v>
      </c>
      <c r="Q166" s="305">
        <v>43000</v>
      </c>
      <c r="R166" s="305" t="s">
        <v>270</v>
      </c>
      <c r="S166" s="290">
        <v>49000</v>
      </c>
      <c r="T166" s="284">
        <v>13000</v>
      </c>
      <c r="U166" s="225">
        <v>30000</v>
      </c>
      <c r="Y166" s="28" t="s">
        <v>179</v>
      </c>
      <c r="Z166" s="312">
        <v>209000</v>
      </c>
      <c r="AA166" s="319">
        <v>30000</v>
      </c>
      <c r="AB166" s="320">
        <v>179000</v>
      </c>
      <c r="AC166" s="319">
        <v>42000</v>
      </c>
      <c r="AD166" s="319">
        <v>63000</v>
      </c>
      <c r="AE166" s="311">
        <v>74000</v>
      </c>
      <c r="AF166" s="308">
        <v>25000</v>
      </c>
      <c r="AG166" s="231">
        <v>41000</v>
      </c>
      <c r="AI166" s="3"/>
    </row>
    <row r="167" spans="1:35" ht="21" hidden="1" customHeight="1">
      <c r="A167" s="28" t="s">
        <v>233</v>
      </c>
      <c r="B167" s="216">
        <v>330000</v>
      </c>
      <c r="C167" s="305">
        <v>53000</v>
      </c>
      <c r="D167" s="273">
        <v>277000</v>
      </c>
      <c r="E167" s="305">
        <v>85000</v>
      </c>
      <c r="F167" s="305">
        <v>67000</v>
      </c>
      <c r="G167" s="290">
        <v>124000</v>
      </c>
      <c r="H167" s="284">
        <v>39000</v>
      </c>
      <c r="I167" s="225">
        <v>75000</v>
      </c>
      <c r="M167" s="28" t="s">
        <v>233</v>
      </c>
      <c r="N167" s="216">
        <v>120000</v>
      </c>
      <c r="O167" s="305">
        <v>24000</v>
      </c>
      <c r="P167" s="273">
        <v>95000</v>
      </c>
      <c r="Q167" s="305">
        <v>41000</v>
      </c>
      <c r="R167" s="305" t="s">
        <v>270</v>
      </c>
      <c r="S167" s="290">
        <v>49000</v>
      </c>
      <c r="T167" s="284">
        <v>13000</v>
      </c>
      <c r="U167" s="225">
        <v>32000</v>
      </c>
      <c r="Y167" s="28" t="s">
        <v>233</v>
      </c>
      <c r="Z167" s="312">
        <v>210000</v>
      </c>
      <c r="AA167" s="319">
        <v>29000</v>
      </c>
      <c r="AB167" s="320">
        <v>181000</v>
      </c>
      <c r="AC167" s="319">
        <v>44000</v>
      </c>
      <c r="AD167" s="319">
        <v>62000</v>
      </c>
      <c r="AE167" s="311">
        <v>75000</v>
      </c>
      <c r="AF167" s="308">
        <v>26000</v>
      </c>
      <c r="AG167" s="231">
        <v>42000</v>
      </c>
      <c r="AI167" s="3"/>
    </row>
    <row r="168" spans="1:35" ht="21" hidden="1" customHeight="1">
      <c r="A168" s="28" t="s">
        <v>234</v>
      </c>
      <c r="B168" s="216">
        <v>326000</v>
      </c>
      <c r="C168" s="305">
        <v>52000</v>
      </c>
      <c r="D168" s="273">
        <v>274000</v>
      </c>
      <c r="E168" s="305">
        <v>82000</v>
      </c>
      <c r="F168" s="305">
        <v>68000</v>
      </c>
      <c r="G168" s="290">
        <v>123000</v>
      </c>
      <c r="H168" s="284">
        <v>37000</v>
      </c>
      <c r="I168" s="225">
        <v>75000</v>
      </c>
      <c r="M168" s="28" t="s">
        <v>234</v>
      </c>
      <c r="N168" s="216">
        <v>119000</v>
      </c>
      <c r="O168" s="305">
        <v>25000</v>
      </c>
      <c r="P168" s="273">
        <v>94000</v>
      </c>
      <c r="Q168" s="305">
        <v>40000</v>
      </c>
      <c r="R168" s="305" t="s">
        <v>270</v>
      </c>
      <c r="S168" s="290">
        <v>49000</v>
      </c>
      <c r="T168" s="284">
        <v>12000</v>
      </c>
      <c r="U168" s="225">
        <v>33000</v>
      </c>
      <c r="Y168" s="28" t="s">
        <v>234</v>
      </c>
      <c r="Z168" s="312">
        <v>208000</v>
      </c>
      <c r="AA168" s="319">
        <v>28000</v>
      </c>
      <c r="AB168" s="320">
        <v>180000</v>
      </c>
      <c r="AC168" s="319">
        <v>42000</v>
      </c>
      <c r="AD168" s="319">
        <v>64000</v>
      </c>
      <c r="AE168" s="311">
        <v>74000</v>
      </c>
      <c r="AF168" s="308">
        <v>25000</v>
      </c>
      <c r="AG168" s="231">
        <v>42000</v>
      </c>
      <c r="AI168" s="3"/>
    </row>
    <row r="169" spans="1:35" ht="21" hidden="1" customHeight="1">
      <c r="A169" s="28" t="s">
        <v>180</v>
      </c>
      <c r="B169" s="216">
        <v>324000</v>
      </c>
      <c r="C169" s="305">
        <v>53000</v>
      </c>
      <c r="D169" s="273">
        <v>271000</v>
      </c>
      <c r="E169" s="305">
        <v>81000</v>
      </c>
      <c r="F169" s="305">
        <v>68000</v>
      </c>
      <c r="G169" s="290">
        <v>122000</v>
      </c>
      <c r="H169" s="284">
        <v>38000</v>
      </c>
      <c r="I169" s="225">
        <v>72000</v>
      </c>
      <c r="M169" s="28" t="s">
        <v>180</v>
      </c>
      <c r="N169" s="216">
        <v>118000</v>
      </c>
      <c r="O169" s="305">
        <v>23000</v>
      </c>
      <c r="P169" s="273">
        <v>95000</v>
      </c>
      <c r="Q169" s="305">
        <v>39000</v>
      </c>
      <c r="R169" s="305" t="s">
        <v>270</v>
      </c>
      <c r="S169" s="290">
        <v>49000</v>
      </c>
      <c r="T169" s="284">
        <v>12000</v>
      </c>
      <c r="U169" s="225">
        <v>33000</v>
      </c>
      <c r="Y169" s="28" t="s">
        <v>180</v>
      </c>
      <c r="Z169" s="312">
        <v>206000</v>
      </c>
      <c r="AA169" s="319">
        <v>30000</v>
      </c>
      <c r="AB169" s="320">
        <v>177000</v>
      </c>
      <c r="AC169" s="319">
        <v>42000</v>
      </c>
      <c r="AD169" s="319">
        <v>62000</v>
      </c>
      <c r="AE169" s="311">
        <v>73000</v>
      </c>
      <c r="AF169" s="308">
        <v>26000</v>
      </c>
      <c r="AG169" s="231">
        <v>39000</v>
      </c>
      <c r="AI169" s="3"/>
    </row>
    <row r="170" spans="1:35" ht="21" hidden="1" customHeight="1">
      <c r="A170" s="28" t="s">
        <v>181</v>
      </c>
      <c r="B170" s="216">
        <v>321000</v>
      </c>
      <c r="C170" s="305">
        <v>50000</v>
      </c>
      <c r="D170" s="273">
        <v>271000</v>
      </c>
      <c r="E170" s="305">
        <v>82000</v>
      </c>
      <c r="F170" s="305">
        <v>68000</v>
      </c>
      <c r="G170" s="290">
        <v>122000</v>
      </c>
      <c r="H170" s="284">
        <v>36000</v>
      </c>
      <c r="I170" s="225">
        <v>70000</v>
      </c>
      <c r="M170" s="28" t="s">
        <v>181</v>
      </c>
      <c r="N170" s="216">
        <v>117000</v>
      </c>
      <c r="O170" s="305">
        <v>21000</v>
      </c>
      <c r="P170" s="273">
        <v>96000</v>
      </c>
      <c r="Q170" s="305">
        <v>41000</v>
      </c>
      <c r="R170" s="305" t="s">
        <v>270</v>
      </c>
      <c r="S170" s="290">
        <v>49000</v>
      </c>
      <c r="T170" s="284">
        <v>10000</v>
      </c>
      <c r="U170" s="225">
        <v>33000</v>
      </c>
      <c r="Y170" s="28" t="s">
        <v>181</v>
      </c>
      <c r="Z170" s="312">
        <v>203000</v>
      </c>
      <c r="AA170" s="319">
        <v>28000</v>
      </c>
      <c r="AB170" s="320">
        <v>175000</v>
      </c>
      <c r="AC170" s="319">
        <v>40000</v>
      </c>
      <c r="AD170" s="319">
        <v>62000</v>
      </c>
      <c r="AE170" s="311">
        <v>72000</v>
      </c>
      <c r="AF170" s="308">
        <v>26000</v>
      </c>
      <c r="AG170" s="231">
        <v>38000</v>
      </c>
      <c r="AI170" s="3"/>
    </row>
    <row r="171" spans="1:35" ht="21" hidden="1" customHeight="1">
      <c r="A171" s="28" t="s">
        <v>182</v>
      </c>
      <c r="B171" s="216">
        <v>321000</v>
      </c>
      <c r="C171" s="305">
        <v>45000</v>
      </c>
      <c r="D171" s="273">
        <v>276000</v>
      </c>
      <c r="E171" s="305">
        <v>78000</v>
      </c>
      <c r="F171" s="305">
        <v>75000</v>
      </c>
      <c r="G171" s="290">
        <v>123000</v>
      </c>
      <c r="H171" s="284">
        <v>35000</v>
      </c>
      <c r="I171" s="225">
        <v>71000</v>
      </c>
      <c r="M171" s="28" t="s">
        <v>182</v>
      </c>
      <c r="N171" s="216">
        <v>117000</v>
      </c>
      <c r="O171" s="305">
        <v>19000</v>
      </c>
      <c r="P171" s="273">
        <v>98000</v>
      </c>
      <c r="Q171" s="305">
        <v>40000</v>
      </c>
      <c r="R171" s="305" t="s">
        <v>270</v>
      </c>
      <c r="S171" s="290">
        <v>52000</v>
      </c>
      <c r="T171" s="284">
        <v>10000</v>
      </c>
      <c r="U171" s="225">
        <v>34000</v>
      </c>
      <c r="Y171" s="28" t="s">
        <v>182</v>
      </c>
      <c r="Z171" s="312">
        <v>204000</v>
      </c>
      <c r="AA171" s="319">
        <v>26000</v>
      </c>
      <c r="AB171" s="320">
        <v>178000</v>
      </c>
      <c r="AC171" s="319">
        <v>38000</v>
      </c>
      <c r="AD171" s="319">
        <v>69000</v>
      </c>
      <c r="AE171" s="311">
        <v>71000</v>
      </c>
      <c r="AF171" s="308">
        <v>25000</v>
      </c>
      <c r="AG171" s="231">
        <v>37000</v>
      </c>
      <c r="AI171" s="3"/>
    </row>
    <row r="172" spans="1:35" ht="21" hidden="1" customHeight="1">
      <c r="A172" s="28" t="s">
        <v>183</v>
      </c>
      <c r="B172" s="216">
        <v>328000</v>
      </c>
      <c r="C172" s="305">
        <v>41000</v>
      </c>
      <c r="D172" s="273">
        <v>287000</v>
      </c>
      <c r="E172" s="305">
        <v>77000</v>
      </c>
      <c r="F172" s="305">
        <v>77000</v>
      </c>
      <c r="G172" s="290">
        <v>133000</v>
      </c>
      <c r="H172" s="284">
        <v>38000</v>
      </c>
      <c r="I172" s="225">
        <v>74000</v>
      </c>
      <c r="M172" s="28" t="s">
        <v>183</v>
      </c>
      <c r="N172" s="216">
        <v>118000</v>
      </c>
      <c r="O172" s="305">
        <v>15000</v>
      </c>
      <c r="P172" s="273">
        <v>103000</v>
      </c>
      <c r="Q172" s="305">
        <v>39000</v>
      </c>
      <c r="R172" s="305" t="s">
        <v>270</v>
      </c>
      <c r="S172" s="290">
        <v>58000</v>
      </c>
      <c r="T172" s="284">
        <v>12000</v>
      </c>
      <c r="U172" s="225">
        <v>36000</v>
      </c>
      <c r="Y172" s="28" t="s">
        <v>183</v>
      </c>
      <c r="Z172" s="312">
        <v>210000</v>
      </c>
      <c r="AA172" s="319">
        <v>25000</v>
      </c>
      <c r="AB172" s="320">
        <v>184000</v>
      </c>
      <c r="AC172" s="319">
        <v>38000</v>
      </c>
      <c r="AD172" s="319">
        <v>70000</v>
      </c>
      <c r="AE172" s="311">
        <v>75000</v>
      </c>
      <c r="AF172" s="308">
        <v>27000</v>
      </c>
      <c r="AG172" s="231">
        <v>38000</v>
      </c>
      <c r="AI172" s="3"/>
    </row>
    <row r="173" spans="1:35" ht="21" hidden="1" customHeight="1">
      <c r="A173" s="28" t="s">
        <v>184</v>
      </c>
      <c r="B173" s="216">
        <v>329000</v>
      </c>
      <c r="C173" s="305">
        <v>38000</v>
      </c>
      <c r="D173" s="273">
        <v>290000</v>
      </c>
      <c r="E173" s="305">
        <v>79000</v>
      </c>
      <c r="F173" s="305">
        <v>77000</v>
      </c>
      <c r="G173" s="290">
        <v>134000</v>
      </c>
      <c r="H173" s="284">
        <v>40000</v>
      </c>
      <c r="I173" s="225">
        <v>73000</v>
      </c>
      <c r="M173" s="28" t="s">
        <v>184</v>
      </c>
      <c r="N173" s="216">
        <v>118000</v>
      </c>
      <c r="O173" s="305">
        <v>15000</v>
      </c>
      <c r="P173" s="273">
        <v>103000</v>
      </c>
      <c r="Q173" s="305">
        <v>38000</v>
      </c>
      <c r="R173" s="305">
        <v>8000</v>
      </c>
      <c r="S173" s="290">
        <v>57000</v>
      </c>
      <c r="T173" s="284">
        <v>13000</v>
      </c>
      <c r="U173" s="225">
        <v>34000</v>
      </c>
      <c r="Y173" s="28" t="s">
        <v>184</v>
      </c>
      <c r="Z173" s="312">
        <v>210000</v>
      </c>
      <c r="AA173" s="319">
        <v>23000</v>
      </c>
      <c r="AB173" s="320">
        <v>187000</v>
      </c>
      <c r="AC173" s="319">
        <v>41000</v>
      </c>
      <c r="AD173" s="319">
        <v>69000</v>
      </c>
      <c r="AE173" s="311">
        <v>77000</v>
      </c>
      <c r="AF173" s="308">
        <v>27000</v>
      </c>
      <c r="AG173" s="231">
        <v>38000</v>
      </c>
      <c r="AI173" s="3"/>
    </row>
    <row r="174" spans="1:35" ht="21" hidden="1" customHeight="1">
      <c r="A174" s="28" t="s">
        <v>185</v>
      </c>
      <c r="B174" s="216">
        <v>326000</v>
      </c>
      <c r="C174" s="305">
        <v>37000</v>
      </c>
      <c r="D174" s="273">
        <v>289000</v>
      </c>
      <c r="E174" s="305">
        <v>82000</v>
      </c>
      <c r="F174" s="305">
        <v>72000</v>
      </c>
      <c r="G174" s="290">
        <v>135000</v>
      </c>
      <c r="H174" s="284">
        <v>42000</v>
      </c>
      <c r="I174" s="225">
        <v>69000</v>
      </c>
      <c r="M174" s="28" t="s">
        <v>185</v>
      </c>
      <c r="N174" s="216">
        <v>119000</v>
      </c>
      <c r="O174" s="305">
        <v>13000</v>
      </c>
      <c r="P174" s="273">
        <v>106000</v>
      </c>
      <c r="Q174" s="305">
        <v>41000</v>
      </c>
      <c r="R174" s="305">
        <v>8000</v>
      </c>
      <c r="S174" s="290">
        <v>57000</v>
      </c>
      <c r="T174" s="284">
        <v>13000</v>
      </c>
      <c r="U174" s="225">
        <v>32000</v>
      </c>
      <c r="Y174" s="28" t="s">
        <v>185</v>
      </c>
      <c r="Z174" s="312">
        <v>206000</v>
      </c>
      <c r="AA174" s="319">
        <v>24000</v>
      </c>
      <c r="AB174" s="320">
        <v>182000</v>
      </c>
      <c r="AC174" s="319">
        <v>41000</v>
      </c>
      <c r="AD174" s="319">
        <v>64000</v>
      </c>
      <c r="AE174" s="311">
        <v>78000</v>
      </c>
      <c r="AF174" s="308">
        <v>29000</v>
      </c>
      <c r="AG174" s="231">
        <v>37000</v>
      </c>
      <c r="AI174" s="3"/>
    </row>
    <row r="175" spans="1:35" ht="21" hidden="1" customHeight="1">
      <c r="A175" s="28" t="s">
        <v>186</v>
      </c>
      <c r="B175" s="216">
        <v>328000</v>
      </c>
      <c r="C175" s="305">
        <v>31000</v>
      </c>
      <c r="D175" s="273">
        <v>298000</v>
      </c>
      <c r="E175" s="305">
        <v>86000</v>
      </c>
      <c r="F175" s="305">
        <v>74000</v>
      </c>
      <c r="G175" s="290">
        <v>137000</v>
      </c>
      <c r="H175" s="284">
        <v>42000</v>
      </c>
      <c r="I175" s="225">
        <v>70000</v>
      </c>
      <c r="M175" s="28" t="s">
        <v>186</v>
      </c>
      <c r="N175" s="216">
        <v>123000</v>
      </c>
      <c r="O175" s="305">
        <v>12000</v>
      </c>
      <c r="P175" s="273">
        <v>111000</v>
      </c>
      <c r="Q175" s="305">
        <v>45000</v>
      </c>
      <c r="R175" s="305" t="s">
        <v>270</v>
      </c>
      <c r="S175" s="290">
        <v>59000</v>
      </c>
      <c r="T175" s="284">
        <v>13000</v>
      </c>
      <c r="U175" s="225">
        <v>32000</v>
      </c>
      <c r="Y175" s="28" t="s">
        <v>186</v>
      </c>
      <c r="Z175" s="312">
        <v>205000</v>
      </c>
      <c r="AA175" s="319">
        <v>18000</v>
      </c>
      <c r="AB175" s="320">
        <v>187000</v>
      </c>
      <c r="AC175" s="319">
        <v>41000</v>
      </c>
      <c r="AD175" s="319">
        <v>68000</v>
      </c>
      <c r="AE175" s="311">
        <v>78000</v>
      </c>
      <c r="AF175" s="308">
        <v>29000</v>
      </c>
      <c r="AG175" s="231">
        <v>38000</v>
      </c>
      <c r="AI175" s="3"/>
    </row>
    <row r="176" spans="1:35" ht="21" hidden="1" customHeight="1">
      <c r="A176" s="28" t="s">
        <v>187</v>
      </c>
      <c r="B176" s="216">
        <v>332000</v>
      </c>
      <c r="C176" s="307">
        <v>32000</v>
      </c>
      <c r="D176" s="216">
        <v>300000</v>
      </c>
      <c r="E176" s="216">
        <v>86000</v>
      </c>
      <c r="F176" s="216">
        <v>78000</v>
      </c>
      <c r="G176" s="290">
        <v>136000</v>
      </c>
      <c r="H176" s="224">
        <v>42000</v>
      </c>
      <c r="I176" s="225">
        <v>70000</v>
      </c>
      <c r="M176" s="28" t="s">
        <v>187</v>
      </c>
      <c r="N176" s="216">
        <v>122000</v>
      </c>
      <c r="O176" s="305">
        <v>13000</v>
      </c>
      <c r="P176" s="273">
        <v>109000</v>
      </c>
      <c r="Q176" s="305">
        <v>47000</v>
      </c>
      <c r="R176" s="305" t="s">
        <v>270</v>
      </c>
      <c r="S176" s="290">
        <v>57000</v>
      </c>
      <c r="T176" s="284">
        <v>12000</v>
      </c>
      <c r="U176" s="225">
        <v>32000</v>
      </c>
      <c r="Y176" s="28" t="s">
        <v>187</v>
      </c>
      <c r="Z176" s="312">
        <v>210000</v>
      </c>
      <c r="AA176" s="319">
        <v>19000</v>
      </c>
      <c r="AB176" s="320">
        <v>191000</v>
      </c>
      <c r="AC176" s="319">
        <v>39000</v>
      </c>
      <c r="AD176" s="319">
        <v>73000</v>
      </c>
      <c r="AE176" s="311">
        <v>79000</v>
      </c>
      <c r="AF176" s="308">
        <v>30000</v>
      </c>
      <c r="AG176" s="231">
        <v>38000</v>
      </c>
      <c r="AI176" s="3"/>
    </row>
    <row r="177" spans="1:35" ht="21" hidden="1" customHeight="1">
      <c r="A177" s="28" t="s">
        <v>235</v>
      </c>
      <c r="B177" s="216">
        <v>337000</v>
      </c>
      <c r="C177" s="307">
        <v>34000</v>
      </c>
      <c r="D177" s="216">
        <v>304000</v>
      </c>
      <c r="E177" s="216">
        <v>89000</v>
      </c>
      <c r="F177" s="216">
        <v>81000</v>
      </c>
      <c r="G177" s="290">
        <v>134000</v>
      </c>
      <c r="H177" s="224">
        <v>42000</v>
      </c>
      <c r="I177" s="225">
        <v>71000</v>
      </c>
      <c r="M177" s="28" t="s">
        <v>235</v>
      </c>
      <c r="N177" s="216">
        <v>123000</v>
      </c>
      <c r="O177" s="305">
        <v>14000</v>
      </c>
      <c r="P177" s="273">
        <v>110000</v>
      </c>
      <c r="Q177" s="305">
        <v>48000</v>
      </c>
      <c r="R177" s="305" t="s">
        <v>270</v>
      </c>
      <c r="S177" s="290">
        <v>56000</v>
      </c>
      <c r="T177" s="284">
        <v>12000</v>
      </c>
      <c r="U177" s="225">
        <v>33000</v>
      </c>
      <c r="Y177" s="28" t="s">
        <v>235</v>
      </c>
      <c r="Z177" s="312">
        <v>214000</v>
      </c>
      <c r="AA177" s="319">
        <v>20000</v>
      </c>
      <c r="AB177" s="320">
        <v>194000</v>
      </c>
      <c r="AC177" s="319">
        <v>41000</v>
      </c>
      <c r="AD177" s="319">
        <v>75000</v>
      </c>
      <c r="AE177" s="311">
        <v>78000</v>
      </c>
      <c r="AF177" s="308">
        <v>30000</v>
      </c>
      <c r="AG177" s="231">
        <v>39000</v>
      </c>
      <c r="AI177" s="3"/>
    </row>
    <row r="178" spans="1:35" ht="21" hidden="1" customHeight="1">
      <c r="A178" s="28" t="s">
        <v>236</v>
      </c>
      <c r="B178" s="216">
        <v>341000</v>
      </c>
      <c r="C178" s="307">
        <v>36000</v>
      </c>
      <c r="D178" s="216">
        <v>305000</v>
      </c>
      <c r="E178" s="216">
        <v>89000</v>
      </c>
      <c r="F178" s="216">
        <v>80000</v>
      </c>
      <c r="G178" s="290">
        <v>136000</v>
      </c>
      <c r="H178" s="224">
        <v>43000</v>
      </c>
      <c r="I178" s="225">
        <v>76000</v>
      </c>
      <c r="M178" s="28" t="s">
        <v>236</v>
      </c>
      <c r="N178" s="216">
        <v>127000</v>
      </c>
      <c r="O178" s="305">
        <v>15000</v>
      </c>
      <c r="P178" s="273">
        <v>111000</v>
      </c>
      <c r="Q178" s="305">
        <v>49000</v>
      </c>
      <c r="R178" s="305" t="s">
        <v>270</v>
      </c>
      <c r="S178" s="290">
        <v>56000</v>
      </c>
      <c r="T178" s="284">
        <v>12000</v>
      </c>
      <c r="U178" s="225">
        <v>34000</v>
      </c>
      <c r="Y178" s="28" t="s">
        <v>236</v>
      </c>
      <c r="Z178" s="312">
        <v>214000</v>
      </c>
      <c r="AA178" s="319">
        <v>20000</v>
      </c>
      <c r="AB178" s="320">
        <v>194000</v>
      </c>
      <c r="AC178" s="319">
        <v>40000</v>
      </c>
      <c r="AD178" s="319">
        <v>74000</v>
      </c>
      <c r="AE178" s="311">
        <v>80000</v>
      </c>
      <c r="AF178" s="308">
        <v>31000</v>
      </c>
      <c r="AG178" s="231">
        <v>42000</v>
      </c>
      <c r="AI178" s="3"/>
    </row>
    <row r="179" spans="1:35" ht="21" hidden="1" customHeight="1">
      <c r="A179" s="28" t="s">
        <v>237</v>
      </c>
      <c r="B179" s="216">
        <v>346000</v>
      </c>
      <c r="C179" s="307">
        <v>39000</v>
      </c>
      <c r="D179" s="216">
        <v>307000</v>
      </c>
      <c r="E179" s="216">
        <v>88000</v>
      </c>
      <c r="F179" s="216">
        <v>77000</v>
      </c>
      <c r="G179" s="290">
        <v>142000</v>
      </c>
      <c r="H179" s="224">
        <v>42000</v>
      </c>
      <c r="I179" s="225">
        <v>82000</v>
      </c>
      <c r="M179" s="28" t="s">
        <v>237</v>
      </c>
      <c r="N179" s="216">
        <v>129000</v>
      </c>
      <c r="O179" s="305">
        <v>17000</v>
      </c>
      <c r="P179" s="273">
        <v>113000</v>
      </c>
      <c r="Q179" s="305">
        <v>48000</v>
      </c>
      <c r="R179" s="305" t="s">
        <v>270</v>
      </c>
      <c r="S179" s="290">
        <v>59000</v>
      </c>
      <c r="T179" s="284">
        <v>11000</v>
      </c>
      <c r="U179" s="225">
        <v>38000</v>
      </c>
      <c r="Y179" s="28" t="s">
        <v>237</v>
      </c>
      <c r="Z179" s="312">
        <v>216000</v>
      </c>
      <c r="AA179" s="319">
        <v>22000</v>
      </c>
      <c r="AB179" s="320">
        <v>194000</v>
      </c>
      <c r="AC179" s="319">
        <v>40000</v>
      </c>
      <c r="AD179" s="319">
        <v>71000</v>
      </c>
      <c r="AE179" s="311">
        <v>83000</v>
      </c>
      <c r="AF179" s="308">
        <v>31000</v>
      </c>
      <c r="AG179" s="231">
        <v>44000</v>
      </c>
      <c r="AI179" s="3"/>
    </row>
    <row r="180" spans="1:35" ht="21" hidden="1" customHeight="1">
      <c r="A180" s="28" t="s">
        <v>238</v>
      </c>
      <c r="B180" s="216">
        <v>352000</v>
      </c>
      <c r="C180" s="307">
        <v>40000</v>
      </c>
      <c r="D180" s="216">
        <v>313000</v>
      </c>
      <c r="E180" s="216">
        <v>86000</v>
      </c>
      <c r="F180" s="216">
        <v>76000</v>
      </c>
      <c r="G180" s="290">
        <v>151000</v>
      </c>
      <c r="H180" s="224">
        <v>44000</v>
      </c>
      <c r="I180" s="225">
        <v>88000</v>
      </c>
      <c r="M180" s="28" t="s">
        <v>238</v>
      </c>
      <c r="N180" s="216">
        <v>136000</v>
      </c>
      <c r="O180" s="305">
        <v>18000</v>
      </c>
      <c r="P180" s="273">
        <v>118000</v>
      </c>
      <c r="Q180" s="305">
        <v>47000</v>
      </c>
      <c r="R180" s="305" t="s">
        <v>270</v>
      </c>
      <c r="S180" s="290">
        <v>64000</v>
      </c>
      <c r="T180" s="284">
        <v>13000</v>
      </c>
      <c r="U180" s="225">
        <v>42000</v>
      </c>
      <c r="Y180" s="28" t="s">
        <v>238</v>
      </c>
      <c r="Z180" s="312">
        <v>217000</v>
      </c>
      <c r="AA180" s="319">
        <v>22000</v>
      </c>
      <c r="AB180" s="320">
        <v>195000</v>
      </c>
      <c r="AC180" s="319">
        <v>39000</v>
      </c>
      <c r="AD180" s="319">
        <v>70000</v>
      </c>
      <c r="AE180" s="311">
        <v>87000</v>
      </c>
      <c r="AF180" s="308">
        <v>31000</v>
      </c>
      <c r="AG180" s="231">
        <v>46000</v>
      </c>
      <c r="AI180" s="3"/>
    </row>
    <row r="181" spans="1:35" ht="21" hidden="1" customHeight="1">
      <c r="A181" s="28" t="s">
        <v>239</v>
      </c>
      <c r="B181" s="216">
        <v>352000</v>
      </c>
      <c r="C181" s="307">
        <v>42000</v>
      </c>
      <c r="D181" s="216">
        <v>310000</v>
      </c>
      <c r="E181" s="216">
        <v>86000</v>
      </c>
      <c r="F181" s="216">
        <v>74000</v>
      </c>
      <c r="G181" s="290">
        <v>150000</v>
      </c>
      <c r="H181" s="224">
        <v>45000</v>
      </c>
      <c r="I181" s="225">
        <v>88000</v>
      </c>
      <c r="M181" s="28" t="s">
        <v>239</v>
      </c>
      <c r="N181" s="216">
        <v>136000</v>
      </c>
      <c r="O181" s="305">
        <v>21000</v>
      </c>
      <c r="P181" s="273">
        <v>115000</v>
      </c>
      <c r="Q181" s="305">
        <v>46000</v>
      </c>
      <c r="R181" s="305" t="s">
        <v>270</v>
      </c>
      <c r="S181" s="290">
        <v>63000</v>
      </c>
      <c r="T181" s="284">
        <v>14000</v>
      </c>
      <c r="U181" s="225">
        <v>41000</v>
      </c>
      <c r="Y181" s="28" t="s">
        <v>239</v>
      </c>
      <c r="Z181" s="312">
        <v>217000</v>
      </c>
      <c r="AA181" s="319">
        <v>21000</v>
      </c>
      <c r="AB181" s="320">
        <v>196000</v>
      </c>
      <c r="AC181" s="319">
        <v>40000</v>
      </c>
      <c r="AD181" s="319">
        <v>69000</v>
      </c>
      <c r="AE181" s="311">
        <v>87000</v>
      </c>
      <c r="AF181" s="308">
        <v>31000</v>
      </c>
      <c r="AG181" s="231">
        <v>47000</v>
      </c>
      <c r="AI181" s="3"/>
    </row>
    <row r="182" spans="1:35" ht="21" hidden="1" customHeight="1">
      <c r="A182" s="28" t="s">
        <v>240</v>
      </c>
      <c r="B182" s="216">
        <v>356000</v>
      </c>
      <c r="C182" s="307">
        <v>45000</v>
      </c>
      <c r="D182" s="216">
        <v>311000</v>
      </c>
      <c r="E182" s="216">
        <v>85000</v>
      </c>
      <c r="F182" s="216">
        <v>75000</v>
      </c>
      <c r="G182" s="290">
        <v>150000</v>
      </c>
      <c r="H182" s="224">
        <v>44000</v>
      </c>
      <c r="I182" s="225">
        <v>89000</v>
      </c>
      <c r="M182" s="28" t="s">
        <v>240</v>
      </c>
      <c r="N182" s="216">
        <v>139000</v>
      </c>
      <c r="O182" s="305">
        <v>24000</v>
      </c>
      <c r="P182" s="273">
        <v>115000</v>
      </c>
      <c r="Q182" s="305">
        <v>45000</v>
      </c>
      <c r="R182" s="305" t="s">
        <v>270</v>
      </c>
      <c r="S182" s="290">
        <v>64000</v>
      </c>
      <c r="T182" s="284">
        <v>14000</v>
      </c>
      <c r="U182" s="225">
        <v>42000</v>
      </c>
      <c r="Y182" s="28" t="s">
        <v>240</v>
      </c>
      <c r="Z182" s="312">
        <v>217000</v>
      </c>
      <c r="AA182" s="319">
        <v>21000</v>
      </c>
      <c r="AB182" s="320">
        <v>196000</v>
      </c>
      <c r="AC182" s="319">
        <v>40000</v>
      </c>
      <c r="AD182" s="319">
        <v>69000</v>
      </c>
      <c r="AE182" s="311">
        <v>87000</v>
      </c>
      <c r="AF182" s="308">
        <v>30000</v>
      </c>
      <c r="AG182" s="231">
        <v>48000</v>
      </c>
      <c r="AI182" s="3"/>
    </row>
    <row r="183" spans="1:35" ht="21" hidden="1" customHeight="1">
      <c r="A183" s="28" t="s">
        <v>241</v>
      </c>
      <c r="B183" s="216">
        <v>367000</v>
      </c>
      <c r="C183" s="307">
        <v>50000</v>
      </c>
      <c r="D183" s="216">
        <v>317000</v>
      </c>
      <c r="E183" s="216">
        <v>87000</v>
      </c>
      <c r="F183" s="216">
        <v>76000</v>
      </c>
      <c r="G183" s="290">
        <v>154000</v>
      </c>
      <c r="H183" s="224">
        <v>44000</v>
      </c>
      <c r="I183" s="225">
        <v>92000</v>
      </c>
      <c r="M183" s="28" t="s">
        <v>241</v>
      </c>
      <c r="N183" s="216">
        <v>143000</v>
      </c>
      <c r="O183" s="305">
        <v>27000</v>
      </c>
      <c r="P183" s="273">
        <v>116000</v>
      </c>
      <c r="Q183" s="305">
        <v>45000</v>
      </c>
      <c r="R183" s="305" t="s">
        <v>270</v>
      </c>
      <c r="S183" s="290">
        <v>64000</v>
      </c>
      <c r="T183" s="284">
        <v>14000</v>
      </c>
      <c r="U183" s="225">
        <v>41000</v>
      </c>
      <c r="Y183" s="28" t="s">
        <v>241</v>
      </c>
      <c r="Z183" s="312">
        <v>224000</v>
      </c>
      <c r="AA183" s="319">
        <v>23000</v>
      </c>
      <c r="AB183" s="320">
        <v>201000</v>
      </c>
      <c r="AC183" s="319">
        <v>43000</v>
      </c>
      <c r="AD183" s="319">
        <v>68000</v>
      </c>
      <c r="AE183" s="311">
        <v>90000</v>
      </c>
      <c r="AF183" s="308">
        <v>30000</v>
      </c>
      <c r="AG183" s="231">
        <v>51000</v>
      </c>
      <c r="AI183" s="3"/>
    </row>
    <row r="184" spans="1:35" ht="21" hidden="1" customHeight="1">
      <c r="A184" s="28" t="s">
        <v>242</v>
      </c>
      <c r="B184" s="216">
        <v>364000</v>
      </c>
      <c r="C184" s="307">
        <v>49000</v>
      </c>
      <c r="D184" s="216">
        <v>315000</v>
      </c>
      <c r="E184" s="216">
        <v>84000</v>
      </c>
      <c r="F184" s="216">
        <v>76000</v>
      </c>
      <c r="G184" s="290">
        <v>155000</v>
      </c>
      <c r="H184" s="224">
        <v>44000</v>
      </c>
      <c r="I184" s="225">
        <v>93000</v>
      </c>
      <c r="M184" s="28" t="s">
        <v>242</v>
      </c>
      <c r="N184" s="216">
        <v>141000</v>
      </c>
      <c r="O184" s="305">
        <v>24000</v>
      </c>
      <c r="P184" s="273">
        <v>117000</v>
      </c>
      <c r="Q184" s="305">
        <v>42000</v>
      </c>
      <c r="R184" s="305">
        <v>9000</v>
      </c>
      <c r="S184" s="290">
        <v>66000</v>
      </c>
      <c r="T184" s="284">
        <v>14000</v>
      </c>
      <c r="U184" s="225">
        <v>42000</v>
      </c>
      <c r="Y184" s="28" t="s">
        <v>242</v>
      </c>
      <c r="Z184" s="312">
        <v>223000</v>
      </c>
      <c r="AA184" s="319">
        <v>24000</v>
      </c>
      <c r="AB184" s="320">
        <v>198000</v>
      </c>
      <c r="AC184" s="319">
        <v>43000</v>
      </c>
      <c r="AD184" s="319">
        <v>66000</v>
      </c>
      <c r="AE184" s="311">
        <v>89000</v>
      </c>
      <c r="AF184" s="308">
        <v>30000</v>
      </c>
      <c r="AG184" s="231">
        <v>51000</v>
      </c>
      <c r="AI184" s="3"/>
    </row>
    <row r="185" spans="1:35" ht="21" hidden="1" customHeight="1">
      <c r="A185" s="28" t="s">
        <v>243</v>
      </c>
      <c r="B185" s="216">
        <v>361000</v>
      </c>
      <c r="C185" s="307">
        <v>48000</v>
      </c>
      <c r="D185" s="216">
        <v>313000</v>
      </c>
      <c r="E185" s="216">
        <v>88000</v>
      </c>
      <c r="F185" s="216">
        <v>73000</v>
      </c>
      <c r="G185" s="290">
        <v>152000</v>
      </c>
      <c r="H185" s="224">
        <v>45000</v>
      </c>
      <c r="I185" s="225">
        <v>90000</v>
      </c>
      <c r="M185" s="28" t="s">
        <v>243</v>
      </c>
      <c r="N185" s="216">
        <v>139000</v>
      </c>
      <c r="O185" s="305">
        <v>23000</v>
      </c>
      <c r="P185" s="273">
        <v>116000</v>
      </c>
      <c r="Q185" s="305">
        <v>45000</v>
      </c>
      <c r="R185" s="305">
        <v>8000</v>
      </c>
      <c r="S185" s="290">
        <v>63000</v>
      </c>
      <c r="T185" s="284">
        <v>14000</v>
      </c>
      <c r="U185" s="225">
        <v>40000</v>
      </c>
      <c r="Y185" s="28" t="s">
        <v>243</v>
      </c>
      <c r="Z185" s="312">
        <v>222000</v>
      </c>
      <c r="AA185" s="319">
        <v>25000</v>
      </c>
      <c r="AB185" s="320">
        <v>197000</v>
      </c>
      <c r="AC185" s="319">
        <v>43000</v>
      </c>
      <c r="AD185" s="319">
        <v>65000</v>
      </c>
      <c r="AE185" s="311">
        <v>89000</v>
      </c>
      <c r="AF185" s="308">
        <v>31000</v>
      </c>
      <c r="AG185" s="231">
        <v>49000</v>
      </c>
      <c r="AI185" s="3"/>
    </row>
    <row r="186" spans="1:35" ht="21" hidden="1" customHeight="1">
      <c r="A186" s="28" t="s">
        <v>244</v>
      </c>
      <c r="B186" s="216">
        <v>357000</v>
      </c>
      <c r="C186" s="307">
        <v>51000</v>
      </c>
      <c r="D186" s="216">
        <v>305000</v>
      </c>
      <c r="E186" s="216">
        <v>91000</v>
      </c>
      <c r="F186" s="216">
        <v>69000</v>
      </c>
      <c r="G186" s="290">
        <v>145000</v>
      </c>
      <c r="H186" s="224">
        <v>43000</v>
      </c>
      <c r="I186" s="225">
        <v>88000</v>
      </c>
      <c r="M186" s="28" t="s">
        <v>244</v>
      </c>
      <c r="N186" s="216">
        <v>135000</v>
      </c>
      <c r="O186" s="305">
        <v>23000</v>
      </c>
      <c r="P186" s="273">
        <v>112000</v>
      </c>
      <c r="Q186" s="305">
        <v>46000</v>
      </c>
      <c r="R186" s="305" t="s">
        <v>270</v>
      </c>
      <c r="S186" s="290">
        <v>59000</v>
      </c>
      <c r="T186" s="284">
        <v>13000</v>
      </c>
      <c r="U186" s="225">
        <v>39000</v>
      </c>
      <c r="Y186" s="28" t="s">
        <v>244</v>
      </c>
      <c r="Z186" s="312">
        <v>221000</v>
      </c>
      <c r="AA186" s="319">
        <v>28000</v>
      </c>
      <c r="AB186" s="320">
        <v>193000</v>
      </c>
      <c r="AC186" s="319">
        <v>45000</v>
      </c>
      <c r="AD186" s="319">
        <v>62000</v>
      </c>
      <c r="AE186" s="311">
        <v>86000</v>
      </c>
      <c r="AF186" s="308">
        <v>30000</v>
      </c>
      <c r="AG186" s="231">
        <v>49000</v>
      </c>
      <c r="AI186" s="3"/>
    </row>
    <row r="187" spans="1:35" ht="21" hidden="1" customHeight="1">
      <c r="A187" s="28" t="s">
        <v>245</v>
      </c>
      <c r="B187" s="216">
        <v>349000</v>
      </c>
      <c r="C187" s="307">
        <v>54000</v>
      </c>
      <c r="D187" s="216">
        <v>295000</v>
      </c>
      <c r="E187" s="216">
        <v>90000</v>
      </c>
      <c r="F187" s="216">
        <v>65000</v>
      </c>
      <c r="G187" s="290">
        <v>140000</v>
      </c>
      <c r="H187" s="224">
        <v>42000</v>
      </c>
      <c r="I187" s="225">
        <v>84000</v>
      </c>
      <c r="M187" s="28" t="s">
        <v>245</v>
      </c>
      <c r="N187" s="216">
        <v>134000</v>
      </c>
      <c r="O187" s="305">
        <v>23000</v>
      </c>
      <c r="P187" s="273">
        <v>112000</v>
      </c>
      <c r="Q187" s="305">
        <v>46000</v>
      </c>
      <c r="R187" s="305" t="s">
        <v>270</v>
      </c>
      <c r="S187" s="290">
        <v>59000</v>
      </c>
      <c r="T187" s="284">
        <v>13000</v>
      </c>
      <c r="U187" s="225">
        <v>39000</v>
      </c>
      <c r="Y187" s="28" t="s">
        <v>245</v>
      </c>
      <c r="Z187" s="312">
        <v>215000</v>
      </c>
      <c r="AA187" s="319">
        <v>31000</v>
      </c>
      <c r="AB187" s="320">
        <v>184000</v>
      </c>
      <c r="AC187" s="319">
        <v>43000</v>
      </c>
      <c r="AD187" s="319">
        <v>59000</v>
      </c>
      <c r="AE187" s="311">
        <v>81000</v>
      </c>
      <c r="AF187" s="308">
        <v>30000</v>
      </c>
      <c r="AG187" s="231">
        <v>44000</v>
      </c>
      <c r="AI187" s="3"/>
    </row>
    <row r="188" spans="1:35" ht="21" hidden="1" customHeight="1">
      <c r="A188" s="28" t="s">
        <v>246</v>
      </c>
      <c r="B188" s="216">
        <v>346000</v>
      </c>
      <c r="C188" s="307">
        <v>53000</v>
      </c>
      <c r="D188" s="216">
        <v>294000</v>
      </c>
      <c r="E188" s="216">
        <v>85000</v>
      </c>
      <c r="F188" s="216">
        <v>64000</v>
      </c>
      <c r="G188" s="290">
        <v>145000</v>
      </c>
      <c r="H188" s="224">
        <v>42000</v>
      </c>
      <c r="I188" s="225">
        <v>89000</v>
      </c>
      <c r="M188" s="28" t="s">
        <v>246</v>
      </c>
      <c r="N188" s="216">
        <v>133000</v>
      </c>
      <c r="O188" s="305">
        <v>22000</v>
      </c>
      <c r="P188" s="273">
        <v>111000</v>
      </c>
      <c r="Q188" s="305">
        <v>43000</v>
      </c>
      <c r="R188" s="305" t="s">
        <v>270</v>
      </c>
      <c r="S188" s="290">
        <v>61000</v>
      </c>
      <c r="T188" s="284">
        <v>13000</v>
      </c>
      <c r="U188" s="225">
        <v>42000</v>
      </c>
      <c r="Y188" s="28" t="s">
        <v>246</v>
      </c>
      <c r="Z188" s="312">
        <v>213000</v>
      </c>
      <c r="AA188" s="319">
        <v>30000</v>
      </c>
      <c r="AB188" s="320">
        <v>183000</v>
      </c>
      <c r="AC188" s="319">
        <v>41000</v>
      </c>
      <c r="AD188" s="319">
        <v>58000</v>
      </c>
      <c r="AE188" s="311">
        <v>83000</v>
      </c>
      <c r="AF188" s="308">
        <v>30000</v>
      </c>
      <c r="AG188" s="231">
        <v>47000</v>
      </c>
      <c r="AI188" s="3"/>
    </row>
    <row r="189" spans="1:35" ht="21" hidden="1" customHeight="1">
      <c r="A189" s="28" t="s">
        <v>247</v>
      </c>
      <c r="B189" s="216">
        <v>341000</v>
      </c>
      <c r="C189" s="307">
        <v>47000</v>
      </c>
      <c r="D189" s="216">
        <v>294000</v>
      </c>
      <c r="E189" s="216">
        <v>82000</v>
      </c>
      <c r="F189" s="216">
        <v>65000</v>
      </c>
      <c r="G189" s="290">
        <v>148000</v>
      </c>
      <c r="H189" s="224">
        <v>43000</v>
      </c>
      <c r="I189" s="225">
        <v>91000</v>
      </c>
      <c r="M189" s="28" t="s">
        <v>247</v>
      </c>
      <c r="N189" s="216">
        <v>131000</v>
      </c>
      <c r="O189" s="305">
        <v>21000</v>
      </c>
      <c r="P189" s="273">
        <v>110000</v>
      </c>
      <c r="Q189" s="305">
        <v>42000</v>
      </c>
      <c r="R189" s="305" t="s">
        <v>270</v>
      </c>
      <c r="S189" s="290">
        <v>63000</v>
      </c>
      <c r="T189" s="284">
        <v>13000</v>
      </c>
      <c r="U189" s="225">
        <v>43000</v>
      </c>
      <c r="Y189" s="28" t="s">
        <v>247</v>
      </c>
      <c r="Z189" s="312">
        <v>210000</v>
      </c>
      <c r="AA189" s="319">
        <v>27000</v>
      </c>
      <c r="AB189" s="320">
        <v>184000</v>
      </c>
      <c r="AC189" s="319">
        <v>40000</v>
      </c>
      <c r="AD189" s="319">
        <v>59000</v>
      </c>
      <c r="AE189" s="311">
        <v>85000</v>
      </c>
      <c r="AF189" s="308">
        <v>30000</v>
      </c>
      <c r="AG189" s="231">
        <v>48000</v>
      </c>
      <c r="AI189" s="3"/>
    </row>
    <row r="190" spans="1:35" ht="21" hidden="1" customHeight="1">
      <c r="A190" s="28" t="s">
        <v>248</v>
      </c>
      <c r="B190" s="216">
        <v>350000</v>
      </c>
      <c r="C190" s="307">
        <v>48000</v>
      </c>
      <c r="D190" s="216">
        <v>302000</v>
      </c>
      <c r="E190" s="216">
        <v>81000</v>
      </c>
      <c r="F190" s="216">
        <v>66000</v>
      </c>
      <c r="G190" s="290">
        <v>155000</v>
      </c>
      <c r="H190" s="224">
        <v>43000</v>
      </c>
      <c r="I190" s="225">
        <v>98000</v>
      </c>
      <c r="M190" s="28" t="s">
        <v>248</v>
      </c>
      <c r="N190" s="216">
        <v>134000</v>
      </c>
      <c r="O190" s="305">
        <v>21000</v>
      </c>
      <c r="P190" s="273">
        <v>113000</v>
      </c>
      <c r="Q190" s="305">
        <v>41000</v>
      </c>
      <c r="R190" s="305" t="s">
        <v>270</v>
      </c>
      <c r="S190" s="290">
        <v>66000</v>
      </c>
      <c r="T190" s="284">
        <v>13000</v>
      </c>
      <c r="U190" s="225">
        <v>47000</v>
      </c>
      <c r="Y190" s="28" t="s">
        <v>248</v>
      </c>
      <c r="Z190" s="312">
        <v>216000</v>
      </c>
      <c r="AA190" s="319">
        <v>27000</v>
      </c>
      <c r="AB190" s="320">
        <v>189000</v>
      </c>
      <c r="AC190" s="319">
        <v>40000</v>
      </c>
      <c r="AD190" s="319">
        <v>60000</v>
      </c>
      <c r="AE190" s="311">
        <v>89000</v>
      </c>
      <c r="AF190" s="308">
        <v>30000</v>
      </c>
      <c r="AG190" s="231">
        <v>51000</v>
      </c>
      <c r="AI190" s="3"/>
    </row>
    <row r="191" spans="1:35" ht="21" hidden="1" customHeight="1">
      <c r="A191" s="28" t="s">
        <v>249</v>
      </c>
      <c r="B191" s="216">
        <v>348000</v>
      </c>
      <c r="C191" s="307">
        <v>46000</v>
      </c>
      <c r="D191" s="216">
        <v>302000</v>
      </c>
      <c r="E191" s="216">
        <v>80000</v>
      </c>
      <c r="F191" s="216">
        <v>66000</v>
      </c>
      <c r="G191" s="290">
        <v>157000</v>
      </c>
      <c r="H191" s="224">
        <v>43000</v>
      </c>
      <c r="I191" s="225">
        <v>100000</v>
      </c>
      <c r="M191" s="28" t="s">
        <v>249</v>
      </c>
      <c r="N191" s="216">
        <v>135000</v>
      </c>
      <c r="O191" s="305">
        <v>20000</v>
      </c>
      <c r="P191" s="273">
        <v>115000</v>
      </c>
      <c r="Q191" s="305">
        <v>40000</v>
      </c>
      <c r="R191" s="305" t="s">
        <v>270</v>
      </c>
      <c r="S191" s="290">
        <v>69000</v>
      </c>
      <c r="T191" s="284">
        <v>13000</v>
      </c>
      <c r="U191" s="225">
        <v>50000</v>
      </c>
      <c r="Y191" s="28" t="s">
        <v>249</v>
      </c>
      <c r="Z191" s="312">
        <v>212000</v>
      </c>
      <c r="AA191" s="319">
        <v>26000</v>
      </c>
      <c r="AB191" s="320">
        <v>186000</v>
      </c>
      <c r="AC191" s="319">
        <v>39000</v>
      </c>
      <c r="AD191" s="319">
        <v>59000</v>
      </c>
      <c r="AE191" s="311">
        <v>88000</v>
      </c>
      <c r="AF191" s="308">
        <v>30000</v>
      </c>
      <c r="AG191" s="231">
        <v>50000</v>
      </c>
      <c r="AI191" s="3"/>
    </row>
    <row r="192" spans="1:35" ht="21" hidden="1" customHeight="1">
      <c r="A192" s="28" t="s">
        <v>250</v>
      </c>
      <c r="B192" s="216">
        <v>338000</v>
      </c>
      <c r="C192" s="307">
        <v>43000</v>
      </c>
      <c r="D192" s="216">
        <v>295000</v>
      </c>
      <c r="E192" s="216">
        <v>78000</v>
      </c>
      <c r="F192" s="216">
        <v>67000</v>
      </c>
      <c r="G192" s="290">
        <v>151000</v>
      </c>
      <c r="H192" s="224">
        <v>43000</v>
      </c>
      <c r="I192" s="225">
        <v>96000</v>
      </c>
      <c r="M192" s="28" t="s">
        <v>250</v>
      </c>
      <c r="N192" s="216">
        <v>131000</v>
      </c>
      <c r="O192" s="305">
        <v>19000</v>
      </c>
      <c r="P192" s="273">
        <v>112000</v>
      </c>
      <c r="Q192" s="305">
        <v>39000</v>
      </c>
      <c r="R192" s="305" t="s">
        <v>270</v>
      </c>
      <c r="S192" s="290">
        <v>66000</v>
      </c>
      <c r="T192" s="284">
        <v>12000</v>
      </c>
      <c r="U192" s="225">
        <v>49000</v>
      </c>
      <c r="Y192" s="28" t="s">
        <v>250</v>
      </c>
      <c r="Z192" s="312">
        <v>207000</v>
      </c>
      <c r="AA192" s="319">
        <v>24000</v>
      </c>
      <c r="AB192" s="320">
        <v>183000</v>
      </c>
      <c r="AC192" s="319">
        <v>38000</v>
      </c>
      <c r="AD192" s="319">
        <v>60000</v>
      </c>
      <c r="AE192" s="311">
        <v>84000</v>
      </c>
      <c r="AF192" s="308">
        <v>30000</v>
      </c>
      <c r="AG192" s="231">
        <v>47000</v>
      </c>
      <c r="AI192" s="3"/>
    </row>
    <row r="193" spans="1:35" ht="21" hidden="1" customHeight="1">
      <c r="A193" s="28" t="s">
        <v>251</v>
      </c>
      <c r="B193" s="216">
        <v>335000</v>
      </c>
      <c r="C193" s="307">
        <v>43000</v>
      </c>
      <c r="D193" s="216">
        <v>292000</v>
      </c>
      <c r="E193" s="216">
        <v>80000</v>
      </c>
      <c r="F193" s="216">
        <v>68000</v>
      </c>
      <c r="G193" s="290">
        <v>144000</v>
      </c>
      <c r="H193" s="224">
        <v>40000</v>
      </c>
      <c r="I193" s="225">
        <v>90000</v>
      </c>
      <c r="M193" s="28" t="s">
        <v>251</v>
      </c>
      <c r="N193" s="216">
        <v>125000</v>
      </c>
      <c r="O193" s="305">
        <v>21000</v>
      </c>
      <c r="P193" s="273">
        <v>105000</v>
      </c>
      <c r="Q193" s="305">
        <v>39000</v>
      </c>
      <c r="R193" s="305" t="s">
        <v>270</v>
      </c>
      <c r="S193" s="290">
        <v>60000</v>
      </c>
      <c r="T193" s="284">
        <v>11000</v>
      </c>
      <c r="U193" s="225">
        <v>42000</v>
      </c>
      <c r="Y193" s="28" t="s">
        <v>251</v>
      </c>
      <c r="Z193" s="312">
        <v>210000</v>
      </c>
      <c r="AA193" s="319">
        <v>22000</v>
      </c>
      <c r="AB193" s="320">
        <v>187000</v>
      </c>
      <c r="AC193" s="319">
        <v>41000</v>
      </c>
      <c r="AD193" s="319">
        <v>61000</v>
      </c>
      <c r="AE193" s="311">
        <v>84000</v>
      </c>
      <c r="AF193" s="308">
        <v>29000</v>
      </c>
      <c r="AG193" s="231">
        <v>48000</v>
      </c>
      <c r="AI193" s="3"/>
    </row>
    <row r="194" spans="1:35" ht="21" hidden="1" customHeight="1">
      <c r="A194" s="28" t="s">
        <v>252</v>
      </c>
      <c r="B194" s="216">
        <v>332000</v>
      </c>
      <c r="C194" s="307">
        <v>39000</v>
      </c>
      <c r="D194" s="216">
        <v>293000</v>
      </c>
      <c r="E194" s="216">
        <v>80000</v>
      </c>
      <c r="F194" s="216">
        <v>66000</v>
      </c>
      <c r="G194" s="290">
        <v>147000</v>
      </c>
      <c r="H194" s="224">
        <v>41000</v>
      </c>
      <c r="I194" s="225">
        <v>90000</v>
      </c>
      <c r="M194" s="28" t="s">
        <v>252</v>
      </c>
      <c r="N194" s="216">
        <v>121000</v>
      </c>
      <c r="O194" s="305">
        <v>17000</v>
      </c>
      <c r="P194" s="273">
        <v>104000</v>
      </c>
      <c r="Q194" s="305">
        <v>39000</v>
      </c>
      <c r="R194" s="305" t="s">
        <v>270</v>
      </c>
      <c r="S194" s="290">
        <v>60000</v>
      </c>
      <c r="T194" s="284">
        <v>12000</v>
      </c>
      <c r="U194" s="225">
        <v>41000</v>
      </c>
      <c r="Y194" s="28" t="s">
        <v>252</v>
      </c>
      <c r="Z194" s="312">
        <v>211000</v>
      </c>
      <c r="AA194" s="319">
        <v>23000</v>
      </c>
      <c r="AB194" s="320">
        <v>189000</v>
      </c>
      <c r="AC194" s="319">
        <v>41000</v>
      </c>
      <c r="AD194" s="319">
        <v>61000</v>
      </c>
      <c r="AE194" s="311">
        <v>86000</v>
      </c>
      <c r="AF194" s="308">
        <v>29000</v>
      </c>
      <c r="AG194" s="231">
        <v>49000</v>
      </c>
      <c r="AI194" s="3"/>
    </row>
    <row r="195" spans="1:35" ht="21" hidden="1" customHeight="1">
      <c r="A195" s="28" t="s">
        <v>253</v>
      </c>
      <c r="B195" s="216">
        <v>334000</v>
      </c>
      <c r="C195" s="307">
        <v>40000</v>
      </c>
      <c r="D195" s="216">
        <v>294000</v>
      </c>
      <c r="E195" s="216">
        <v>78000</v>
      </c>
      <c r="F195" s="216">
        <v>62000</v>
      </c>
      <c r="G195" s="290">
        <v>154000</v>
      </c>
      <c r="H195" s="224">
        <v>45000</v>
      </c>
      <c r="I195" s="225">
        <v>93000</v>
      </c>
      <c r="M195" s="28" t="s">
        <v>253</v>
      </c>
      <c r="N195" s="216">
        <v>125000</v>
      </c>
      <c r="O195" s="305">
        <v>18000</v>
      </c>
      <c r="P195" s="273">
        <v>107000</v>
      </c>
      <c r="Q195" s="305">
        <v>38000</v>
      </c>
      <c r="R195" s="305" t="s">
        <v>270</v>
      </c>
      <c r="S195" s="290">
        <v>65000</v>
      </c>
      <c r="T195" s="284">
        <v>14000</v>
      </c>
      <c r="U195" s="225">
        <v>43000</v>
      </c>
      <c r="Y195" s="28" t="s">
        <v>253</v>
      </c>
      <c r="Z195" s="312">
        <v>210000</v>
      </c>
      <c r="AA195" s="319">
        <v>22000</v>
      </c>
      <c r="AB195" s="320">
        <v>187000</v>
      </c>
      <c r="AC195" s="319">
        <v>41000</v>
      </c>
      <c r="AD195" s="319">
        <v>57000</v>
      </c>
      <c r="AE195" s="311">
        <v>89000</v>
      </c>
      <c r="AF195" s="308">
        <v>31000</v>
      </c>
      <c r="AG195" s="231">
        <v>50000</v>
      </c>
      <c r="AI195" s="3"/>
    </row>
    <row r="196" spans="1:35" ht="21" hidden="1" customHeight="1">
      <c r="A196" s="28" t="s">
        <v>254</v>
      </c>
      <c r="B196" s="216">
        <v>336000</v>
      </c>
      <c r="C196" s="307">
        <v>43000</v>
      </c>
      <c r="D196" s="216">
        <v>293000</v>
      </c>
      <c r="E196" s="216">
        <v>77000</v>
      </c>
      <c r="F196" s="216">
        <v>63000</v>
      </c>
      <c r="G196" s="290">
        <v>153000</v>
      </c>
      <c r="H196" s="224">
        <v>45000</v>
      </c>
      <c r="I196" s="225">
        <v>90000</v>
      </c>
      <c r="M196" s="28" t="s">
        <v>254</v>
      </c>
      <c r="N196" s="216">
        <v>124000</v>
      </c>
      <c r="O196" s="305">
        <v>19000</v>
      </c>
      <c r="P196" s="273">
        <v>106000</v>
      </c>
      <c r="Q196" s="305">
        <v>35000</v>
      </c>
      <c r="R196" s="305" t="s">
        <v>270</v>
      </c>
      <c r="S196" s="290">
        <v>65000</v>
      </c>
      <c r="T196" s="284">
        <v>14000</v>
      </c>
      <c r="U196" s="225">
        <v>43000</v>
      </c>
      <c r="Y196" s="28" t="s">
        <v>254</v>
      </c>
      <c r="Z196" s="312">
        <v>211000</v>
      </c>
      <c r="AA196" s="319">
        <v>24000</v>
      </c>
      <c r="AB196" s="320">
        <v>187000</v>
      </c>
      <c r="AC196" s="319">
        <v>42000</v>
      </c>
      <c r="AD196" s="319">
        <v>58000</v>
      </c>
      <c r="AE196" s="311">
        <v>88000</v>
      </c>
      <c r="AF196" s="308">
        <v>31000</v>
      </c>
      <c r="AG196" s="231">
        <v>47000</v>
      </c>
      <c r="AI196" s="3"/>
    </row>
    <row r="197" spans="1:35" ht="21" hidden="1" customHeight="1">
      <c r="A197" s="28" t="s">
        <v>255</v>
      </c>
      <c r="B197" s="216">
        <v>333000</v>
      </c>
      <c r="C197" s="307">
        <v>45000</v>
      </c>
      <c r="D197" s="216">
        <v>288000</v>
      </c>
      <c r="E197" s="216">
        <v>78000</v>
      </c>
      <c r="F197" s="216">
        <v>63000</v>
      </c>
      <c r="G197" s="290">
        <v>147000</v>
      </c>
      <c r="H197" s="224">
        <v>45000</v>
      </c>
      <c r="I197" s="225">
        <v>84000</v>
      </c>
      <c r="M197" s="28" t="s">
        <v>255</v>
      </c>
      <c r="N197" s="216">
        <v>123000</v>
      </c>
      <c r="O197" s="305">
        <v>20000</v>
      </c>
      <c r="P197" s="273">
        <v>103000</v>
      </c>
      <c r="Q197" s="305">
        <v>37000</v>
      </c>
      <c r="R197" s="305" t="s">
        <v>270</v>
      </c>
      <c r="S197" s="290">
        <v>61000</v>
      </c>
      <c r="T197" s="284">
        <v>13000</v>
      </c>
      <c r="U197" s="225">
        <v>39000</v>
      </c>
      <c r="Y197" s="28" t="s">
        <v>255</v>
      </c>
      <c r="Z197" s="312">
        <v>210000</v>
      </c>
      <c r="AA197" s="319">
        <v>25000</v>
      </c>
      <c r="AB197" s="320">
        <v>185000</v>
      </c>
      <c r="AC197" s="319">
        <v>41000</v>
      </c>
      <c r="AD197" s="319">
        <v>58000</v>
      </c>
      <c r="AE197" s="311">
        <v>86000</v>
      </c>
      <c r="AF197" s="308">
        <v>32000</v>
      </c>
      <c r="AG197" s="231">
        <v>45000</v>
      </c>
      <c r="AI197" s="3"/>
    </row>
    <row r="198" spans="1:35" ht="21" hidden="1" customHeight="1">
      <c r="A198" s="28" t="s">
        <v>256</v>
      </c>
      <c r="B198" s="216">
        <v>329000</v>
      </c>
      <c r="C198" s="307">
        <v>45000</v>
      </c>
      <c r="D198" s="216">
        <v>284000</v>
      </c>
      <c r="E198" s="216">
        <v>77000</v>
      </c>
      <c r="F198" s="216">
        <v>65000</v>
      </c>
      <c r="G198" s="290">
        <v>142000</v>
      </c>
      <c r="H198" s="224">
        <v>43000</v>
      </c>
      <c r="I198" s="225">
        <v>81000</v>
      </c>
      <c r="M198" s="28" t="s">
        <v>256</v>
      </c>
      <c r="N198" s="216">
        <v>121000</v>
      </c>
      <c r="O198" s="305">
        <v>19000</v>
      </c>
      <c r="P198" s="273">
        <v>102000</v>
      </c>
      <c r="Q198" s="305">
        <v>37000</v>
      </c>
      <c r="R198" s="305" t="s">
        <v>270</v>
      </c>
      <c r="S198" s="290">
        <v>60000</v>
      </c>
      <c r="T198" s="284">
        <v>14000</v>
      </c>
      <c r="U198" s="225">
        <v>39000</v>
      </c>
      <c r="Y198" s="28" t="s">
        <v>256</v>
      </c>
      <c r="Z198" s="312">
        <v>208000</v>
      </c>
      <c r="AA198" s="319">
        <v>26000</v>
      </c>
      <c r="AB198" s="320">
        <v>182000</v>
      </c>
      <c r="AC198" s="319">
        <v>40000</v>
      </c>
      <c r="AD198" s="319">
        <v>61000</v>
      </c>
      <c r="AE198" s="311">
        <v>81000</v>
      </c>
      <c r="AF198" s="308">
        <v>29000</v>
      </c>
      <c r="AG198" s="231">
        <v>42000</v>
      </c>
      <c r="AI198" s="3"/>
    </row>
    <row r="199" spans="1:35" ht="21" hidden="1" customHeight="1">
      <c r="A199" s="28" t="s">
        <v>257</v>
      </c>
      <c r="B199" s="216">
        <v>330000</v>
      </c>
      <c r="C199" s="307">
        <v>46000</v>
      </c>
      <c r="D199" s="216">
        <v>285000</v>
      </c>
      <c r="E199" s="216">
        <v>77000</v>
      </c>
      <c r="F199" s="216">
        <v>65000</v>
      </c>
      <c r="G199" s="290">
        <v>143000</v>
      </c>
      <c r="H199" s="224">
        <v>43000</v>
      </c>
      <c r="I199" s="225">
        <v>83000</v>
      </c>
      <c r="M199" s="28" t="s">
        <v>257</v>
      </c>
      <c r="N199" s="216">
        <v>123000</v>
      </c>
      <c r="O199" s="305">
        <v>21000</v>
      </c>
      <c r="P199" s="273">
        <v>102000</v>
      </c>
      <c r="Q199" s="305">
        <v>37000</v>
      </c>
      <c r="R199" s="305" t="s">
        <v>270</v>
      </c>
      <c r="S199" s="290">
        <v>62000</v>
      </c>
      <c r="T199" s="284">
        <v>14000</v>
      </c>
      <c r="U199" s="225">
        <v>40000</v>
      </c>
      <c r="Y199" s="28" t="s">
        <v>257</v>
      </c>
      <c r="Z199" s="312">
        <v>207000</v>
      </c>
      <c r="AA199" s="319">
        <v>25000</v>
      </c>
      <c r="AB199" s="320">
        <v>182000</v>
      </c>
      <c r="AC199" s="319">
        <v>40000</v>
      </c>
      <c r="AD199" s="319">
        <v>61000</v>
      </c>
      <c r="AE199" s="311">
        <v>81000</v>
      </c>
      <c r="AF199" s="308">
        <v>30000</v>
      </c>
      <c r="AG199" s="231">
        <v>42000</v>
      </c>
      <c r="AI199" s="3"/>
    </row>
    <row r="200" spans="1:35" ht="21" hidden="1" customHeight="1">
      <c r="A200" s="28" t="s">
        <v>258</v>
      </c>
      <c r="B200" s="216">
        <v>332000</v>
      </c>
      <c r="C200" s="307">
        <v>50000</v>
      </c>
      <c r="D200" s="216">
        <v>282000</v>
      </c>
      <c r="E200" s="216">
        <v>78000</v>
      </c>
      <c r="F200" s="216">
        <v>64000</v>
      </c>
      <c r="G200" s="290">
        <v>140000</v>
      </c>
      <c r="H200" s="224">
        <v>42000</v>
      </c>
      <c r="I200" s="225">
        <v>83000</v>
      </c>
      <c r="M200" s="28" t="s">
        <v>258</v>
      </c>
      <c r="N200" s="216">
        <v>124000</v>
      </c>
      <c r="O200" s="305">
        <v>22000</v>
      </c>
      <c r="P200" s="273">
        <v>102000</v>
      </c>
      <c r="Q200" s="305">
        <v>38000</v>
      </c>
      <c r="R200" s="305" t="s">
        <v>270</v>
      </c>
      <c r="S200" s="290">
        <v>60000</v>
      </c>
      <c r="T200" s="284">
        <v>14000</v>
      </c>
      <c r="U200" s="225">
        <v>41000</v>
      </c>
      <c r="Y200" s="28" t="s">
        <v>258</v>
      </c>
      <c r="Z200" s="312">
        <v>208000</v>
      </c>
      <c r="AA200" s="319">
        <v>28000</v>
      </c>
      <c r="AB200" s="320">
        <v>180000</v>
      </c>
      <c r="AC200" s="319">
        <v>41000</v>
      </c>
      <c r="AD200" s="319">
        <v>60000</v>
      </c>
      <c r="AE200" s="311">
        <v>80000</v>
      </c>
      <c r="AF200" s="308">
        <v>29000</v>
      </c>
      <c r="AG200" s="231">
        <v>41000</v>
      </c>
      <c r="AI200" s="3"/>
    </row>
    <row r="201" spans="1:35" ht="21" hidden="1" customHeight="1">
      <c r="A201" s="28" t="s">
        <v>259</v>
      </c>
      <c r="B201" s="216">
        <v>335000</v>
      </c>
      <c r="C201" s="307">
        <v>51000</v>
      </c>
      <c r="D201" s="216">
        <v>284000</v>
      </c>
      <c r="E201" s="216">
        <v>77000</v>
      </c>
      <c r="F201" s="216">
        <v>64000</v>
      </c>
      <c r="G201" s="290">
        <v>143000</v>
      </c>
      <c r="H201" s="224">
        <v>42000</v>
      </c>
      <c r="I201" s="225">
        <v>84000</v>
      </c>
      <c r="M201" s="28" t="s">
        <v>259</v>
      </c>
      <c r="N201" s="216">
        <v>122000</v>
      </c>
      <c r="O201" s="305">
        <v>24000</v>
      </c>
      <c r="P201" s="273">
        <v>98000</v>
      </c>
      <c r="Q201" s="305">
        <v>35000</v>
      </c>
      <c r="R201" s="305" t="s">
        <v>270</v>
      </c>
      <c r="S201" s="290">
        <v>60000</v>
      </c>
      <c r="T201" s="284">
        <v>12000</v>
      </c>
      <c r="U201" s="225">
        <v>41000</v>
      </c>
      <c r="Y201" s="28" t="s">
        <v>259</v>
      </c>
      <c r="Z201" s="312">
        <v>213000</v>
      </c>
      <c r="AA201" s="319">
        <v>27000</v>
      </c>
      <c r="AB201" s="320">
        <v>186000</v>
      </c>
      <c r="AC201" s="319">
        <v>43000</v>
      </c>
      <c r="AD201" s="319">
        <v>60000</v>
      </c>
      <c r="AE201" s="311">
        <v>83000</v>
      </c>
      <c r="AF201" s="308">
        <v>30000</v>
      </c>
      <c r="AG201" s="231">
        <v>43000</v>
      </c>
      <c r="AI201" s="3"/>
    </row>
    <row r="202" spans="1:35" ht="21" hidden="1" customHeight="1">
      <c r="A202" s="28" t="s">
        <v>260</v>
      </c>
      <c r="B202" s="216">
        <v>329000</v>
      </c>
      <c r="C202" s="307">
        <v>54000</v>
      </c>
      <c r="D202" s="216">
        <v>276000</v>
      </c>
      <c r="E202" s="216">
        <v>77000</v>
      </c>
      <c r="F202" s="216">
        <v>59000</v>
      </c>
      <c r="G202" s="290">
        <v>139000</v>
      </c>
      <c r="H202" s="224">
        <v>42000</v>
      </c>
      <c r="I202" s="225">
        <v>83000</v>
      </c>
      <c r="M202" s="28" t="s">
        <v>260</v>
      </c>
      <c r="N202" s="216">
        <v>123000</v>
      </c>
      <c r="O202" s="305">
        <v>25000</v>
      </c>
      <c r="P202" s="273">
        <v>98000</v>
      </c>
      <c r="Q202" s="305">
        <v>35000</v>
      </c>
      <c r="R202" s="305" t="s">
        <v>270</v>
      </c>
      <c r="S202" s="290">
        <v>58000</v>
      </c>
      <c r="T202" s="284">
        <v>12000</v>
      </c>
      <c r="U202" s="225">
        <v>40000</v>
      </c>
      <c r="Y202" s="28" t="s">
        <v>260</v>
      </c>
      <c r="Z202" s="312">
        <v>207000</v>
      </c>
      <c r="AA202" s="319">
        <v>29000</v>
      </c>
      <c r="AB202" s="320">
        <v>178000</v>
      </c>
      <c r="AC202" s="319">
        <v>42000</v>
      </c>
      <c r="AD202" s="319">
        <v>54000</v>
      </c>
      <c r="AE202" s="311">
        <v>82000</v>
      </c>
      <c r="AF202" s="308">
        <v>30000</v>
      </c>
      <c r="AG202" s="231">
        <v>43000</v>
      </c>
      <c r="AI202" s="3"/>
    </row>
    <row r="203" spans="1:35" ht="21" hidden="1" customHeight="1">
      <c r="A203" s="28" t="s">
        <v>261</v>
      </c>
      <c r="B203" s="216">
        <v>329000</v>
      </c>
      <c r="C203" s="307">
        <v>51000</v>
      </c>
      <c r="D203" s="216">
        <v>278000</v>
      </c>
      <c r="E203" s="216">
        <v>75000</v>
      </c>
      <c r="F203" s="216">
        <v>63000</v>
      </c>
      <c r="G203" s="290">
        <v>141000</v>
      </c>
      <c r="H203" s="224">
        <v>41000</v>
      </c>
      <c r="I203" s="225">
        <v>86000</v>
      </c>
      <c r="M203" s="28" t="s">
        <v>261</v>
      </c>
      <c r="N203" s="216">
        <v>123000</v>
      </c>
      <c r="O203" s="305">
        <v>25000</v>
      </c>
      <c r="P203" s="273">
        <v>98000</v>
      </c>
      <c r="Q203" s="305">
        <v>34000</v>
      </c>
      <c r="R203" s="305" t="s">
        <v>270</v>
      </c>
      <c r="S203" s="290">
        <v>59000</v>
      </c>
      <c r="T203" s="284">
        <v>12000</v>
      </c>
      <c r="U203" s="225">
        <v>41000</v>
      </c>
      <c r="Y203" s="28" t="s">
        <v>261</v>
      </c>
      <c r="Z203" s="312">
        <v>206000</v>
      </c>
      <c r="AA203" s="319">
        <v>25000</v>
      </c>
      <c r="AB203" s="320">
        <v>180000</v>
      </c>
      <c r="AC203" s="319">
        <v>41000</v>
      </c>
      <c r="AD203" s="319">
        <v>57000</v>
      </c>
      <c r="AE203" s="311">
        <v>82000</v>
      </c>
      <c r="AF203" s="308">
        <v>30000</v>
      </c>
      <c r="AG203" s="231">
        <v>44000</v>
      </c>
      <c r="AI203" s="3"/>
    </row>
    <row r="204" spans="1:35" ht="21" hidden="1" customHeight="1">
      <c r="A204" s="28" t="s">
        <v>262</v>
      </c>
      <c r="B204" s="216">
        <v>327000</v>
      </c>
      <c r="C204" s="307">
        <v>53000</v>
      </c>
      <c r="D204" s="216">
        <v>275000</v>
      </c>
      <c r="E204" s="216">
        <v>79000</v>
      </c>
      <c r="F204" s="216">
        <v>62000</v>
      </c>
      <c r="G204" s="290">
        <v>133000</v>
      </c>
      <c r="H204" s="224">
        <v>38000</v>
      </c>
      <c r="I204" s="225">
        <v>85000</v>
      </c>
      <c r="M204" s="28" t="s">
        <v>262</v>
      </c>
      <c r="N204" s="216">
        <v>124000</v>
      </c>
      <c r="O204" s="216">
        <v>27000</v>
      </c>
      <c r="P204" s="273">
        <v>97000</v>
      </c>
      <c r="Q204" s="216">
        <v>35000</v>
      </c>
      <c r="R204" s="216" t="s">
        <v>270</v>
      </c>
      <c r="S204" s="290">
        <v>56000</v>
      </c>
      <c r="T204" s="224">
        <v>11000</v>
      </c>
      <c r="U204" s="225">
        <v>42000</v>
      </c>
      <c r="Y204" s="28" t="s">
        <v>262</v>
      </c>
      <c r="Z204" s="312">
        <v>204000</v>
      </c>
      <c r="AA204" s="319">
        <v>26000</v>
      </c>
      <c r="AB204" s="320">
        <v>178000</v>
      </c>
      <c r="AC204" s="319">
        <v>44000</v>
      </c>
      <c r="AD204" s="319">
        <v>57000</v>
      </c>
      <c r="AE204" s="311">
        <v>77000</v>
      </c>
      <c r="AF204" s="308">
        <v>27000</v>
      </c>
      <c r="AG204" s="231">
        <v>43000</v>
      </c>
      <c r="AI204" s="3"/>
    </row>
    <row r="205" spans="1:35" ht="21" hidden="1" customHeight="1">
      <c r="A205" s="28" t="s">
        <v>263</v>
      </c>
      <c r="B205" s="216">
        <v>320000</v>
      </c>
      <c r="C205" s="307">
        <v>50000</v>
      </c>
      <c r="D205" s="216">
        <v>270000</v>
      </c>
      <c r="E205" s="216">
        <v>78000</v>
      </c>
      <c r="F205" s="216">
        <v>62000</v>
      </c>
      <c r="G205" s="290">
        <v>130000</v>
      </c>
      <c r="H205" s="224">
        <v>37000</v>
      </c>
      <c r="I205" s="225">
        <v>84000</v>
      </c>
      <c r="M205" s="28" t="s">
        <v>263</v>
      </c>
      <c r="N205" s="216">
        <v>117000</v>
      </c>
      <c r="O205" s="216">
        <v>23000</v>
      </c>
      <c r="P205" s="273">
        <v>94000</v>
      </c>
      <c r="Q205" s="216">
        <v>34000</v>
      </c>
      <c r="R205" s="216" t="s">
        <v>270</v>
      </c>
      <c r="S205" s="290">
        <v>55000</v>
      </c>
      <c r="T205" s="224">
        <v>11000</v>
      </c>
      <c r="U205" s="225">
        <v>41000</v>
      </c>
      <c r="Y205" s="28" t="s">
        <v>263</v>
      </c>
      <c r="Z205" s="312">
        <v>203000</v>
      </c>
      <c r="AA205" s="319">
        <v>27000</v>
      </c>
      <c r="AB205" s="320">
        <v>176000</v>
      </c>
      <c r="AC205" s="319">
        <v>44000</v>
      </c>
      <c r="AD205" s="319">
        <v>57000</v>
      </c>
      <c r="AE205" s="311">
        <v>75000</v>
      </c>
      <c r="AF205" s="308">
        <v>26000</v>
      </c>
      <c r="AG205" s="231">
        <v>43000</v>
      </c>
      <c r="AI205" s="3"/>
    </row>
    <row r="206" spans="1:35" ht="21" hidden="1" customHeight="1">
      <c r="A206" s="28" t="s">
        <v>271</v>
      </c>
      <c r="B206" s="216">
        <v>320000</v>
      </c>
      <c r="C206" s="307">
        <v>49000</v>
      </c>
      <c r="D206" s="216">
        <v>271000</v>
      </c>
      <c r="E206" s="216">
        <v>83000</v>
      </c>
      <c r="F206" s="216">
        <v>58000</v>
      </c>
      <c r="G206" s="290">
        <v>131000</v>
      </c>
      <c r="H206" s="224">
        <v>37000</v>
      </c>
      <c r="I206" s="225">
        <v>86000</v>
      </c>
      <c r="M206" s="28" t="s">
        <v>271</v>
      </c>
      <c r="N206" s="216">
        <v>123000</v>
      </c>
      <c r="O206" s="216">
        <v>23000</v>
      </c>
      <c r="P206" s="273">
        <v>100000</v>
      </c>
      <c r="Q206" s="216">
        <v>39000</v>
      </c>
      <c r="R206" s="216" t="s">
        <v>270</v>
      </c>
      <c r="S206" s="290">
        <v>55000</v>
      </c>
      <c r="T206" s="224">
        <v>11000</v>
      </c>
      <c r="U206" s="225">
        <v>42000</v>
      </c>
      <c r="Y206" s="28" t="s">
        <v>271</v>
      </c>
      <c r="Z206" s="312">
        <v>198000</v>
      </c>
      <c r="AA206" s="319">
        <v>26000</v>
      </c>
      <c r="AB206" s="320">
        <v>172000</v>
      </c>
      <c r="AC206" s="319">
        <v>44000</v>
      </c>
      <c r="AD206" s="319">
        <v>53000</v>
      </c>
      <c r="AE206" s="311">
        <v>75000</v>
      </c>
      <c r="AF206" s="308">
        <v>26000</v>
      </c>
      <c r="AG206" s="231">
        <v>44000</v>
      </c>
      <c r="AI206" s="3"/>
    </row>
    <row r="207" spans="1:35" ht="21" hidden="1" customHeight="1">
      <c r="A207" s="28" t="s">
        <v>272</v>
      </c>
      <c r="B207" s="216">
        <v>311000</v>
      </c>
      <c r="C207" s="307">
        <v>49000</v>
      </c>
      <c r="D207" s="216">
        <v>262000</v>
      </c>
      <c r="E207" s="216">
        <v>78000</v>
      </c>
      <c r="F207" s="216">
        <v>57000</v>
      </c>
      <c r="G207" s="290">
        <v>127000</v>
      </c>
      <c r="H207" s="224">
        <v>36000</v>
      </c>
      <c r="I207" s="225">
        <v>82000</v>
      </c>
      <c r="M207" s="28" t="s">
        <v>272</v>
      </c>
      <c r="N207" s="216">
        <v>117000</v>
      </c>
      <c r="O207" s="216">
        <v>22000</v>
      </c>
      <c r="P207" s="273">
        <v>95000</v>
      </c>
      <c r="Q207" s="216">
        <v>36000</v>
      </c>
      <c r="R207" s="216" t="s">
        <v>270</v>
      </c>
      <c r="S207" s="290">
        <v>54000</v>
      </c>
      <c r="T207" s="224">
        <v>10000</v>
      </c>
      <c r="U207" s="225">
        <v>39000</v>
      </c>
      <c r="Y207" s="28" t="s">
        <v>272</v>
      </c>
      <c r="Z207" s="312">
        <v>193000</v>
      </c>
      <c r="AA207" s="319">
        <v>27000</v>
      </c>
      <c r="AB207" s="320">
        <v>166000</v>
      </c>
      <c r="AC207" s="319">
        <v>42000</v>
      </c>
      <c r="AD207" s="319">
        <v>51000</v>
      </c>
      <c r="AE207" s="311">
        <v>73000</v>
      </c>
      <c r="AF207" s="308">
        <v>26000</v>
      </c>
      <c r="AG207" s="231">
        <v>43000</v>
      </c>
      <c r="AI207" s="3"/>
    </row>
    <row r="208" spans="1:35" ht="21" hidden="1" customHeight="1">
      <c r="A208" s="28" t="s">
        <v>273</v>
      </c>
      <c r="B208" s="216">
        <v>312000</v>
      </c>
      <c r="C208" s="307">
        <v>49000</v>
      </c>
      <c r="D208" s="216">
        <v>263000</v>
      </c>
      <c r="E208" s="216">
        <v>77000</v>
      </c>
      <c r="F208" s="216">
        <v>55000</v>
      </c>
      <c r="G208" s="290">
        <v>130000</v>
      </c>
      <c r="H208" s="224">
        <v>37000</v>
      </c>
      <c r="I208" s="225">
        <v>83000</v>
      </c>
      <c r="M208" s="28" t="s">
        <v>273</v>
      </c>
      <c r="N208" s="216">
        <v>119000</v>
      </c>
      <c r="O208" s="216">
        <v>21000</v>
      </c>
      <c r="P208" s="273">
        <v>98000</v>
      </c>
      <c r="Q208" s="216">
        <v>38000</v>
      </c>
      <c r="R208" s="216" t="s">
        <v>270</v>
      </c>
      <c r="S208" s="290">
        <v>54000</v>
      </c>
      <c r="T208" s="224">
        <v>10000</v>
      </c>
      <c r="U208" s="225">
        <v>38000</v>
      </c>
      <c r="Y208" s="28" t="s">
        <v>273</v>
      </c>
      <c r="Z208" s="312">
        <v>193000</v>
      </c>
      <c r="AA208" s="319">
        <v>28000</v>
      </c>
      <c r="AB208" s="320">
        <v>165000</v>
      </c>
      <c r="AC208" s="319">
        <v>39000</v>
      </c>
      <c r="AD208" s="319">
        <v>50000</v>
      </c>
      <c r="AE208" s="311">
        <v>75000</v>
      </c>
      <c r="AF208" s="308">
        <v>27000</v>
      </c>
      <c r="AG208" s="231">
        <v>45000</v>
      </c>
      <c r="AI208" s="3"/>
    </row>
    <row r="209" spans="1:35" s="444" customFormat="1" ht="21" customHeight="1">
      <c r="A209" s="445" t="s">
        <v>274</v>
      </c>
      <c r="B209" s="463">
        <v>317000</v>
      </c>
      <c r="C209" s="480">
        <v>52000</v>
      </c>
      <c r="D209" s="463">
        <v>265000</v>
      </c>
      <c r="E209" s="463">
        <v>81000</v>
      </c>
      <c r="F209" s="463">
        <v>55000</v>
      </c>
      <c r="G209" s="461">
        <v>130000</v>
      </c>
      <c r="H209" s="446">
        <v>37000</v>
      </c>
      <c r="I209" s="481">
        <v>83000</v>
      </c>
      <c r="K209" s="482"/>
      <c r="L209" s="482"/>
      <c r="M209" s="445" t="s">
        <v>274</v>
      </c>
      <c r="N209" s="463">
        <v>125000</v>
      </c>
      <c r="O209" s="463">
        <v>22000</v>
      </c>
      <c r="P209" s="466">
        <v>103000</v>
      </c>
      <c r="Q209" s="463">
        <v>39000</v>
      </c>
      <c r="R209" s="463" t="s">
        <v>270</v>
      </c>
      <c r="S209" s="461">
        <v>58000</v>
      </c>
      <c r="T209" s="446">
        <v>10000</v>
      </c>
      <c r="U209" s="481">
        <v>40000</v>
      </c>
      <c r="Y209" s="445" t="s">
        <v>274</v>
      </c>
      <c r="Z209" s="483">
        <v>192000</v>
      </c>
      <c r="AA209" s="484">
        <v>30000</v>
      </c>
      <c r="AB209" s="485">
        <v>163000</v>
      </c>
      <c r="AC209" s="484">
        <v>42000</v>
      </c>
      <c r="AD209" s="484">
        <v>49000</v>
      </c>
      <c r="AE209" s="486">
        <v>72000</v>
      </c>
      <c r="AF209" s="487">
        <v>26000</v>
      </c>
      <c r="AG209" s="479">
        <v>42000</v>
      </c>
      <c r="AI209" s="482"/>
    </row>
    <row r="210" spans="1:35" ht="21" customHeight="1">
      <c r="A210" s="445" t="s">
        <v>275</v>
      </c>
      <c r="B210" s="463">
        <v>313000</v>
      </c>
      <c r="C210" s="480">
        <v>49000</v>
      </c>
      <c r="D210" s="463">
        <v>264000</v>
      </c>
      <c r="E210" s="463">
        <v>85000</v>
      </c>
      <c r="F210" s="463">
        <v>51000</v>
      </c>
      <c r="G210" s="461">
        <v>128000</v>
      </c>
      <c r="H210" s="446">
        <v>34000</v>
      </c>
      <c r="I210" s="481">
        <v>84000</v>
      </c>
      <c r="M210" s="445" t="s">
        <v>275</v>
      </c>
      <c r="N210" s="463">
        <v>124000</v>
      </c>
      <c r="O210" s="463">
        <v>22000</v>
      </c>
      <c r="P210" s="466">
        <v>102000</v>
      </c>
      <c r="Q210" s="463">
        <v>43000</v>
      </c>
      <c r="R210" s="463" t="s">
        <v>270</v>
      </c>
      <c r="S210" s="461">
        <v>55000</v>
      </c>
      <c r="T210" s="446" t="s">
        <v>270</v>
      </c>
      <c r="U210" s="481">
        <v>40000</v>
      </c>
      <c r="Y210" s="445" t="s">
        <v>275</v>
      </c>
      <c r="Z210" s="483">
        <v>189000</v>
      </c>
      <c r="AA210" s="484">
        <v>27000</v>
      </c>
      <c r="AB210" s="485">
        <v>162000</v>
      </c>
      <c r="AC210" s="484">
        <v>42000</v>
      </c>
      <c r="AD210" s="484">
        <v>47000</v>
      </c>
      <c r="AE210" s="486">
        <v>73000</v>
      </c>
      <c r="AF210" s="487">
        <v>26000</v>
      </c>
      <c r="AG210" s="479">
        <v>44000</v>
      </c>
      <c r="AI210" s="3"/>
    </row>
    <row r="211" spans="1:35" ht="21" customHeight="1">
      <c r="A211" s="445" t="s">
        <v>276</v>
      </c>
      <c r="B211" s="463">
        <v>314000</v>
      </c>
      <c r="C211" s="480">
        <v>49000</v>
      </c>
      <c r="D211" s="463">
        <v>265000</v>
      </c>
      <c r="E211" s="463">
        <v>85000</v>
      </c>
      <c r="F211" s="463">
        <v>49000</v>
      </c>
      <c r="G211" s="461">
        <v>131000</v>
      </c>
      <c r="H211" s="446">
        <v>35000</v>
      </c>
      <c r="I211" s="481">
        <v>86000</v>
      </c>
      <c r="M211" s="445" t="s">
        <v>276</v>
      </c>
      <c r="N211" s="463">
        <v>124000</v>
      </c>
      <c r="O211" s="463">
        <v>21000</v>
      </c>
      <c r="P211" s="466">
        <v>103000</v>
      </c>
      <c r="Q211" s="463">
        <v>42000</v>
      </c>
      <c r="R211" s="463" t="s">
        <v>270</v>
      </c>
      <c r="S211" s="461">
        <v>56000</v>
      </c>
      <c r="T211" s="446" t="s">
        <v>270</v>
      </c>
      <c r="U211" s="481">
        <v>42000</v>
      </c>
      <c r="Y211" s="445" t="s">
        <v>276</v>
      </c>
      <c r="Z211" s="483">
        <v>190000</v>
      </c>
      <c r="AA211" s="484">
        <v>28000</v>
      </c>
      <c r="AB211" s="485">
        <v>162000</v>
      </c>
      <c r="AC211" s="484">
        <v>43000</v>
      </c>
      <c r="AD211" s="484">
        <v>45000</v>
      </c>
      <c r="AE211" s="486">
        <v>75000</v>
      </c>
      <c r="AF211" s="487">
        <v>27000</v>
      </c>
      <c r="AG211" s="479">
        <v>45000</v>
      </c>
      <c r="AI211" s="3"/>
    </row>
    <row r="212" spans="1:35" ht="21" customHeight="1">
      <c r="A212" s="445" t="s">
        <v>277</v>
      </c>
      <c r="B212" s="463">
        <v>313000</v>
      </c>
      <c r="C212" s="480">
        <v>48000</v>
      </c>
      <c r="D212" s="463">
        <v>265000</v>
      </c>
      <c r="E212" s="463">
        <v>83000</v>
      </c>
      <c r="F212" s="463">
        <v>52000</v>
      </c>
      <c r="G212" s="461">
        <v>130000</v>
      </c>
      <c r="H212" s="446">
        <v>34000</v>
      </c>
      <c r="I212" s="481">
        <v>88000</v>
      </c>
      <c r="M212" s="445" t="s">
        <v>277</v>
      </c>
      <c r="N212" s="463">
        <v>120000</v>
      </c>
      <c r="O212" s="463">
        <v>20000</v>
      </c>
      <c r="P212" s="466">
        <v>100000</v>
      </c>
      <c r="Q212" s="463">
        <v>42000</v>
      </c>
      <c r="R212" s="463" t="s">
        <v>270</v>
      </c>
      <c r="S212" s="461">
        <v>54000</v>
      </c>
      <c r="T212" s="446" t="s">
        <v>270</v>
      </c>
      <c r="U212" s="481">
        <v>41000</v>
      </c>
      <c r="Y212" s="445" t="s">
        <v>277</v>
      </c>
      <c r="Z212" s="483">
        <v>193000</v>
      </c>
      <c r="AA212" s="484">
        <v>29000</v>
      </c>
      <c r="AB212" s="485">
        <v>165000</v>
      </c>
      <c r="AC212" s="484">
        <v>41000</v>
      </c>
      <c r="AD212" s="484">
        <v>48000</v>
      </c>
      <c r="AE212" s="486">
        <v>76000</v>
      </c>
      <c r="AF212" s="487">
        <v>27000</v>
      </c>
      <c r="AG212" s="479">
        <v>47000</v>
      </c>
      <c r="AI212" s="3"/>
    </row>
    <row r="213" spans="1:35" ht="21" customHeight="1">
      <c r="A213" s="445" t="s">
        <v>278</v>
      </c>
      <c r="B213" s="463">
        <v>314000</v>
      </c>
      <c r="C213" s="480">
        <v>49000</v>
      </c>
      <c r="D213" s="463">
        <v>265000</v>
      </c>
      <c r="E213" s="463">
        <v>80000</v>
      </c>
      <c r="F213" s="463">
        <v>49000</v>
      </c>
      <c r="G213" s="461">
        <v>136000</v>
      </c>
      <c r="H213" s="446">
        <v>36000</v>
      </c>
      <c r="I213" s="481">
        <v>89000</v>
      </c>
      <c r="M213" s="445" t="s">
        <v>278</v>
      </c>
      <c r="N213" s="463">
        <v>122000</v>
      </c>
      <c r="O213" s="463">
        <v>21000</v>
      </c>
      <c r="P213" s="466">
        <v>101000</v>
      </c>
      <c r="Q213" s="463">
        <v>42000</v>
      </c>
      <c r="R213" s="463" t="s">
        <v>270</v>
      </c>
      <c r="S213" s="461">
        <v>55000</v>
      </c>
      <c r="T213" s="446">
        <v>8000</v>
      </c>
      <c r="U213" s="481">
        <v>41000</v>
      </c>
      <c r="Y213" s="445" t="s">
        <v>278</v>
      </c>
      <c r="Z213" s="483">
        <v>192000</v>
      </c>
      <c r="AA213" s="484">
        <v>28000</v>
      </c>
      <c r="AB213" s="485">
        <v>164000</v>
      </c>
      <c r="AC213" s="484">
        <v>38000</v>
      </c>
      <c r="AD213" s="484">
        <v>45000</v>
      </c>
      <c r="AE213" s="486">
        <v>81000</v>
      </c>
      <c r="AF213" s="487">
        <v>27000</v>
      </c>
      <c r="AG213" s="479">
        <v>48000</v>
      </c>
      <c r="AI213" s="3"/>
    </row>
    <row r="214" spans="1:35" ht="21" customHeight="1">
      <c r="A214" s="445" t="s">
        <v>279</v>
      </c>
      <c r="B214" s="463">
        <v>317000</v>
      </c>
      <c r="C214" s="480">
        <v>48000</v>
      </c>
      <c r="D214" s="463">
        <v>270000</v>
      </c>
      <c r="E214" s="463">
        <v>83000</v>
      </c>
      <c r="F214" s="463">
        <v>53000</v>
      </c>
      <c r="G214" s="461">
        <v>134000</v>
      </c>
      <c r="H214" s="446">
        <v>37000</v>
      </c>
      <c r="I214" s="481">
        <v>86000</v>
      </c>
      <c r="M214" s="445" t="s">
        <v>279</v>
      </c>
      <c r="N214" s="463">
        <v>121000</v>
      </c>
      <c r="O214" s="463">
        <v>20000</v>
      </c>
      <c r="P214" s="466">
        <v>101000</v>
      </c>
      <c r="Q214" s="463">
        <v>44000</v>
      </c>
      <c r="R214" s="463" t="s">
        <v>270</v>
      </c>
      <c r="S214" s="461">
        <v>54000</v>
      </c>
      <c r="T214" s="446">
        <v>8000</v>
      </c>
      <c r="U214" s="481">
        <v>40000</v>
      </c>
      <c r="Y214" s="445" t="s">
        <v>279</v>
      </c>
      <c r="Z214" s="483">
        <v>196000</v>
      </c>
      <c r="AA214" s="484">
        <v>28000</v>
      </c>
      <c r="AB214" s="485">
        <v>168000</v>
      </c>
      <c r="AC214" s="484">
        <v>39000</v>
      </c>
      <c r="AD214" s="484">
        <v>50000</v>
      </c>
      <c r="AE214" s="486">
        <v>80000</v>
      </c>
      <c r="AF214" s="487">
        <v>28000</v>
      </c>
      <c r="AG214" s="479">
        <v>46000</v>
      </c>
      <c r="AI214" s="3"/>
    </row>
    <row r="215" spans="1:35" ht="21" customHeight="1">
      <c r="A215" s="445" t="s">
        <v>280</v>
      </c>
      <c r="B215" s="463">
        <v>318000</v>
      </c>
      <c r="C215" s="480">
        <v>49000</v>
      </c>
      <c r="D215" s="463">
        <v>269000</v>
      </c>
      <c r="E215" s="463">
        <v>80000</v>
      </c>
      <c r="F215" s="463">
        <v>55000</v>
      </c>
      <c r="G215" s="461">
        <v>135000</v>
      </c>
      <c r="H215" s="446">
        <v>35000</v>
      </c>
      <c r="I215" s="481">
        <v>88000</v>
      </c>
      <c r="M215" s="445" t="s">
        <v>280</v>
      </c>
      <c r="N215" s="463">
        <v>122000</v>
      </c>
      <c r="O215" s="463">
        <v>19000</v>
      </c>
      <c r="P215" s="466">
        <v>102000</v>
      </c>
      <c r="Q215" s="463">
        <v>43000</v>
      </c>
      <c r="R215" s="463" t="s">
        <v>270</v>
      </c>
      <c r="S215" s="461">
        <v>55000</v>
      </c>
      <c r="T215" s="446">
        <v>9000</v>
      </c>
      <c r="U215" s="481">
        <v>40000</v>
      </c>
      <c r="Y215" s="445" t="s">
        <v>280</v>
      </c>
      <c r="Z215" s="483">
        <v>196000</v>
      </c>
      <c r="AA215" s="484">
        <v>29000</v>
      </c>
      <c r="AB215" s="485">
        <v>167000</v>
      </c>
      <c r="AC215" s="484">
        <v>37000</v>
      </c>
      <c r="AD215" s="484">
        <v>51000</v>
      </c>
      <c r="AE215" s="486">
        <v>79000</v>
      </c>
      <c r="AF215" s="487">
        <v>26000</v>
      </c>
      <c r="AG215" s="479">
        <v>47000</v>
      </c>
      <c r="AI215" s="3"/>
    </row>
    <row r="216" spans="1:35" ht="21" customHeight="1">
      <c r="A216" s="445" t="s">
        <v>281</v>
      </c>
      <c r="B216" s="463">
        <v>317000</v>
      </c>
      <c r="C216" s="480">
        <v>48000</v>
      </c>
      <c r="D216" s="463">
        <v>269000</v>
      </c>
      <c r="E216" s="463">
        <v>78000</v>
      </c>
      <c r="F216" s="463">
        <v>57000</v>
      </c>
      <c r="G216" s="461">
        <v>134000</v>
      </c>
      <c r="H216" s="446">
        <v>33000</v>
      </c>
      <c r="I216" s="481">
        <v>90000</v>
      </c>
      <c r="M216" s="445" t="s">
        <v>281</v>
      </c>
      <c r="N216" s="463">
        <v>121000</v>
      </c>
      <c r="O216" s="463">
        <v>18000</v>
      </c>
      <c r="P216" s="466">
        <v>103000</v>
      </c>
      <c r="Q216" s="463">
        <v>43000</v>
      </c>
      <c r="R216" s="463" t="s">
        <v>270</v>
      </c>
      <c r="S216" s="461">
        <v>56000</v>
      </c>
      <c r="T216" s="446">
        <v>9000</v>
      </c>
      <c r="U216" s="481">
        <v>40000</v>
      </c>
      <c r="Y216" s="445" t="s">
        <v>281</v>
      </c>
      <c r="Z216" s="483">
        <v>197000</v>
      </c>
      <c r="AA216" s="484">
        <v>30000</v>
      </c>
      <c r="AB216" s="485">
        <v>167000</v>
      </c>
      <c r="AC216" s="484">
        <v>35000</v>
      </c>
      <c r="AD216" s="484">
        <v>54000</v>
      </c>
      <c r="AE216" s="486">
        <v>78000</v>
      </c>
      <c r="AF216" s="487">
        <v>24000</v>
      </c>
      <c r="AG216" s="479">
        <v>49000</v>
      </c>
      <c r="AI216" s="3"/>
    </row>
    <row r="217" spans="1:35" ht="21" customHeight="1">
      <c r="A217" s="445" t="s">
        <v>282</v>
      </c>
      <c r="B217" s="463">
        <v>318000</v>
      </c>
      <c r="C217" s="480">
        <v>49000</v>
      </c>
      <c r="D217" s="463">
        <v>269000</v>
      </c>
      <c r="E217" s="463">
        <v>72000</v>
      </c>
      <c r="F217" s="463">
        <v>58000</v>
      </c>
      <c r="G217" s="461">
        <v>138000</v>
      </c>
      <c r="H217" s="446">
        <v>32000</v>
      </c>
      <c r="I217" s="481">
        <v>93000</v>
      </c>
      <c r="M217" s="445" t="s">
        <v>282</v>
      </c>
      <c r="N217" s="463">
        <v>124000</v>
      </c>
      <c r="O217" s="463">
        <v>20000</v>
      </c>
      <c r="P217" s="466">
        <v>104000</v>
      </c>
      <c r="Q217" s="463">
        <v>42000</v>
      </c>
      <c r="R217" s="463" t="s">
        <v>270</v>
      </c>
      <c r="S217" s="461">
        <v>59000</v>
      </c>
      <c r="T217" s="446">
        <v>8000</v>
      </c>
      <c r="U217" s="481">
        <v>43000</v>
      </c>
      <c r="Y217" s="445" t="s">
        <v>282</v>
      </c>
      <c r="Z217" s="483">
        <v>194000</v>
      </c>
      <c r="AA217" s="484">
        <v>28000</v>
      </c>
      <c r="AB217" s="485">
        <v>165000</v>
      </c>
      <c r="AC217" s="484">
        <v>31000</v>
      </c>
      <c r="AD217" s="484">
        <v>55000</v>
      </c>
      <c r="AE217" s="486">
        <v>79000</v>
      </c>
      <c r="AF217" s="487">
        <v>24000</v>
      </c>
      <c r="AG217" s="479">
        <v>50000</v>
      </c>
      <c r="AI217" s="3"/>
    </row>
    <row r="218" spans="1:35" ht="21" customHeight="1">
      <c r="A218" s="445" t="s">
        <v>283</v>
      </c>
      <c r="B218" s="463">
        <v>323000</v>
      </c>
      <c r="C218" s="480">
        <v>49000</v>
      </c>
      <c r="D218" s="463">
        <v>273000</v>
      </c>
      <c r="E218" s="463">
        <v>74000</v>
      </c>
      <c r="F218" s="463">
        <v>58000</v>
      </c>
      <c r="G218" s="461">
        <v>141000</v>
      </c>
      <c r="H218" s="446">
        <v>34000</v>
      </c>
      <c r="I218" s="481">
        <v>94000</v>
      </c>
      <c r="M218" s="445" t="s">
        <v>283</v>
      </c>
      <c r="N218" s="463">
        <v>124000</v>
      </c>
      <c r="O218" s="463">
        <v>21000</v>
      </c>
      <c r="P218" s="466">
        <v>103000</v>
      </c>
      <c r="Q218" s="463">
        <v>41000</v>
      </c>
      <c r="R218" s="463" t="s">
        <v>270</v>
      </c>
      <c r="S218" s="461">
        <v>59000</v>
      </c>
      <c r="T218" s="446">
        <v>10000</v>
      </c>
      <c r="U218" s="481">
        <v>43000</v>
      </c>
      <c r="Y218" s="445" t="s">
        <v>283</v>
      </c>
      <c r="Z218" s="483">
        <v>199000</v>
      </c>
      <c r="AA218" s="484">
        <v>29000</v>
      </c>
      <c r="AB218" s="485">
        <v>170000</v>
      </c>
      <c r="AC218" s="484">
        <v>33000</v>
      </c>
      <c r="AD218" s="484">
        <v>55000</v>
      </c>
      <c r="AE218" s="486">
        <v>82000</v>
      </c>
      <c r="AF218" s="487">
        <v>24000</v>
      </c>
      <c r="AG218" s="479">
        <v>51000</v>
      </c>
      <c r="AI218" s="3"/>
    </row>
    <row r="219" spans="1:35" ht="21" customHeight="1">
      <c r="A219" s="445" t="s">
        <v>318</v>
      </c>
      <c r="B219" s="463">
        <v>318000</v>
      </c>
      <c r="C219" s="480">
        <v>51000</v>
      </c>
      <c r="D219" s="463">
        <v>268000</v>
      </c>
      <c r="E219" s="463">
        <v>72000</v>
      </c>
      <c r="F219" s="463">
        <v>56000</v>
      </c>
      <c r="G219" s="461">
        <v>140000</v>
      </c>
      <c r="H219" s="446">
        <v>34000</v>
      </c>
      <c r="I219" s="481">
        <v>95000</v>
      </c>
      <c r="M219" s="445" t="s">
        <v>318</v>
      </c>
      <c r="N219" s="463">
        <v>122000</v>
      </c>
      <c r="O219" s="463">
        <v>21000</v>
      </c>
      <c r="P219" s="466">
        <v>101000</v>
      </c>
      <c r="Q219" s="463">
        <v>40000</v>
      </c>
      <c r="R219" s="463" t="s">
        <v>270</v>
      </c>
      <c r="S219" s="461">
        <v>58000</v>
      </c>
      <c r="T219" s="446">
        <v>9000</v>
      </c>
      <c r="U219" s="481">
        <v>43000</v>
      </c>
      <c r="Y219" s="445" t="s">
        <v>318</v>
      </c>
      <c r="Z219" s="483">
        <v>196000</v>
      </c>
      <c r="AA219" s="484">
        <v>30000</v>
      </c>
      <c r="AB219" s="485">
        <v>166000</v>
      </c>
      <c r="AC219" s="484">
        <v>32000</v>
      </c>
      <c r="AD219" s="484">
        <v>53000</v>
      </c>
      <c r="AE219" s="486">
        <v>81000</v>
      </c>
      <c r="AF219" s="487">
        <v>24000</v>
      </c>
      <c r="AG219" s="479">
        <v>52000</v>
      </c>
      <c r="AI219" s="3"/>
    </row>
    <row r="220" spans="1:35" ht="21" customHeight="1">
      <c r="A220" s="445" t="s">
        <v>319</v>
      </c>
      <c r="B220" s="463">
        <v>317000</v>
      </c>
      <c r="C220" s="480">
        <v>55000</v>
      </c>
      <c r="D220" s="463">
        <v>263000</v>
      </c>
      <c r="E220" s="463">
        <v>72000</v>
      </c>
      <c r="F220" s="463">
        <v>56000</v>
      </c>
      <c r="G220" s="461">
        <v>135000</v>
      </c>
      <c r="H220" s="446">
        <v>32000</v>
      </c>
      <c r="I220" s="481">
        <v>92000</v>
      </c>
      <c r="M220" s="445" t="s">
        <v>319</v>
      </c>
      <c r="N220" s="463">
        <v>121000</v>
      </c>
      <c r="O220" s="463">
        <v>22000</v>
      </c>
      <c r="P220" s="466">
        <v>100000</v>
      </c>
      <c r="Q220" s="463">
        <v>40000</v>
      </c>
      <c r="R220" s="463" t="s">
        <v>270</v>
      </c>
      <c r="S220" s="461">
        <v>56000</v>
      </c>
      <c r="T220" s="446">
        <v>9000</v>
      </c>
      <c r="U220" s="481">
        <v>42000</v>
      </c>
      <c r="Y220" s="445" t="s">
        <v>319</v>
      </c>
      <c r="Z220" s="483">
        <v>196000</v>
      </c>
      <c r="AA220" s="484">
        <v>33000</v>
      </c>
      <c r="AB220" s="485">
        <v>163000</v>
      </c>
      <c r="AC220" s="484">
        <v>32000</v>
      </c>
      <c r="AD220" s="484">
        <v>53000</v>
      </c>
      <c r="AE220" s="486">
        <v>79000</v>
      </c>
      <c r="AF220" s="487">
        <v>23000</v>
      </c>
      <c r="AG220" s="479">
        <v>50000</v>
      </c>
      <c r="AI220" s="3"/>
    </row>
    <row r="221" spans="1:35" ht="21" customHeight="1">
      <c r="A221" s="445" t="s">
        <v>320</v>
      </c>
      <c r="B221" s="463">
        <v>312000</v>
      </c>
      <c r="C221" s="480">
        <v>56000</v>
      </c>
      <c r="D221" s="463">
        <v>256000</v>
      </c>
      <c r="E221" s="463">
        <v>68000</v>
      </c>
      <c r="F221" s="463">
        <v>52000</v>
      </c>
      <c r="G221" s="461">
        <v>136000</v>
      </c>
      <c r="H221" s="446">
        <v>34000</v>
      </c>
      <c r="I221" s="481">
        <v>90000</v>
      </c>
      <c r="J221" s="40"/>
      <c r="M221" s="445" t="s">
        <v>320</v>
      </c>
      <c r="N221" s="463">
        <v>119000</v>
      </c>
      <c r="O221" s="463">
        <v>21000</v>
      </c>
      <c r="P221" s="466">
        <v>98000</v>
      </c>
      <c r="Q221" s="463">
        <v>37000</v>
      </c>
      <c r="R221" s="463" t="s">
        <v>270</v>
      </c>
      <c r="S221" s="461">
        <v>57000</v>
      </c>
      <c r="T221" s="446">
        <v>9000</v>
      </c>
      <c r="U221" s="481">
        <v>42000</v>
      </c>
      <c r="V221" s="40"/>
      <c r="W221" s="40"/>
      <c r="X221" s="40"/>
      <c r="Y221" s="445" t="s">
        <v>320</v>
      </c>
      <c r="Z221" s="483">
        <v>194000</v>
      </c>
      <c r="AA221" s="484">
        <v>35000</v>
      </c>
      <c r="AB221" s="485">
        <v>159000</v>
      </c>
      <c r="AC221" s="484">
        <v>31000</v>
      </c>
      <c r="AD221" s="484">
        <v>49000</v>
      </c>
      <c r="AE221" s="486">
        <v>79000</v>
      </c>
      <c r="AF221" s="487">
        <v>25000</v>
      </c>
      <c r="AG221" s="479">
        <v>48000</v>
      </c>
    </row>
    <row r="222" spans="1:35" ht="21" customHeight="1">
      <c r="A222" s="445" t="s">
        <v>321</v>
      </c>
      <c r="B222" s="463">
        <v>316000</v>
      </c>
      <c r="C222" s="480">
        <v>53000</v>
      </c>
      <c r="D222" s="463">
        <v>263000</v>
      </c>
      <c r="E222" s="463">
        <v>71000</v>
      </c>
      <c r="F222" s="463">
        <v>54000</v>
      </c>
      <c r="G222" s="461">
        <v>137000</v>
      </c>
      <c r="H222" s="446">
        <v>34000</v>
      </c>
      <c r="I222" s="481">
        <v>88000</v>
      </c>
      <c r="M222" s="445" t="s">
        <v>321</v>
      </c>
      <c r="N222" s="463">
        <v>124000</v>
      </c>
      <c r="O222" s="463">
        <v>18000</v>
      </c>
      <c r="P222" s="466">
        <v>106000</v>
      </c>
      <c r="Q222" s="463">
        <v>41000</v>
      </c>
      <c r="R222" s="463" t="s">
        <v>270</v>
      </c>
      <c r="S222" s="461">
        <v>61000</v>
      </c>
      <c r="T222" s="446">
        <v>10000</v>
      </c>
      <c r="U222" s="481">
        <v>45000</v>
      </c>
      <c r="Y222" s="445" t="s">
        <v>321</v>
      </c>
      <c r="Z222" s="483">
        <v>191000</v>
      </c>
      <c r="AA222" s="484">
        <v>35000</v>
      </c>
      <c r="AB222" s="485">
        <v>157000</v>
      </c>
      <c r="AC222" s="484">
        <v>31000</v>
      </c>
      <c r="AD222" s="484">
        <v>50000</v>
      </c>
      <c r="AE222" s="486">
        <v>76000</v>
      </c>
      <c r="AF222" s="487">
        <v>24000</v>
      </c>
      <c r="AG222" s="479">
        <v>44000</v>
      </c>
    </row>
    <row r="223" spans="1:35" ht="21" customHeight="1">
      <c r="A223" s="445" t="s">
        <v>322</v>
      </c>
      <c r="B223" s="463">
        <v>310000</v>
      </c>
      <c r="C223" s="480">
        <v>51000</v>
      </c>
      <c r="D223" s="463">
        <v>260000</v>
      </c>
      <c r="E223" s="463">
        <v>66000</v>
      </c>
      <c r="F223" s="463">
        <v>54000</v>
      </c>
      <c r="G223" s="461">
        <v>140000</v>
      </c>
      <c r="H223" s="446">
        <v>34000</v>
      </c>
      <c r="I223" s="481">
        <v>91000</v>
      </c>
      <c r="M223" s="445" t="s">
        <v>322</v>
      </c>
      <c r="N223" s="463">
        <v>122000</v>
      </c>
      <c r="O223" s="463">
        <v>17000</v>
      </c>
      <c r="P223" s="466">
        <v>105000</v>
      </c>
      <c r="Q223" s="463">
        <v>39000</v>
      </c>
      <c r="R223" s="463" t="s">
        <v>270</v>
      </c>
      <c r="S223" s="461">
        <v>63000</v>
      </c>
      <c r="T223" s="446">
        <v>11000</v>
      </c>
      <c r="U223" s="481">
        <v>47000</v>
      </c>
      <c r="Y223" s="445" t="s">
        <v>322</v>
      </c>
      <c r="Z223" s="483">
        <v>188000</v>
      </c>
      <c r="AA223" s="484">
        <v>34000</v>
      </c>
      <c r="AB223" s="485">
        <v>155000</v>
      </c>
      <c r="AC223" s="484">
        <v>27000</v>
      </c>
      <c r="AD223" s="484">
        <v>50000</v>
      </c>
      <c r="AE223" s="486">
        <v>77000</v>
      </c>
      <c r="AF223" s="487">
        <v>24000</v>
      </c>
      <c r="AG223" s="479">
        <v>45000</v>
      </c>
    </row>
    <row r="224" spans="1:35" ht="21" customHeight="1">
      <c r="A224" s="445" t="s">
        <v>323</v>
      </c>
      <c r="B224" s="463">
        <v>309000</v>
      </c>
      <c r="C224" s="480">
        <v>53000</v>
      </c>
      <c r="D224" s="463">
        <v>257000</v>
      </c>
      <c r="E224" s="463">
        <v>63000</v>
      </c>
      <c r="F224" s="463">
        <v>56000</v>
      </c>
      <c r="G224" s="461">
        <v>137000</v>
      </c>
      <c r="H224" s="446">
        <v>36000</v>
      </c>
      <c r="I224" s="481">
        <v>88000</v>
      </c>
      <c r="M224" s="445" t="s">
        <v>323</v>
      </c>
      <c r="N224" s="463">
        <v>121000</v>
      </c>
      <c r="O224" s="463">
        <v>19000</v>
      </c>
      <c r="P224" s="466">
        <v>102000</v>
      </c>
      <c r="Q224" s="463">
        <v>36000</v>
      </c>
      <c r="R224" s="463" t="s">
        <v>270</v>
      </c>
      <c r="S224" s="461">
        <v>62000</v>
      </c>
      <c r="T224" s="446">
        <v>12000</v>
      </c>
      <c r="U224" s="481">
        <v>45000</v>
      </c>
      <c r="Y224" s="445" t="s">
        <v>323</v>
      </c>
      <c r="Z224" s="483">
        <v>188000</v>
      </c>
      <c r="AA224" s="484">
        <v>33000</v>
      </c>
      <c r="AB224" s="485">
        <v>155000</v>
      </c>
      <c r="AC224" s="484">
        <v>27000</v>
      </c>
      <c r="AD224" s="484">
        <v>53000</v>
      </c>
      <c r="AE224" s="486">
        <v>75000</v>
      </c>
      <c r="AF224" s="487">
        <v>24000</v>
      </c>
      <c r="AG224" s="479">
        <v>43000</v>
      </c>
    </row>
    <row r="225" spans="1:33" ht="21" customHeight="1">
      <c r="A225" s="445" t="s">
        <v>324</v>
      </c>
      <c r="B225" s="463">
        <v>312000</v>
      </c>
      <c r="C225" s="480">
        <v>53000</v>
      </c>
      <c r="D225" s="463">
        <v>259000</v>
      </c>
      <c r="E225" s="463">
        <v>55000</v>
      </c>
      <c r="F225" s="463">
        <v>58000</v>
      </c>
      <c r="G225" s="461">
        <v>145000</v>
      </c>
      <c r="H225" s="446">
        <v>39000</v>
      </c>
      <c r="I225" s="481">
        <v>92000</v>
      </c>
      <c r="M225" s="445" t="s">
        <v>324</v>
      </c>
      <c r="N225" s="463">
        <v>120000</v>
      </c>
      <c r="O225" s="463">
        <v>19000</v>
      </c>
      <c r="P225" s="466">
        <v>100000</v>
      </c>
      <c r="Q225" s="463">
        <v>30000</v>
      </c>
      <c r="R225" s="463" t="s">
        <v>270</v>
      </c>
      <c r="S225" s="461">
        <v>67000</v>
      </c>
      <c r="T225" s="446">
        <v>13000</v>
      </c>
      <c r="U225" s="481">
        <v>47000</v>
      </c>
      <c r="Y225" s="445" t="s">
        <v>324</v>
      </c>
      <c r="Z225" s="483">
        <v>192000</v>
      </c>
      <c r="AA225" s="484">
        <v>34000</v>
      </c>
      <c r="AB225" s="485">
        <v>158000</v>
      </c>
      <c r="AC225" s="484">
        <v>25000</v>
      </c>
      <c r="AD225" s="484">
        <v>55000</v>
      </c>
      <c r="AE225" s="486">
        <v>79000</v>
      </c>
      <c r="AF225" s="487">
        <v>26000</v>
      </c>
      <c r="AG225" s="479">
        <v>45000</v>
      </c>
    </row>
    <row r="226" spans="1:33" ht="21" customHeight="1">
      <c r="A226" s="445" t="s">
        <v>325</v>
      </c>
      <c r="B226" s="463">
        <v>318000</v>
      </c>
      <c r="C226" s="480">
        <v>56000</v>
      </c>
      <c r="D226" s="463">
        <v>262000</v>
      </c>
      <c r="E226" s="463">
        <v>57000</v>
      </c>
      <c r="F226" s="463">
        <v>60000</v>
      </c>
      <c r="G226" s="461">
        <v>145000</v>
      </c>
      <c r="H226" s="446">
        <v>37000</v>
      </c>
      <c r="I226" s="481">
        <v>91000</v>
      </c>
      <c r="M226" s="445" t="s">
        <v>325</v>
      </c>
      <c r="N226" s="463">
        <v>123000</v>
      </c>
      <c r="O226" s="463">
        <v>22000</v>
      </c>
      <c r="P226" s="466">
        <v>101000</v>
      </c>
      <c r="Q226" s="463">
        <v>31000</v>
      </c>
      <c r="R226" s="463" t="s">
        <v>270</v>
      </c>
      <c r="S226" s="461">
        <v>67000</v>
      </c>
      <c r="T226" s="446">
        <v>13000</v>
      </c>
      <c r="U226" s="481">
        <v>45000</v>
      </c>
      <c r="Y226" s="445" t="s">
        <v>325</v>
      </c>
      <c r="Z226" s="483">
        <v>195000</v>
      </c>
      <c r="AA226" s="484">
        <v>34000</v>
      </c>
      <c r="AB226" s="485">
        <v>161000</v>
      </c>
      <c r="AC226" s="484">
        <v>25000</v>
      </c>
      <c r="AD226" s="484">
        <v>57000</v>
      </c>
      <c r="AE226" s="486">
        <v>79000</v>
      </c>
      <c r="AF226" s="487">
        <v>24000</v>
      </c>
      <c r="AG226" s="479">
        <v>46000</v>
      </c>
    </row>
    <row r="227" spans="1:33" ht="21" customHeight="1">
      <c r="A227" s="445" t="s">
        <v>326</v>
      </c>
      <c r="B227" s="463">
        <v>321000</v>
      </c>
      <c r="C227" s="480">
        <v>54000</v>
      </c>
      <c r="D227" s="463">
        <v>267000</v>
      </c>
      <c r="E227" s="463">
        <v>61000</v>
      </c>
      <c r="F227" s="463">
        <v>60000</v>
      </c>
      <c r="G227" s="461">
        <v>147000</v>
      </c>
      <c r="H227" s="446">
        <v>38000</v>
      </c>
      <c r="I227" s="481">
        <v>93000</v>
      </c>
      <c r="M227" s="445" t="s">
        <v>326</v>
      </c>
      <c r="N227" s="463">
        <v>124000</v>
      </c>
      <c r="O227" s="463">
        <v>21000</v>
      </c>
      <c r="P227" s="466">
        <v>103000</v>
      </c>
      <c r="Q227" s="463">
        <v>33000</v>
      </c>
      <c r="R227" s="463" t="s">
        <v>270</v>
      </c>
      <c r="S227" s="461">
        <v>67000</v>
      </c>
      <c r="T227" s="446">
        <v>13000</v>
      </c>
      <c r="U227" s="481">
        <v>46000</v>
      </c>
      <c r="Y227" s="445" t="s">
        <v>326</v>
      </c>
      <c r="Z227" s="483">
        <v>197000</v>
      </c>
      <c r="AA227" s="484">
        <v>33000</v>
      </c>
      <c r="AB227" s="485">
        <v>164000</v>
      </c>
      <c r="AC227" s="484">
        <v>28000</v>
      </c>
      <c r="AD227" s="484">
        <v>57000</v>
      </c>
      <c r="AE227" s="486">
        <v>79000</v>
      </c>
      <c r="AF227" s="487">
        <v>25000</v>
      </c>
      <c r="AG227" s="479">
        <v>47000</v>
      </c>
    </row>
    <row r="228" spans="1:33" ht="21" customHeight="1">
      <c r="A228" s="445" t="s">
        <v>327</v>
      </c>
      <c r="B228" s="463">
        <v>322000</v>
      </c>
      <c r="C228" s="480">
        <v>53000</v>
      </c>
      <c r="D228" s="463">
        <v>269000</v>
      </c>
      <c r="E228" s="463">
        <v>62000</v>
      </c>
      <c r="F228" s="463">
        <v>61000</v>
      </c>
      <c r="G228" s="461">
        <v>146000</v>
      </c>
      <c r="H228" s="446">
        <v>39000</v>
      </c>
      <c r="I228" s="481">
        <v>93000</v>
      </c>
      <c r="M228" s="445" t="s">
        <v>327</v>
      </c>
      <c r="N228" s="463">
        <v>123000</v>
      </c>
      <c r="O228" s="463">
        <v>21000</v>
      </c>
      <c r="P228" s="466">
        <v>102000</v>
      </c>
      <c r="Q228" s="463">
        <v>33000</v>
      </c>
      <c r="R228" s="463" t="s">
        <v>270</v>
      </c>
      <c r="S228" s="461">
        <v>66000</v>
      </c>
      <c r="T228" s="446">
        <v>14000</v>
      </c>
      <c r="U228" s="481">
        <v>46000</v>
      </c>
      <c r="Y228" s="445" t="s">
        <v>327</v>
      </c>
      <c r="Z228" s="483">
        <v>199000</v>
      </c>
      <c r="AA228" s="484">
        <v>33000</v>
      </c>
      <c r="AB228" s="485">
        <v>166000</v>
      </c>
      <c r="AC228" s="484">
        <v>29000</v>
      </c>
      <c r="AD228" s="484">
        <v>58000</v>
      </c>
      <c r="AE228" s="486">
        <v>80000</v>
      </c>
      <c r="AF228" s="487">
        <v>25000</v>
      </c>
      <c r="AG228" s="479">
        <v>47000</v>
      </c>
    </row>
    <row r="229" spans="1:33" ht="21" customHeight="1">
      <c r="A229" s="445" t="s">
        <v>328</v>
      </c>
      <c r="B229" s="463">
        <v>318000</v>
      </c>
      <c r="C229" s="480">
        <v>51000</v>
      </c>
      <c r="D229" s="463">
        <v>268000</v>
      </c>
      <c r="E229" s="463">
        <v>63000</v>
      </c>
      <c r="F229" s="463">
        <v>59000</v>
      </c>
      <c r="G229" s="461">
        <v>145000</v>
      </c>
      <c r="H229" s="446">
        <v>40000</v>
      </c>
      <c r="I229" s="481">
        <v>94000</v>
      </c>
      <c r="M229" s="445" t="s">
        <v>328</v>
      </c>
      <c r="N229" s="463">
        <v>125000</v>
      </c>
      <c r="O229" s="463">
        <v>21000</v>
      </c>
      <c r="P229" s="466">
        <v>104000</v>
      </c>
      <c r="Q229" s="463">
        <v>34000</v>
      </c>
      <c r="R229" s="463" t="s">
        <v>270</v>
      </c>
      <c r="S229" s="461">
        <v>67000</v>
      </c>
      <c r="T229" s="446">
        <v>15000</v>
      </c>
      <c r="U229" s="481">
        <v>46000</v>
      </c>
      <c r="Y229" s="445" t="s">
        <v>328</v>
      </c>
      <c r="Z229" s="483">
        <v>193000</v>
      </c>
      <c r="AA229" s="484">
        <v>29000</v>
      </c>
      <c r="AB229" s="485">
        <v>164000</v>
      </c>
      <c r="AC229" s="484">
        <v>30000</v>
      </c>
      <c r="AD229" s="484">
        <v>56000</v>
      </c>
      <c r="AE229" s="486">
        <v>79000</v>
      </c>
      <c r="AF229" s="487">
        <v>25000</v>
      </c>
      <c r="AG229" s="479">
        <v>48000</v>
      </c>
    </row>
    <row r="230" spans="1:33" ht="21" customHeight="1">
      <c r="A230" s="445" t="s">
        <v>329</v>
      </c>
      <c r="B230" s="463">
        <v>317000</v>
      </c>
      <c r="C230" s="480">
        <v>49000</v>
      </c>
      <c r="D230" s="463">
        <v>268000</v>
      </c>
      <c r="E230" s="463">
        <v>62000</v>
      </c>
      <c r="F230" s="463">
        <v>60000</v>
      </c>
      <c r="G230" s="461">
        <v>145000</v>
      </c>
      <c r="H230" s="446">
        <v>40000</v>
      </c>
      <c r="I230" s="481">
        <v>92000</v>
      </c>
      <c r="M230" s="445" t="s">
        <v>329</v>
      </c>
      <c r="N230" s="463">
        <v>126000</v>
      </c>
      <c r="O230" s="463">
        <v>22000</v>
      </c>
      <c r="P230" s="466">
        <v>104000</v>
      </c>
      <c r="Q230" s="463">
        <v>34000</v>
      </c>
      <c r="R230" s="463" t="s">
        <v>270</v>
      </c>
      <c r="S230" s="461">
        <v>66000</v>
      </c>
      <c r="T230" s="446">
        <v>15000</v>
      </c>
      <c r="U230" s="481">
        <v>44000</v>
      </c>
      <c r="Y230" s="445" t="s">
        <v>329</v>
      </c>
      <c r="Z230" s="483">
        <v>191000</v>
      </c>
      <c r="AA230" s="484">
        <v>28000</v>
      </c>
      <c r="AB230" s="485">
        <v>164000</v>
      </c>
      <c r="AC230" s="484">
        <v>28000</v>
      </c>
      <c r="AD230" s="484">
        <v>56000</v>
      </c>
      <c r="AE230" s="486">
        <v>79000</v>
      </c>
      <c r="AF230" s="487">
        <v>25000</v>
      </c>
      <c r="AG230" s="479">
        <v>47000</v>
      </c>
    </row>
    <row r="231" spans="1:33" ht="21" customHeight="1">
      <c r="A231" s="445" t="s">
        <v>330</v>
      </c>
      <c r="B231" s="463">
        <v>321000</v>
      </c>
      <c r="C231" s="480">
        <v>52000</v>
      </c>
      <c r="D231" s="463">
        <v>270000</v>
      </c>
      <c r="E231" s="463">
        <v>66000</v>
      </c>
      <c r="F231" s="463">
        <v>61000</v>
      </c>
      <c r="G231" s="461">
        <v>143000</v>
      </c>
      <c r="H231" s="446">
        <v>42000</v>
      </c>
      <c r="I231" s="481">
        <v>86000</v>
      </c>
      <c r="M231" s="445" t="s">
        <v>330</v>
      </c>
      <c r="N231" s="463">
        <v>125000</v>
      </c>
      <c r="O231" s="463">
        <v>23000</v>
      </c>
      <c r="P231" s="466">
        <v>101000</v>
      </c>
      <c r="Q231" s="463">
        <v>33000</v>
      </c>
      <c r="R231" s="463" t="s">
        <v>270</v>
      </c>
      <c r="S231" s="461">
        <v>64000</v>
      </c>
      <c r="T231" s="446">
        <v>16000</v>
      </c>
      <c r="U231" s="481">
        <v>41000</v>
      </c>
      <c r="Y231" s="445" t="s">
        <v>330</v>
      </c>
      <c r="Z231" s="483">
        <v>197000</v>
      </c>
      <c r="AA231" s="484">
        <v>28000</v>
      </c>
      <c r="AB231" s="485">
        <v>169000</v>
      </c>
      <c r="AC231" s="484">
        <v>33000</v>
      </c>
      <c r="AD231" s="484">
        <v>57000</v>
      </c>
      <c r="AE231" s="486">
        <v>79000</v>
      </c>
      <c r="AF231" s="487">
        <v>26000</v>
      </c>
      <c r="AG231" s="479">
        <v>45000</v>
      </c>
    </row>
    <row r="232" spans="1:33" ht="21" customHeight="1">
      <c r="A232" s="445" t="s">
        <v>331</v>
      </c>
      <c r="B232" s="463">
        <v>329000</v>
      </c>
      <c r="C232" s="480">
        <v>54000</v>
      </c>
      <c r="D232" s="463">
        <v>276000</v>
      </c>
      <c r="E232" s="463">
        <v>69000</v>
      </c>
      <c r="F232" s="463">
        <v>64000</v>
      </c>
      <c r="G232" s="461">
        <v>142000</v>
      </c>
      <c r="H232" s="446">
        <v>42000</v>
      </c>
      <c r="I232" s="481">
        <v>85000</v>
      </c>
      <c r="M232" s="445" t="s">
        <v>331</v>
      </c>
      <c r="N232" s="463">
        <v>123000</v>
      </c>
      <c r="O232" s="463">
        <v>21000</v>
      </c>
      <c r="P232" s="466">
        <v>102000</v>
      </c>
      <c r="Q232" s="463">
        <v>33000</v>
      </c>
      <c r="R232" s="463" t="s">
        <v>270</v>
      </c>
      <c r="S232" s="461">
        <v>64000</v>
      </c>
      <c r="T232" s="446">
        <v>16000</v>
      </c>
      <c r="U232" s="481">
        <v>41000</v>
      </c>
      <c r="Y232" s="445" t="s">
        <v>331</v>
      </c>
      <c r="Z232" s="483">
        <v>206000</v>
      </c>
      <c r="AA232" s="484">
        <v>32000</v>
      </c>
      <c r="AB232" s="485">
        <v>174000</v>
      </c>
      <c r="AC232" s="484">
        <v>36000</v>
      </c>
      <c r="AD232" s="484">
        <v>60000</v>
      </c>
      <c r="AE232" s="486">
        <v>78000</v>
      </c>
      <c r="AF232" s="487">
        <v>26000</v>
      </c>
      <c r="AG232" s="479">
        <v>44000</v>
      </c>
    </row>
    <row r="233" spans="1:33" ht="21" customHeight="1">
      <c r="A233" s="445" t="s">
        <v>332</v>
      </c>
      <c r="B233" s="463">
        <v>317000</v>
      </c>
      <c r="C233" s="480">
        <v>52000</v>
      </c>
      <c r="D233" s="463">
        <v>265000</v>
      </c>
      <c r="E233" s="463">
        <v>67000</v>
      </c>
      <c r="F233" s="463">
        <v>65000</v>
      </c>
      <c r="G233" s="461">
        <v>133000</v>
      </c>
      <c r="H233" s="446">
        <v>39000</v>
      </c>
      <c r="I233" s="481">
        <v>80000</v>
      </c>
      <c r="M233" s="445" t="s">
        <v>332</v>
      </c>
      <c r="N233" s="463">
        <v>118000</v>
      </c>
      <c r="O233" s="463">
        <v>20000</v>
      </c>
      <c r="P233" s="466">
        <v>98000</v>
      </c>
      <c r="Q233" s="463">
        <v>32000</v>
      </c>
      <c r="R233" s="463" t="s">
        <v>270</v>
      </c>
      <c r="S233" s="461">
        <v>61000</v>
      </c>
      <c r="T233" s="446">
        <v>16000</v>
      </c>
      <c r="U233" s="481">
        <v>39000</v>
      </c>
      <c r="Y233" s="445" t="s">
        <v>332</v>
      </c>
      <c r="Z233" s="483">
        <v>198000</v>
      </c>
      <c r="AA233" s="484">
        <v>32000</v>
      </c>
      <c r="AB233" s="485">
        <v>166000</v>
      </c>
      <c r="AC233" s="484">
        <v>35000</v>
      </c>
      <c r="AD233" s="484">
        <v>60000</v>
      </c>
      <c r="AE233" s="486">
        <v>72000</v>
      </c>
      <c r="AF233" s="487">
        <v>23000</v>
      </c>
      <c r="AG233" s="479">
        <v>41000</v>
      </c>
    </row>
    <row r="234" spans="1:33" ht="21" customHeight="1">
      <c r="A234" s="445" t="s">
        <v>333</v>
      </c>
      <c r="B234" s="463">
        <v>324000</v>
      </c>
      <c r="C234" s="480">
        <v>52000</v>
      </c>
      <c r="D234" s="463">
        <v>272000</v>
      </c>
      <c r="E234" s="463">
        <v>68000</v>
      </c>
      <c r="F234" s="463">
        <v>69000</v>
      </c>
      <c r="G234" s="461">
        <v>136000</v>
      </c>
      <c r="H234" s="446">
        <v>39000</v>
      </c>
      <c r="I234" s="481">
        <v>79000</v>
      </c>
      <c r="M234" s="445" t="s">
        <v>333</v>
      </c>
      <c r="N234" s="463">
        <v>121000</v>
      </c>
      <c r="O234" s="463">
        <v>20000</v>
      </c>
      <c r="P234" s="466">
        <v>101000</v>
      </c>
      <c r="Q234" s="463">
        <v>34000</v>
      </c>
      <c r="R234" s="463" t="s">
        <v>270</v>
      </c>
      <c r="S234" s="461">
        <v>62000</v>
      </c>
      <c r="T234" s="446">
        <v>15000</v>
      </c>
      <c r="U234" s="481">
        <v>39000</v>
      </c>
      <c r="Y234" s="445" t="s">
        <v>333</v>
      </c>
      <c r="Z234" s="483">
        <v>203000</v>
      </c>
      <c r="AA234" s="484">
        <v>32000</v>
      </c>
      <c r="AB234" s="485">
        <v>171000</v>
      </c>
      <c r="AC234" s="484">
        <v>34000</v>
      </c>
      <c r="AD234" s="484">
        <v>64000</v>
      </c>
      <c r="AE234" s="486">
        <v>74000</v>
      </c>
      <c r="AF234" s="487">
        <v>24000</v>
      </c>
      <c r="AG234" s="479">
        <v>40000</v>
      </c>
    </row>
    <row r="235" spans="1:33" ht="21" customHeight="1">
      <c r="A235" s="445" t="s">
        <v>355</v>
      </c>
      <c r="B235" s="463">
        <v>316000</v>
      </c>
      <c r="C235" s="480">
        <v>52000</v>
      </c>
      <c r="D235" s="463">
        <v>265000</v>
      </c>
      <c r="E235" s="463">
        <v>67000</v>
      </c>
      <c r="F235" s="463">
        <v>66000</v>
      </c>
      <c r="G235" s="461">
        <v>132000</v>
      </c>
      <c r="H235" s="446">
        <v>38000</v>
      </c>
      <c r="I235" s="481">
        <v>78000</v>
      </c>
      <c r="M235" s="445" t="s">
        <v>355</v>
      </c>
      <c r="N235" s="463">
        <v>119000</v>
      </c>
      <c r="O235" s="463">
        <v>19000</v>
      </c>
      <c r="P235" s="466">
        <v>100000</v>
      </c>
      <c r="Q235" s="463">
        <v>34000</v>
      </c>
      <c r="R235" s="463" t="s">
        <v>270</v>
      </c>
      <c r="S235" s="461">
        <v>62000</v>
      </c>
      <c r="T235" s="446">
        <v>14000</v>
      </c>
      <c r="U235" s="481">
        <v>42000</v>
      </c>
      <c r="Y235" s="445" t="s">
        <v>355</v>
      </c>
      <c r="Z235" s="483">
        <v>197000</v>
      </c>
      <c r="AA235" s="484">
        <v>33000</v>
      </c>
      <c r="AB235" s="485">
        <v>164000</v>
      </c>
      <c r="AC235" s="484">
        <v>33000</v>
      </c>
      <c r="AD235" s="484">
        <v>61000</v>
      </c>
      <c r="AE235" s="486">
        <v>70000</v>
      </c>
      <c r="AF235" s="487">
        <v>25000</v>
      </c>
      <c r="AG235" s="479">
        <v>36000</v>
      </c>
    </row>
    <row r="236" spans="1:33" ht="21" customHeight="1">
      <c r="A236" s="445" t="s">
        <v>356</v>
      </c>
      <c r="B236" s="463">
        <v>317000</v>
      </c>
      <c r="C236" s="480">
        <v>54000</v>
      </c>
      <c r="D236" s="463">
        <v>263000</v>
      </c>
      <c r="E236" s="463">
        <v>66000</v>
      </c>
      <c r="F236" s="463">
        <v>64000</v>
      </c>
      <c r="G236" s="461">
        <v>133000</v>
      </c>
      <c r="H236" s="446">
        <v>39000</v>
      </c>
      <c r="I236" s="481">
        <v>77000</v>
      </c>
      <c r="M236" s="445" t="s">
        <v>356</v>
      </c>
      <c r="N236" s="463">
        <v>121000</v>
      </c>
      <c r="O236" s="463">
        <v>19000</v>
      </c>
      <c r="P236" s="466">
        <v>102000</v>
      </c>
      <c r="Q236" s="463">
        <v>34000</v>
      </c>
      <c r="R236" s="463" t="s">
        <v>270</v>
      </c>
      <c r="S236" s="461">
        <v>63000</v>
      </c>
      <c r="T236" s="446">
        <v>13000</v>
      </c>
      <c r="U236" s="481">
        <v>43000</v>
      </c>
      <c r="Y236" s="445" t="s">
        <v>356</v>
      </c>
      <c r="Z236" s="483">
        <v>196000</v>
      </c>
      <c r="AA236" s="484">
        <v>35000</v>
      </c>
      <c r="AB236" s="485">
        <v>161000</v>
      </c>
      <c r="AC236" s="484">
        <v>31000</v>
      </c>
      <c r="AD236" s="484">
        <v>60000</v>
      </c>
      <c r="AE236" s="486">
        <v>70000</v>
      </c>
      <c r="AF236" s="487">
        <v>25000</v>
      </c>
      <c r="AG236" s="479">
        <v>35000</v>
      </c>
    </row>
    <row r="237" spans="1:33" ht="21" customHeight="1">
      <c r="A237" s="445" t="s">
        <v>357</v>
      </c>
      <c r="B237" s="463">
        <v>315000</v>
      </c>
      <c r="C237" s="480">
        <v>55000</v>
      </c>
      <c r="D237" s="463">
        <v>260000</v>
      </c>
      <c r="E237" s="463">
        <v>67000</v>
      </c>
      <c r="F237" s="463">
        <v>62000</v>
      </c>
      <c r="G237" s="461">
        <v>130000</v>
      </c>
      <c r="H237" s="446">
        <v>38000</v>
      </c>
      <c r="I237" s="481">
        <v>78000</v>
      </c>
      <c r="M237" s="445" t="s">
        <v>357</v>
      </c>
      <c r="N237" s="463">
        <v>122000</v>
      </c>
      <c r="O237" s="463">
        <v>22000</v>
      </c>
      <c r="P237" s="466">
        <v>100000</v>
      </c>
      <c r="Q237" s="463">
        <v>36000</v>
      </c>
      <c r="R237" s="463" t="s">
        <v>270</v>
      </c>
      <c r="S237" s="461">
        <v>60000</v>
      </c>
      <c r="T237" s="446">
        <v>13000</v>
      </c>
      <c r="U237" s="481">
        <v>41000</v>
      </c>
      <c r="Y237" s="445" t="s">
        <v>357</v>
      </c>
      <c r="Z237" s="483">
        <v>193000</v>
      </c>
      <c r="AA237" s="484">
        <v>34000</v>
      </c>
      <c r="AB237" s="485">
        <v>159000</v>
      </c>
      <c r="AC237" s="484">
        <v>31000</v>
      </c>
      <c r="AD237" s="484">
        <v>59000</v>
      </c>
      <c r="AE237" s="486">
        <v>70000</v>
      </c>
      <c r="AF237" s="487">
        <v>24000</v>
      </c>
      <c r="AG237" s="479">
        <v>37000</v>
      </c>
    </row>
    <row r="238" spans="1:33" ht="21" customHeight="1">
      <c r="A238" s="445" t="s">
        <v>358</v>
      </c>
      <c r="B238" s="463">
        <v>315000</v>
      </c>
      <c r="C238" s="480">
        <v>51000</v>
      </c>
      <c r="D238" s="463">
        <v>264000</v>
      </c>
      <c r="E238" s="463">
        <v>71000</v>
      </c>
      <c r="F238" s="463">
        <v>62000</v>
      </c>
      <c r="G238" s="461">
        <v>131000</v>
      </c>
      <c r="H238" s="446">
        <v>38000</v>
      </c>
      <c r="I238" s="481">
        <v>79000</v>
      </c>
      <c r="M238" s="445" t="s">
        <v>358</v>
      </c>
      <c r="N238" s="463">
        <v>121000</v>
      </c>
      <c r="O238" s="463">
        <v>19000</v>
      </c>
      <c r="P238" s="466">
        <v>102000</v>
      </c>
      <c r="Q238" s="463">
        <v>39000</v>
      </c>
      <c r="R238" s="463" t="s">
        <v>270</v>
      </c>
      <c r="S238" s="461">
        <v>60000</v>
      </c>
      <c r="T238" s="446">
        <v>13000</v>
      </c>
      <c r="U238" s="481">
        <v>39000</v>
      </c>
      <c r="Y238" s="445" t="s">
        <v>358</v>
      </c>
      <c r="Z238" s="483">
        <v>194000</v>
      </c>
      <c r="AA238" s="484">
        <v>32000</v>
      </c>
      <c r="AB238" s="485">
        <v>162000</v>
      </c>
      <c r="AC238" s="484">
        <v>32000</v>
      </c>
      <c r="AD238" s="484">
        <v>58000</v>
      </c>
      <c r="AE238" s="486">
        <v>72000</v>
      </c>
      <c r="AF238" s="487">
        <v>24000</v>
      </c>
      <c r="AG238" s="479">
        <v>40000</v>
      </c>
    </row>
    <row r="239" spans="1:33" ht="21" customHeight="1">
      <c r="A239" s="445" t="s">
        <v>359</v>
      </c>
      <c r="B239" s="463">
        <v>314000</v>
      </c>
      <c r="C239" s="480">
        <v>52000</v>
      </c>
      <c r="D239" s="463">
        <v>262000</v>
      </c>
      <c r="E239" s="463">
        <v>69000</v>
      </c>
      <c r="F239" s="463">
        <v>62000</v>
      </c>
      <c r="G239" s="461">
        <v>131000</v>
      </c>
      <c r="H239" s="446">
        <v>35000</v>
      </c>
      <c r="I239" s="481">
        <v>79000</v>
      </c>
      <c r="M239" s="445" t="s">
        <v>359</v>
      </c>
      <c r="N239" s="463">
        <v>121000</v>
      </c>
      <c r="O239" s="463">
        <v>21000</v>
      </c>
      <c r="P239" s="466">
        <v>100000</v>
      </c>
      <c r="Q239" s="463">
        <v>37000</v>
      </c>
      <c r="R239" s="463" t="s">
        <v>270</v>
      </c>
      <c r="S239" s="461">
        <v>60000</v>
      </c>
      <c r="T239" s="446">
        <v>12000</v>
      </c>
      <c r="U239" s="481">
        <v>42000</v>
      </c>
      <c r="Y239" s="445" t="s">
        <v>359</v>
      </c>
      <c r="Z239" s="483">
        <v>193000</v>
      </c>
      <c r="AA239" s="484">
        <v>31000</v>
      </c>
      <c r="AB239" s="485">
        <v>162000</v>
      </c>
      <c r="AC239" s="484">
        <v>33000</v>
      </c>
      <c r="AD239" s="484">
        <v>59000</v>
      </c>
      <c r="AE239" s="486">
        <v>71000</v>
      </c>
      <c r="AF239" s="487">
        <v>23000</v>
      </c>
      <c r="AG239" s="479">
        <v>38000</v>
      </c>
    </row>
    <row r="240" spans="1:33" ht="21" customHeight="1">
      <c r="A240" s="445" t="s">
        <v>360</v>
      </c>
      <c r="B240" s="463">
        <v>308000</v>
      </c>
      <c r="C240" s="480">
        <v>52000</v>
      </c>
      <c r="D240" s="463">
        <v>255000</v>
      </c>
      <c r="E240" s="463">
        <v>71000</v>
      </c>
      <c r="F240" s="463">
        <v>62000</v>
      </c>
      <c r="G240" s="461">
        <v>122000</v>
      </c>
      <c r="H240" s="446">
        <v>33000</v>
      </c>
      <c r="I240" s="481">
        <v>74000</v>
      </c>
      <c r="M240" s="445" t="s">
        <v>360</v>
      </c>
      <c r="N240" s="463">
        <v>121000</v>
      </c>
      <c r="O240" s="463">
        <v>22000</v>
      </c>
      <c r="P240" s="466">
        <v>99000</v>
      </c>
      <c r="Q240" s="463">
        <v>39000</v>
      </c>
      <c r="R240" s="463" t="s">
        <v>270</v>
      </c>
      <c r="S240" s="461">
        <v>56000</v>
      </c>
      <c r="T240" s="446">
        <v>10000</v>
      </c>
      <c r="U240" s="481">
        <v>40000</v>
      </c>
      <c r="Y240" s="445" t="s">
        <v>360</v>
      </c>
      <c r="Z240" s="483">
        <v>187000</v>
      </c>
      <c r="AA240" s="484">
        <v>30000</v>
      </c>
      <c r="AB240" s="485">
        <v>156000</v>
      </c>
      <c r="AC240" s="484">
        <v>32000</v>
      </c>
      <c r="AD240" s="484">
        <v>58000</v>
      </c>
      <c r="AE240" s="486">
        <v>66000</v>
      </c>
      <c r="AF240" s="487">
        <v>22000</v>
      </c>
      <c r="AG240" s="479">
        <v>35000</v>
      </c>
    </row>
    <row r="241" spans="1:33" ht="21" customHeight="1">
      <c r="A241" s="445" t="s">
        <v>361</v>
      </c>
      <c r="B241" s="463">
        <v>311000</v>
      </c>
      <c r="C241" s="480">
        <v>52000</v>
      </c>
      <c r="D241" s="463">
        <v>259000</v>
      </c>
      <c r="E241" s="463">
        <v>72000</v>
      </c>
      <c r="F241" s="463">
        <v>61000</v>
      </c>
      <c r="G241" s="461">
        <v>125000</v>
      </c>
      <c r="H241" s="446">
        <v>34000</v>
      </c>
      <c r="I241" s="481">
        <v>74000</v>
      </c>
      <c r="M241" s="445" t="s">
        <v>361</v>
      </c>
      <c r="N241" s="463">
        <v>121000</v>
      </c>
      <c r="O241" s="463">
        <v>22000</v>
      </c>
      <c r="P241" s="466">
        <v>100000</v>
      </c>
      <c r="Q241" s="463">
        <v>40000</v>
      </c>
      <c r="R241" s="463" t="s">
        <v>270</v>
      </c>
      <c r="S241" s="461">
        <v>56000</v>
      </c>
      <c r="T241" s="446">
        <v>11000</v>
      </c>
      <c r="U241" s="481">
        <v>38000</v>
      </c>
      <c r="Y241" s="445" t="s">
        <v>361</v>
      </c>
      <c r="Z241" s="483">
        <v>190000</v>
      </c>
      <c r="AA241" s="484">
        <v>30000</v>
      </c>
      <c r="AB241" s="485">
        <v>159000</v>
      </c>
      <c r="AC241" s="484">
        <v>32000</v>
      </c>
      <c r="AD241" s="484">
        <v>58000</v>
      </c>
      <c r="AE241" s="486">
        <v>69000</v>
      </c>
      <c r="AF241" s="487">
        <v>23000</v>
      </c>
      <c r="AG241" s="479">
        <v>35000</v>
      </c>
    </row>
    <row r="242" spans="1:33" ht="21" customHeight="1">
      <c r="A242" s="445" t="s">
        <v>362</v>
      </c>
      <c r="B242" s="463">
        <v>314000</v>
      </c>
      <c r="C242" s="480">
        <v>48000</v>
      </c>
      <c r="D242" s="463">
        <v>266000</v>
      </c>
      <c r="E242" s="463">
        <v>76000</v>
      </c>
      <c r="F242" s="463">
        <v>62000</v>
      </c>
      <c r="G242" s="461">
        <v>129000</v>
      </c>
      <c r="H242" s="446">
        <v>34000</v>
      </c>
      <c r="I242" s="481">
        <v>78000</v>
      </c>
      <c r="M242" s="445" t="s">
        <v>362</v>
      </c>
      <c r="N242" s="463">
        <v>121000</v>
      </c>
      <c r="O242" s="463">
        <v>17000</v>
      </c>
      <c r="P242" s="466">
        <v>104000</v>
      </c>
      <c r="Q242" s="463">
        <v>41000</v>
      </c>
      <c r="R242" s="463" t="s">
        <v>270</v>
      </c>
      <c r="S242" s="461">
        <v>57000</v>
      </c>
      <c r="T242" s="446">
        <v>11000</v>
      </c>
      <c r="U242" s="481">
        <v>39000</v>
      </c>
      <c r="Y242" s="445" t="s">
        <v>362</v>
      </c>
      <c r="Z242" s="483">
        <v>193000</v>
      </c>
      <c r="AA242" s="484">
        <v>30000</v>
      </c>
      <c r="AB242" s="485">
        <v>162000</v>
      </c>
      <c r="AC242" s="484">
        <v>35000</v>
      </c>
      <c r="AD242" s="484">
        <v>56000</v>
      </c>
      <c r="AE242" s="486">
        <v>71000</v>
      </c>
      <c r="AF242" s="487">
        <v>23000</v>
      </c>
      <c r="AG242" s="479">
        <v>39000</v>
      </c>
    </row>
    <row r="243" spans="1:33" ht="21" customHeight="1">
      <c r="A243" s="445" t="s">
        <v>363</v>
      </c>
      <c r="B243" s="463">
        <v>313000</v>
      </c>
      <c r="C243" s="480">
        <v>46000</v>
      </c>
      <c r="D243" s="463">
        <v>267000</v>
      </c>
      <c r="E243" s="463">
        <v>76000</v>
      </c>
      <c r="F243" s="463">
        <v>63000</v>
      </c>
      <c r="G243" s="461">
        <v>127000</v>
      </c>
      <c r="H243" s="446">
        <v>33000</v>
      </c>
      <c r="I243" s="481">
        <v>80000</v>
      </c>
      <c r="M243" s="445" t="s">
        <v>363</v>
      </c>
      <c r="N243" s="463">
        <v>117000</v>
      </c>
      <c r="O243" s="463">
        <v>14000</v>
      </c>
      <c r="P243" s="466">
        <v>103000</v>
      </c>
      <c r="Q243" s="463">
        <v>40000</v>
      </c>
      <c r="R243" s="463" t="s">
        <v>270</v>
      </c>
      <c r="S243" s="461">
        <v>56000</v>
      </c>
      <c r="T243" s="446">
        <v>10000</v>
      </c>
      <c r="U243" s="481">
        <v>38000</v>
      </c>
      <c r="Y243" s="445" t="s">
        <v>363</v>
      </c>
      <c r="Z243" s="483">
        <v>196000</v>
      </c>
      <c r="AA243" s="484">
        <v>32000</v>
      </c>
      <c r="AB243" s="485">
        <v>164000</v>
      </c>
      <c r="AC243" s="484">
        <v>36000</v>
      </c>
      <c r="AD243" s="484">
        <v>56000</v>
      </c>
      <c r="AE243" s="486">
        <v>72000</v>
      </c>
      <c r="AF243" s="487">
        <v>23000</v>
      </c>
      <c r="AG243" s="479">
        <v>42000</v>
      </c>
    </row>
    <row r="244" spans="1:33" ht="21" customHeight="1">
      <c r="A244" s="445" t="s">
        <v>364</v>
      </c>
      <c r="B244" s="463">
        <v>312000</v>
      </c>
      <c r="C244" s="480">
        <v>48000</v>
      </c>
      <c r="D244" s="463">
        <v>264000</v>
      </c>
      <c r="E244" s="463">
        <v>76000</v>
      </c>
      <c r="F244" s="463">
        <v>66000</v>
      </c>
      <c r="G244" s="461">
        <v>123000</v>
      </c>
      <c r="H244" s="446">
        <v>35000</v>
      </c>
      <c r="I244" s="481">
        <v>77000</v>
      </c>
      <c r="M244" s="445" t="s">
        <v>364</v>
      </c>
      <c r="N244" s="463">
        <v>118000</v>
      </c>
      <c r="O244" s="463">
        <v>18000</v>
      </c>
      <c r="P244" s="466">
        <v>100000</v>
      </c>
      <c r="Q244" s="463">
        <v>39000</v>
      </c>
      <c r="R244" s="463" t="s">
        <v>270</v>
      </c>
      <c r="S244" s="461">
        <v>54000</v>
      </c>
      <c r="T244" s="446">
        <v>12000</v>
      </c>
      <c r="U244" s="481">
        <v>36000</v>
      </c>
      <c r="Y244" s="445" t="s">
        <v>364</v>
      </c>
      <c r="Z244" s="483">
        <v>195000</v>
      </c>
      <c r="AA244" s="484">
        <v>30000</v>
      </c>
      <c r="AB244" s="485">
        <v>165000</v>
      </c>
      <c r="AC244" s="484">
        <v>37000</v>
      </c>
      <c r="AD244" s="484">
        <v>59000</v>
      </c>
      <c r="AE244" s="486">
        <v>69000</v>
      </c>
      <c r="AF244" s="487">
        <v>23000</v>
      </c>
      <c r="AG244" s="479">
        <v>41000</v>
      </c>
    </row>
    <row r="245" spans="1:33" ht="21" customHeight="1">
      <c r="A245" s="445" t="s">
        <v>365</v>
      </c>
      <c r="B245" s="463">
        <v>315000</v>
      </c>
      <c r="C245" s="480">
        <v>48000</v>
      </c>
      <c r="D245" s="463">
        <v>267000</v>
      </c>
      <c r="E245" s="463">
        <v>77000</v>
      </c>
      <c r="F245" s="463">
        <v>68000</v>
      </c>
      <c r="G245" s="461">
        <v>123000</v>
      </c>
      <c r="H245" s="446">
        <v>35000</v>
      </c>
      <c r="I245" s="481">
        <v>76000</v>
      </c>
      <c r="M245" s="445" t="s">
        <v>365</v>
      </c>
      <c r="N245" s="463">
        <v>120000</v>
      </c>
      <c r="O245" s="463">
        <v>19000</v>
      </c>
      <c r="P245" s="466">
        <v>101000</v>
      </c>
      <c r="Q245" s="463">
        <v>39000</v>
      </c>
      <c r="R245" s="463" t="s">
        <v>270</v>
      </c>
      <c r="S245" s="461">
        <v>55000</v>
      </c>
      <c r="T245" s="446">
        <v>12000</v>
      </c>
      <c r="U245" s="481">
        <v>37000</v>
      </c>
      <c r="Y245" s="445" t="s">
        <v>365</v>
      </c>
      <c r="Z245" s="483">
        <v>196000</v>
      </c>
      <c r="AA245" s="484">
        <v>29000</v>
      </c>
      <c r="AB245" s="485">
        <v>166000</v>
      </c>
      <c r="AC245" s="484">
        <v>37000</v>
      </c>
      <c r="AD245" s="484">
        <v>61000</v>
      </c>
      <c r="AE245" s="486">
        <v>68000</v>
      </c>
      <c r="AF245" s="487">
        <v>23000</v>
      </c>
      <c r="AG245" s="479">
        <v>40000</v>
      </c>
    </row>
    <row r="246" spans="1:33" ht="21" customHeight="1">
      <c r="A246" s="445" t="s">
        <v>366</v>
      </c>
      <c r="B246" s="463">
        <v>316000</v>
      </c>
      <c r="C246" s="480">
        <v>47000</v>
      </c>
      <c r="D246" s="463">
        <v>269000</v>
      </c>
      <c r="E246" s="463">
        <v>80000</v>
      </c>
      <c r="F246" s="463">
        <v>66000</v>
      </c>
      <c r="G246" s="461">
        <v>123000</v>
      </c>
      <c r="H246" s="446">
        <v>36000</v>
      </c>
      <c r="I246" s="481">
        <v>77000</v>
      </c>
      <c r="M246" s="445" t="s">
        <v>366</v>
      </c>
      <c r="N246" s="463">
        <v>126000</v>
      </c>
      <c r="O246" s="463">
        <v>20000</v>
      </c>
      <c r="P246" s="466">
        <v>106000</v>
      </c>
      <c r="Q246" s="463">
        <v>42000</v>
      </c>
      <c r="R246" s="463" t="s">
        <v>270</v>
      </c>
      <c r="S246" s="461">
        <v>57000</v>
      </c>
      <c r="T246" s="446">
        <v>12000</v>
      </c>
      <c r="U246" s="481">
        <v>39000</v>
      </c>
      <c r="Y246" s="445" t="s">
        <v>366</v>
      </c>
      <c r="Z246" s="483">
        <v>190000</v>
      </c>
      <c r="AA246" s="484">
        <v>27000</v>
      </c>
      <c r="AB246" s="485">
        <v>163000</v>
      </c>
      <c r="AC246" s="484">
        <v>38000</v>
      </c>
      <c r="AD246" s="484">
        <v>59000</v>
      </c>
      <c r="AE246" s="486">
        <v>66000</v>
      </c>
      <c r="AF246" s="487">
        <v>23000</v>
      </c>
      <c r="AG246" s="479">
        <v>38000</v>
      </c>
    </row>
    <row r="247" spans="1:33" ht="21" customHeight="1">
      <c r="A247" s="445" t="s">
        <v>367</v>
      </c>
      <c r="B247" s="463">
        <v>312000</v>
      </c>
      <c r="C247" s="480">
        <v>48000</v>
      </c>
      <c r="D247" s="463">
        <v>264000</v>
      </c>
      <c r="E247" s="463">
        <v>76000</v>
      </c>
      <c r="F247" s="463">
        <v>64000</v>
      </c>
      <c r="G247" s="461">
        <v>124000</v>
      </c>
      <c r="H247" s="446">
        <v>34000</v>
      </c>
      <c r="I247" s="481">
        <v>78000</v>
      </c>
      <c r="M247" s="445" t="s">
        <v>367</v>
      </c>
      <c r="N247" s="463">
        <v>123000</v>
      </c>
      <c r="O247" s="463">
        <v>19000</v>
      </c>
      <c r="P247" s="466">
        <v>104000</v>
      </c>
      <c r="Q247" s="463">
        <v>41000</v>
      </c>
      <c r="R247" s="463" t="s">
        <v>270</v>
      </c>
      <c r="S247" s="461">
        <v>56000</v>
      </c>
      <c r="T247" s="446">
        <v>10000</v>
      </c>
      <c r="U247" s="481">
        <v>40000</v>
      </c>
      <c r="Y247" s="445" t="s">
        <v>367</v>
      </c>
      <c r="Z247" s="483">
        <v>189000</v>
      </c>
      <c r="AA247" s="484">
        <v>29000</v>
      </c>
      <c r="AB247" s="485">
        <v>160000</v>
      </c>
      <c r="AC247" s="484">
        <v>36000</v>
      </c>
      <c r="AD247" s="484">
        <v>57000</v>
      </c>
      <c r="AE247" s="486">
        <v>67000</v>
      </c>
      <c r="AF247" s="487">
        <v>24000</v>
      </c>
      <c r="AG247" s="479">
        <v>37000</v>
      </c>
    </row>
    <row r="248" spans="1:33" ht="21" customHeight="1">
      <c r="A248" s="445" t="s">
        <v>368</v>
      </c>
      <c r="B248" s="463">
        <v>313000</v>
      </c>
      <c r="C248" s="480">
        <v>46000</v>
      </c>
      <c r="D248" s="463">
        <v>267000</v>
      </c>
      <c r="E248" s="463">
        <v>80000</v>
      </c>
      <c r="F248" s="463">
        <v>63000</v>
      </c>
      <c r="G248" s="461">
        <v>125000</v>
      </c>
      <c r="H248" s="446">
        <v>35000</v>
      </c>
      <c r="I248" s="481">
        <v>77000</v>
      </c>
      <c r="M248" s="445" t="s">
        <v>368</v>
      </c>
      <c r="N248" s="463">
        <v>122000</v>
      </c>
      <c r="O248" s="463">
        <v>20000</v>
      </c>
      <c r="P248" s="466">
        <v>102000</v>
      </c>
      <c r="Q248" s="463">
        <v>40000</v>
      </c>
      <c r="R248" s="463" t="s">
        <v>270</v>
      </c>
      <c r="S248" s="461">
        <v>56000</v>
      </c>
      <c r="T248" s="446">
        <v>12000</v>
      </c>
      <c r="U248" s="481">
        <v>38000</v>
      </c>
      <c r="Y248" s="445" t="s">
        <v>368</v>
      </c>
      <c r="Z248" s="483">
        <v>192000</v>
      </c>
      <c r="AA248" s="484">
        <v>27000</v>
      </c>
      <c r="AB248" s="485">
        <v>165000</v>
      </c>
      <c r="AC248" s="484">
        <v>40000</v>
      </c>
      <c r="AD248" s="484">
        <v>56000</v>
      </c>
      <c r="AE248" s="486">
        <v>69000</v>
      </c>
      <c r="AF248" s="487">
        <v>24000</v>
      </c>
      <c r="AG248" s="479">
        <v>39000</v>
      </c>
    </row>
    <row r="249" spans="1:33" ht="21" customHeight="1">
      <c r="A249" s="445" t="s">
        <v>369</v>
      </c>
      <c r="B249" s="463">
        <v>324000</v>
      </c>
      <c r="C249" s="480">
        <v>49000</v>
      </c>
      <c r="D249" s="463">
        <v>275000</v>
      </c>
      <c r="E249" s="463">
        <v>78000</v>
      </c>
      <c r="F249" s="463">
        <v>64000</v>
      </c>
      <c r="G249" s="461">
        <v>132000</v>
      </c>
      <c r="H249" s="446">
        <v>36000</v>
      </c>
      <c r="I249" s="481">
        <v>78000</v>
      </c>
      <c r="M249" s="445" t="s">
        <v>369</v>
      </c>
      <c r="N249" s="463">
        <v>129000</v>
      </c>
      <c r="O249" s="463">
        <v>23000</v>
      </c>
      <c r="P249" s="466">
        <v>106000</v>
      </c>
      <c r="Q249" s="463">
        <v>39000</v>
      </c>
      <c r="R249" s="463" t="s">
        <v>270</v>
      </c>
      <c r="S249" s="461">
        <v>61000</v>
      </c>
      <c r="T249" s="446">
        <v>11000</v>
      </c>
      <c r="U249" s="481">
        <v>38000</v>
      </c>
      <c r="Y249" s="445" t="s">
        <v>369</v>
      </c>
      <c r="Z249" s="483">
        <v>195000</v>
      </c>
      <c r="AA249" s="484">
        <v>26000</v>
      </c>
      <c r="AB249" s="485">
        <v>169000</v>
      </c>
      <c r="AC249" s="484">
        <v>40000</v>
      </c>
      <c r="AD249" s="484">
        <v>58000</v>
      </c>
      <c r="AE249" s="486">
        <v>72000</v>
      </c>
      <c r="AF249" s="487">
        <v>25000</v>
      </c>
      <c r="AG249" s="479">
        <v>40000</v>
      </c>
    </row>
    <row r="250" spans="1:33" ht="21" customHeight="1">
      <c r="A250" s="445" t="s">
        <v>370</v>
      </c>
      <c r="B250" s="463">
        <v>327000</v>
      </c>
      <c r="C250" s="480">
        <v>51000</v>
      </c>
      <c r="D250" s="463">
        <v>276000</v>
      </c>
      <c r="E250" s="463">
        <v>80000</v>
      </c>
      <c r="F250" s="463">
        <v>68000</v>
      </c>
      <c r="G250" s="461">
        <v>128000</v>
      </c>
      <c r="H250" s="446">
        <v>35000</v>
      </c>
      <c r="I250" s="481">
        <v>75000</v>
      </c>
      <c r="M250" s="445" t="s">
        <v>370</v>
      </c>
      <c r="N250" s="463">
        <v>129000</v>
      </c>
      <c r="O250" s="463">
        <v>23000</v>
      </c>
      <c r="P250" s="466">
        <v>106000</v>
      </c>
      <c r="Q250" s="463">
        <v>39000</v>
      </c>
      <c r="R250" s="463">
        <v>9000</v>
      </c>
      <c r="S250" s="461">
        <v>58000</v>
      </c>
      <c r="T250" s="446">
        <v>11000</v>
      </c>
      <c r="U250" s="481">
        <v>37000</v>
      </c>
      <c r="V250" s="160"/>
      <c r="Y250" s="445" t="s">
        <v>370</v>
      </c>
      <c r="Z250" s="483">
        <v>198000</v>
      </c>
      <c r="AA250" s="484">
        <v>28000</v>
      </c>
      <c r="AB250" s="485">
        <v>170000</v>
      </c>
      <c r="AC250" s="484">
        <v>41000</v>
      </c>
      <c r="AD250" s="484">
        <v>59000</v>
      </c>
      <c r="AE250" s="486">
        <v>70000</v>
      </c>
      <c r="AF250" s="487">
        <v>24000</v>
      </c>
      <c r="AG250" s="479">
        <v>39000</v>
      </c>
    </row>
    <row r="251" spans="1:33" s="29" customFormat="1" ht="21" customHeight="1">
      <c r="A251" s="445" t="s">
        <v>440</v>
      </c>
      <c r="B251" s="463">
        <v>327000</v>
      </c>
      <c r="C251" s="480">
        <v>54000</v>
      </c>
      <c r="D251" s="463">
        <v>273000</v>
      </c>
      <c r="E251" s="463">
        <v>82000</v>
      </c>
      <c r="F251" s="463">
        <v>70000</v>
      </c>
      <c r="G251" s="461">
        <v>122000</v>
      </c>
      <c r="H251" s="446">
        <v>34000</v>
      </c>
      <c r="I251" s="481">
        <v>71000</v>
      </c>
      <c r="M251" s="445" t="s">
        <v>440</v>
      </c>
      <c r="N251" s="463">
        <v>127000</v>
      </c>
      <c r="O251" s="463">
        <v>24000</v>
      </c>
      <c r="P251" s="466">
        <v>103000</v>
      </c>
      <c r="Q251" s="463">
        <v>38000</v>
      </c>
      <c r="R251" s="463">
        <v>9000</v>
      </c>
      <c r="S251" s="461">
        <v>56000</v>
      </c>
      <c r="T251" s="446">
        <v>11000</v>
      </c>
      <c r="U251" s="481">
        <v>35000</v>
      </c>
      <c r="Y251" s="445" t="s">
        <v>440</v>
      </c>
      <c r="Z251" s="483">
        <v>200000</v>
      </c>
      <c r="AA251" s="484">
        <v>30000</v>
      </c>
      <c r="AB251" s="485">
        <v>170000</v>
      </c>
      <c r="AC251" s="484">
        <v>43000</v>
      </c>
      <c r="AD251" s="484">
        <v>61000</v>
      </c>
      <c r="AE251" s="486">
        <v>66000</v>
      </c>
      <c r="AF251" s="487">
        <v>23000</v>
      </c>
      <c r="AG251" s="479">
        <v>36000</v>
      </c>
    </row>
    <row r="252" spans="1:33" ht="21" customHeight="1">
      <c r="A252" s="445" t="s">
        <v>441</v>
      </c>
      <c r="B252" s="463">
        <v>311000</v>
      </c>
      <c r="C252" s="480">
        <v>50000</v>
      </c>
      <c r="D252" s="463">
        <v>261000</v>
      </c>
      <c r="E252" s="463">
        <v>81000</v>
      </c>
      <c r="F252" s="463">
        <v>65000</v>
      </c>
      <c r="G252" s="461">
        <v>115000</v>
      </c>
      <c r="H252" s="446">
        <v>32000</v>
      </c>
      <c r="I252" s="481">
        <v>72000</v>
      </c>
      <c r="M252" s="445" t="s">
        <v>441</v>
      </c>
      <c r="N252" s="463">
        <v>118000</v>
      </c>
      <c r="O252" s="463">
        <v>19000</v>
      </c>
      <c r="P252" s="466">
        <v>99000</v>
      </c>
      <c r="Q252" s="463">
        <v>38000</v>
      </c>
      <c r="R252" s="463">
        <v>8000</v>
      </c>
      <c r="S252" s="461">
        <v>53000</v>
      </c>
      <c r="T252" s="446">
        <v>11000</v>
      </c>
      <c r="U252" s="481">
        <v>36000</v>
      </c>
      <c r="V252" s="40"/>
      <c r="Y252" s="445" t="s">
        <v>441</v>
      </c>
      <c r="Z252" s="483">
        <v>193000</v>
      </c>
      <c r="AA252" s="484">
        <v>30000</v>
      </c>
      <c r="AB252" s="485">
        <v>162000</v>
      </c>
      <c r="AC252" s="484">
        <v>44000</v>
      </c>
      <c r="AD252" s="484">
        <v>56000</v>
      </c>
      <c r="AE252" s="486">
        <v>62000</v>
      </c>
      <c r="AF252" s="487">
        <v>21000</v>
      </c>
      <c r="AG252" s="479">
        <v>36000</v>
      </c>
    </row>
    <row r="253" spans="1:33" ht="21" customHeight="1">
      <c r="A253" s="445" t="s">
        <v>442</v>
      </c>
      <c r="B253" s="463">
        <v>313000</v>
      </c>
      <c r="C253" s="480">
        <v>51000</v>
      </c>
      <c r="D253" s="463">
        <v>262000</v>
      </c>
      <c r="E253" s="463">
        <v>83000</v>
      </c>
      <c r="F253" s="463">
        <v>62000</v>
      </c>
      <c r="G253" s="461">
        <v>117000</v>
      </c>
      <c r="H253" s="446">
        <v>33000</v>
      </c>
      <c r="I253" s="481">
        <v>73000</v>
      </c>
      <c r="M253" s="445" t="s">
        <v>442</v>
      </c>
      <c r="N253" s="463">
        <v>119000</v>
      </c>
      <c r="O253" s="463">
        <v>19000</v>
      </c>
      <c r="P253" s="466">
        <v>100000</v>
      </c>
      <c r="Q253" s="463">
        <v>37000</v>
      </c>
      <c r="R253" s="463" t="s">
        <v>270</v>
      </c>
      <c r="S253" s="461">
        <v>55000</v>
      </c>
      <c r="T253" s="446">
        <v>11000</v>
      </c>
      <c r="U253" s="481">
        <v>37000</v>
      </c>
      <c r="V253" s="40"/>
      <c r="Y253" s="445" t="s">
        <v>442</v>
      </c>
      <c r="Z253" s="483">
        <v>193000</v>
      </c>
      <c r="AA253" s="484">
        <v>32000</v>
      </c>
      <c r="AB253" s="485">
        <v>162000</v>
      </c>
      <c r="AC253" s="484">
        <v>46000</v>
      </c>
      <c r="AD253" s="484">
        <v>54000</v>
      </c>
      <c r="AE253" s="486">
        <v>61000</v>
      </c>
      <c r="AF253" s="487">
        <v>22000</v>
      </c>
      <c r="AG253" s="479">
        <v>36000</v>
      </c>
    </row>
    <row r="254" spans="1:33" ht="21" customHeight="1">
      <c r="A254" s="445" t="s">
        <v>443</v>
      </c>
      <c r="B254" s="463">
        <v>316000</v>
      </c>
      <c r="C254" s="480">
        <v>55000</v>
      </c>
      <c r="D254" s="463">
        <v>261000</v>
      </c>
      <c r="E254" s="463">
        <v>84000</v>
      </c>
      <c r="F254" s="463">
        <v>58000</v>
      </c>
      <c r="G254" s="461">
        <v>119000</v>
      </c>
      <c r="H254" s="446">
        <v>32000</v>
      </c>
      <c r="I254" s="481">
        <v>75000</v>
      </c>
      <c r="M254" s="445" t="s">
        <v>443</v>
      </c>
      <c r="N254" s="463">
        <v>121000</v>
      </c>
      <c r="O254" s="463">
        <v>20000</v>
      </c>
      <c r="P254" s="466">
        <v>102000</v>
      </c>
      <c r="Q254" s="463">
        <v>40000</v>
      </c>
      <c r="R254" s="463" t="s">
        <v>270</v>
      </c>
      <c r="S254" s="461">
        <v>54000</v>
      </c>
      <c r="T254" s="446">
        <v>11000</v>
      </c>
      <c r="U254" s="481">
        <v>37000</v>
      </c>
      <c r="V254" s="40"/>
      <c r="Y254" s="445" t="s">
        <v>443</v>
      </c>
      <c r="Z254" s="483">
        <v>195000</v>
      </c>
      <c r="AA254" s="484">
        <v>36000</v>
      </c>
      <c r="AB254" s="485">
        <v>159000</v>
      </c>
      <c r="AC254" s="484">
        <v>44000</v>
      </c>
      <c r="AD254" s="484">
        <v>51000</v>
      </c>
      <c r="AE254" s="486">
        <v>65000</v>
      </c>
      <c r="AF254" s="487">
        <v>22000</v>
      </c>
      <c r="AG254" s="479">
        <v>39000</v>
      </c>
    </row>
    <row r="255" spans="1:33" ht="21" customHeight="1">
      <c r="A255" s="445" t="s">
        <v>444</v>
      </c>
      <c r="B255" s="463">
        <v>322000</v>
      </c>
      <c r="C255" s="480">
        <v>57000</v>
      </c>
      <c r="D255" s="463">
        <v>266000</v>
      </c>
      <c r="E255" s="463">
        <v>83000</v>
      </c>
      <c r="F255" s="463">
        <v>65000</v>
      </c>
      <c r="G255" s="461">
        <v>117000</v>
      </c>
      <c r="H255" s="446">
        <v>32000</v>
      </c>
      <c r="I255" s="481">
        <v>74000</v>
      </c>
      <c r="M255" s="445" t="s">
        <v>444</v>
      </c>
      <c r="N255" s="463">
        <v>125000</v>
      </c>
      <c r="O255" s="463">
        <v>22000</v>
      </c>
      <c r="P255" s="466">
        <v>103000</v>
      </c>
      <c r="Q255" s="463">
        <v>38000</v>
      </c>
      <c r="R255" s="463">
        <v>9000</v>
      </c>
      <c r="S255" s="461">
        <v>55000</v>
      </c>
      <c r="T255" s="446">
        <v>10000</v>
      </c>
      <c r="U255" s="481">
        <v>38000</v>
      </c>
      <c r="V255" s="40"/>
      <c r="Y255" s="445" t="s">
        <v>444</v>
      </c>
      <c r="Z255" s="483">
        <v>198000</v>
      </c>
      <c r="AA255" s="484">
        <v>35000</v>
      </c>
      <c r="AB255" s="485">
        <v>163000</v>
      </c>
      <c r="AC255" s="484">
        <v>45000</v>
      </c>
      <c r="AD255" s="484">
        <v>56000</v>
      </c>
      <c r="AE255" s="486">
        <v>62000</v>
      </c>
      <c r="AF255" s="487">
        <v>21000</v>
      </c>
      <c r="AG255" s="479">
        <v>36000</v>
      </c>
    </row>
    <row r="256" spans="1:33" ht="21" customHeight="1">
      <c r="A256" s="445" t="s">
        <v>445</v>
      </c>
      <c r="B256" s="463">
        <v>321000</v>
      </c>
      <c r="C256" s="480">
        <v>59000</v>
      </c>
      <c r="D256" s="463">
        <v>262000</v>
      </c>
      <c r="E256" s="463">
        <v>84000</v>
      </c>
      <c r="F256" s="463">
        <v>63000</v>
      </c>
      <c r="G256" s="461">
        <v>115000</v>
      </c>
      <c r="H256" s="446">
        <v>32000</v>
      </c>
      <c r="I256" s="481">
        <v>72000</v>
      </c>
      <c r="M256" s="445" t="s">
        <v>445</v>
      </c>
      <c r="N256" s="463">
        <v>122000</v>
      </c>
      <c r="O256" s="463">
        <v>24000</v>
      </c>
      <c r="P256" s="466">
        <v>99000</v>
      </c>
      <c r="Q256" s="463">
        <v>37000</v>
      </c>
      <c r="R256" s="463" t="s">
        <v>270</v>
      </c>
      <c r="S256" s="461">
        <v>54000</v>
      </c>
      <c r="T256" s="446">
        <v>12000</v>
      </c>
      <c r="U256" s="481">
        <v>37000</v>
      </c>
      <c r="V256" s="40"/>
      <c r="Y256" s="445" t="s">
        <v>445</v>
      </c>
      <c r="Z256" s="483">
        <v>198000</v>
      </c>
      <c r="AA256" s="484">
        <v>36000</v>
      </c>
      <c r="AB256" s="485">
        <v>163000</v>
      </c>
      <c r="AC256" s="484">
        <v>46000</v>
      </c>
      <c r="AD256" s="484">
        <v>56000</v>
      </c>
      <c r="AE256" s="486">
        <v>61000</v>
      </c>
      <c r="AF256" s="487">
        <v>20000</v>
      </c>
      <c r="AG256" s="479">
        <v>35000</v>
      </c>
    </row>
    <row r="257" spans="1:33" ht="21" customHeight="1">
      <c r="A257" s="445" t="s">
        <v>446</v>
      </c>
      <c r="B257" s="463">
        <v>321000</v>
      </c>
      <c r="C257" s="480">
        <v>55000</v>
      </c>
      <c r="D257" s="463">
        <v>266000</v>
      </c>
      <c r="E257" s="463">
        <v>86000</v>
      </c>
      <c r="F257" s="463">
        <v>63000</v>
      </c>
      <c r="G257" s="461">
        <v>117000</v>
      </c>
      <c r="H257" s="446">
        <v>34000</v>
      </c>
      <c r="I257" s="481">
        <v>74000</v>
      </c>
      <c r="M257" s="445" t="s">
        <v>446</v>
      </c>
      <c r="N257" s="463">
        <v>122000</v>
      </c>
      <c r="O257" s="463">
        <v>23000</v>
      </c>
      <c r="P257" s="466">
        <v>100000</v>
      </c>
      <c r="Q257" s="463">
        <v>39000</v>
      </c>
      <c r="R257" s="463" t="s">
        <v>270</v>
      </c>
      <c r="S257" s="461">
        <v>54000</v>
      </c>
      <c r="T257" s="446">
        <v>13000</v>
      </c>
      <c r="U257" s="481">
        <v>38000</v>
      </c>
      <c r="V257" s="40"/>
      <c r="Y257" s="445" t="s">
        <v>446</v>
      </c>
      <c r="Z257" s="483">
        <v>199000</v>
      </c>
      <c r="AA257" s="484">
        <v>32000</v>
      </c>
      <c r="AB257" s="485">
        <v>166000</v>
      </c>
      <c r="AC257" s="484">
        <v>47000</v>
      </c>
      <c r="AD257" s="484">
        <v>57000</v>
      </c>
      <c r="AE257" s="486">
        <v>63000</v>
      </c>
      <c r="AF257" s="487">
        <v>21000</v>
      </c>
      <c r="AG257" s="479">
        <v>36000</v>
      </c>
    </row>
    <row r="258" spans="1:33" ht="21" customHeight="1">
      <c r="A258" s="445" t="s">
        <v>447</v>
      </c>
      <c r="B258" s="463">
        <v>323000</v>
      </c>
      <c r="C258" s="480">
        <v>59000</v>
      </c>
      <c r="D258" s="463">
        <v>264000</v>
      </c>
      <c r="E258" s="463">
        <v>86000</v>
      </c>
      <c r="F258" s="463">
        <v>63000</v>
      </c>
      <c r="G258" s="461">
        <v>115000</v>
      </c>
      <c r="H258" s="446">
        <v>33000</v>
      </c>
      <c r="I258" s="481">
        <v>68000</v>
      </c>
      <c r="M258" s="445" t="s">
        <v>447</v>
      </c>
      <c r="N258" s="463">
        <v>123000</v>
      </c>
      <c r="O258" s="463">
        <v>24000</v>
      </c>
      <c r="P258" s="466">
        <v>99000</v>
      </c>
      <c r="Q258" s="463">
        <v>40000</v>
      </c>
      <c r="R258" s="463" t="s">
        <v>270</v>
      </c>
      <c r="S258" s="461">
        <v>53000</v>
      </c>
      <c r="T258" s="446">
        <v>12000</v>
      </c>
      <c r="U258" s="481">
        <v>36000</v>
      </c>
      <c r="V258" s="40"/>
      <c r="Y258" s="445" t="s">
        <v>447</v>
      </c>
      <c r="Z258" s="483">
        <v>200000</v>
      </c>
      <c r="AA258" s="484">
        <v>34000</v>
      </c>
      <c r="AB258" s="485">
        <v>165000</v>
      </c>
      <c r="AC258" s="484">
        <v>47000</v>
      </c>
      <c r="AD258" s="484">
        <v>57000</v>
      </c>
      <c r="AE258" s="486">
        <v>62000</v>
      </c>
      <c r="AF258" s="487">
        <v>21000</v>
      </c>
      <c r="AG258" s="479">
        <v>32000</v>
      </c>
    </row>
    <row r="259" spans="1:33" ht="21" customHeight="1">
      <c r="A259" s="445" t="s">
        <v>448</v>
      </c>
      <c r="B259" s="463">
        <v>321000</v>
      </c>
      <c r="C259" s="480">
        <v>56000</v>
      </c>
      <c r="D259" s="463">
        <v>264000</v>
      </c>
      <c r="E259" s="463">
        <v>83000</v>
      </c>
      <c r="F259" s="463">
        <v>63000</v>
      </c>
      <c r="G259" s="461">
        <v>118000</v>
      </c>
      <c r="H259" s="446">
        <v>34000</v>
      </c>
      <c r="I259" s="481">
        <v>70000</v>
      </c>
      <c r="M259" s="445" t="s">
        <v>448</v>
      </c>
      <c r="N259" s="463">
        <v>123000</v>
      </c>
      <c r="O259" s="463">
        <v>23000</v>
      </c>
      <c r="P259" s="466">
        <v>100000</v>
      </c>
      <c r="Q259" s="463">
        <v>38000</v>
      </c>
      <c r="R259" s="463" t="s">
        <v>270</v>
      </c>
      <c r="S259" s="461">
        <v>55000</v>
      </c>
      <c r="T259" s="446">
        <v>12000</v>
      </c>
      <c r="U259" s="481">
        <v>38000</v>
      </c>
      <c r="V259" s="40"/>
      <c r="Y259" s="445" t="s">
        <v>448</v>
      </c>
      <c r="Z259" s="483">
        <v>198000</v>
      </c>
      <c r="AA259" s="484">
        <v>33000</v>
      </c>
      <c r="AB259" s="485">
        <v>165000</v>
      </c>
      <c r="AC259" s="484">
        <v>45000</v>
      </c>
      <c r="AD259" s="484">
        <v>56000</v>
      </c>
      <c r="AE259" s="486">
        <v>64000</v>
      </c>
      <c r="AF259" s="487">
        <v>22000</v>
      </c>
      <c r="AG259" s="479">
        <v>32000</v>
      </c>
    </row>
    <row r="260" spans="1:33" ht="21" customHeight="1">
      <c r="A260" s="445" t="s">
        <v>449</v>
      </c>
      <c r="B260" s="463">
        <v>312000</v>
      </c>
      <c r="C260" s="480">
        <v>51000</v>
      </c>
      <c r="D260" s="463">
        <v>261000</v>
      </c>
      <c r="E260" s="463">
        <v>82000</v>
      </c>
      <c r="F260" s="463">
        <v>65000</v>
      </c>
      <c r="G260" s="461">
        <v>115000</v>
      </c>
      <c r="H260" s="446">
        <v>33000</v>
      </c>
      <c r="I260" s="481">
        <v>67000</v>
      </c>
      <c r="M260" s="445" t="s">
        <v>449</v>
      </c>
      <c r="N260" s="463">
        <v>115000</v>
      </c>
      <c r="O260" s="463">
        <v>22000</v>
      </c>
      <c r="P260" s="466">
        <v>94000</v>
      </c>
      <c r="Q260" s="463">
        <v>36000</v>
      </c>
      <c r="R260" s="463" t="s">
        <v>270</v>
      </c>
      <c r="S260" s="461">
        <v>50000</v>
      </c>
      <c r="T260" s="446">
        <v>11000</v>
      </c>
      <c r="U260" s="481">
        <v>36000</v>
      </c>
      <c r="V260" s="40"/>
      <c r="Y260" s="445" t="s">
        <v>449</v>
      </c>
      <c r="Z260" s="483">
        <v>197000</v>
      </c>
      <c r="AA260" s="484">
        <v>30000</v>
      </c>
      <c r="AB260" s="485">
        <v>167000</v>
      </c>
      <c r="AC260" s="484">
        <v>45000</v>
      </c>
      <c r="AD260" s="484">
        <v>57000</v>
      </c>
      <c r="AE260" s="486">
        <v>65000</v>
      </c>
      <c r="AF260" s="487">
        <v>23000</v>
      </c>
      <c r="AG260" s="479">
        <v>31000</v>
      </c>
    </row>
    <row r="261" spans="1:33" ht="21" customHeight="1">
      <c r="A261" s="445" t="s">
        <v>450</v>
      </c>
      <c r="B261" s="463">
        <v>311000</v>
      </c>
      <c r="C261" s="480">
        <v>51000</v>
      </c>
      <c r="D261" s="463">
        <v>260000</v>
      </c>
      <c r="E261" s="463">
        <v>83000</v>
      </c>
      <c r="F261" s="463">
        <v>64000</v>
      </c>
      <c r="G261" s="461">
        <v>114000</v>
      </c>
      <c r="H261" s="446">
        <v>32000</v>
      </c>
      <c r="I261" s="481">
        <v>70000</v>
      </c>
      <c r="M261" s="445" t="s">
        <v>450</v>
      </c>
      <c r="N261" s="463">
        <v>114000</v>
      </c>
      <c r="O261" s="463">
        <v>21000</v>
      </c>
      <c r="P261" s="466">
        <v>93000</v>
      </c>
      <c r="Q261" s="463">
        <v>37000</v>
      </c>
      <c r="R261" s="463" t="s">
        <v>270</v>
      </c>
      <c r="S261" s="461">
        <v>48000</v>
      </c>
      <c r="T261" s="446">
        <v>10000</v>
      </c>
      <c r="U261" s="481">
        <v>36000</v>
      </c>
      <c r="V261" s="40"/>
      <c r="Y261" s="445" t="s">
        <v>450</v>
      </c>
      <c r="Z261" s="483">
        <v>197000</v>
      </c>
      <c r="AA261" s="484">
        <v>30000</v>
      </c>
      <c r="AB261" s="485">
        <v>168000</v>
      </c>
      <c r="AC261" s="484">
        <v>45000</v>
      </c>
      <c r="AD261" s="484">
        <v>57000</v>
      </c>
      <c r="AE261" s="486">
        <v>66000</v>
      </c>
      <c r="AF261" s="487">
        <v>22000</v>
      </c>
      <c r="AG261" s="479">
        <v>35000</v>
      </c>
    </row>
    <row r="262" spans="1:33" ht="21" customHeight="1">
      <c r="A262" s="445" t="s">
        <v>451</v>
      </c>
      <c r="B262" s="463">
        <v>314000</v>
      </c>
      <c r="C262" s="480">
        <v>51000</v>
      </c>
      <c r="D262" s="463">
        <v>264000</v>
      </c>
      <c r="E262" s="463">
        <v>83000</v>
      </c>
      <c r="F262" s="463">
        <v>64000</v>
      </c>
      <c r="G262" s="461">
        <v>117000</v>
      </c>
      <c r="H262" s="446">
        <v>33000</v>
      </c>
      <c r="I262" s="481">
        <v>71000</v>
      </c>
      <c r="M262" s="445" t="s">
        <v>451</v>
      </c>
      <c r="N262" s="463">
        <v>115000</v>
      </c>
      <c r="O262" s="463">
        <v>22000</v>
      </c>
      <c r="P262" s="466">
        <v>93000</v>
      </c>
      <c r="Q262" s="463">
        <v>36000</v>
      </c>
      <c r="R262" s="463" t="s">
        <v>270</v>
      </c>
      <c r="S262" s="461">
        <v>49000</v>
      </c>
      <c r="T262" s="446">
        <v>10000</v>
      </c>
      <c r="U262" s="481">
        <v>36000</v>
      </c>
      <c r="V262" s="40"/>
      <c r="Y262" s="445" t="s">
        <v>451</v>
      </c>
      <c r="Z262" s="483">
        <v>200000</v>
      </c>
      <c r="AA262" s="484">
        <v>29000</v>
      </c>
      <c r="AB262" s="485">
        <v>171000</v>
      </c>
      <c r="AC262" s="484">
        <v>46000</v>
      </c>
      <c r="AD262" s="484">
        <v>57000</v>
      </c>
      <c r="AE262" s="486">
        <v>68000</v>
      </c>
      <c r="AF262" s="487">
        <v>23000</v>
      </c>
      <c r="AG262" s="479">
        <v>35000</v>
      </c>
    </row>
    <row r="263" spans="1:33" ht="21" customHeight="1">
      <c r="A263" s="445" t="s">
        <v>452</v>
      </c>
      <c r="B263" s="463">
        <v>311000</v>
      </c>
      <c r="C263" s="480">
        <v>51000</v>
      </c>
      <c r="D263" s="463">
        <v>260000</v>
      </c>
      <c r="E263" s="463">
        <v>79000</v>
      </c>
      <c r="F263" s="463">
        <v>62000</v>
      </c>
      <c r="G263" s="461">
        <v>119000</v>
      </c>
      <c r="H263" s="446">
        <v>33000</v>
      </c>
      <c r="I263" s="481">
        <v>74000</v>
      </c>
      <c r="M263" s="445" t="s">
        <v>452</v>
      </c>
      <c r="N263" s="463">
        <v>115000</v>
      </c>
      <c r="O263" s="463">
        <v>21000</v>
      </c>
      <c r="P263" s="466">
        <v>94000</v>
      </c>
      <c r="Q263" s="463">
        <v>35000</v>
      </c>
      <c r="R263" s="463" t="s">
        <v>270</v>
      </c>
      <c r="S263" s="461">
        <v>51000</v>
      </c>
      <c r="T263" s="446">
        <v>9000</v>
      </c>
      <c r="U263" s="481">
        <v>38000</v>
      </c>
      <c r="V263" s="40"/>
      <c r="Y263" s="445" t="s">
        <v>452</v>
      </c>
      <c r="Z263" s="483">
        <v>196000</v>
      </c>
      <c r="AA263" s="484">
        <v>30000</v>
      </c>
      <c r="AB263" s="485">
        <v>166000</v>
      </c>
      <c r="AC263" s="484">
        <v>44000</v>
      </c>
      <c r="AD263" s="484">
        <v>54000</v>
      </c>
      <c r="AE263" s="486">
        <v>68000</v>
      </c>
      <c r="AF263" s="487">
        <v>23000</v>
      </c>
      <c r="AG263" s="479">
        <v>36000</v>
      </c>
    </row>
    <row r="264" spans="1:33" ht="21" customHeight="1">
      <c r="A264" s="445" t="s">
        <v>453</v>
      </c>
      <c r="B264" s="463">
        <v>304000</v>
      </c>
      <c r="C264" s="480">
        <v>53000</v>
      </c>
      <c r="D264" s="463">
        <v>252000</v>
      </c>
      <c r="E264" s="463">
        <v>71000</v>
      </c>
      <c r="F264" s="463">
        <v>60000</v>
      </c>
      <c r="G264" s="461">
        <v>121000</v>
      </c>
      <c r="H264" s="446">
        <v>32000</v>
      </c>
      <c r="I264" s="481">
        <v>75000</v>
      </c>
      <c r="M264" s="445" t="s">
        <v>453</v>
      </c>
      <c r="N264" s="463">
        <v>111000</v>
      </c>
      <c r="O264" s="463">
        <v>20000</v>
      </c>
      <c r="P264" s="466">
        <v>92000</v>
      </c>
      <c r="Q264" s="463">
        <v>31000</v>
      </c>
      <c r="R264" s="463">
        <v>9000</v>
      </c>
      <c r="S264" s="461">
        <v>52000</v>
      </c>
      <c r="T264" s="446">
        <v>10000</v>
      </c>
      <c r="U264" s="481">
        <v>38000</v>
      </c>
      <c r="V264" s="40"/>
      <c r="Y264" s="445" t="s">
        <v>453</v>
      </c>
      <c r="Z264" s="483">
        <v>193000</v>
      </c>
      <c r="AA264" s="484">
        <v>33000</v>
      </c>
      <c r="AB264" s="485">
        <v>160000</v>
      </c>
      <c r="AC264" s="484">
        <v>40000</v>
      </c>
      <c r="AD264" s="484">
        <v>51000</v>
      </c>
      <c r="AE264" s="486">
        <v>69000</v>
      </c>
      <c r="AF264" s="487">
        <v>22000</v>
      </c>
      <c r="AG264" s="479">
        <v>37000</v>
      </c>
    </row>
    <row r="265" spans="1:33" ht="21" customHeight="1">
      <c r="A265" s="445" t="s">
        <v>454</v>
      </c>
      <c r="B265" s="463">
        <v>303000</v>
      </c>
      <c r="C265" s="480">
        <v>53000</v>
      </c>
      <c r="D265" s="463">
        <v>250000</v>
      </c>
      <c r="E265" s="463">
        <v>70000</v>
      </c>
      <c r="F265" s="463">
        <v>57000</v>
      </c>
      <c r="G265" s="461">
        <v>122000</v>
      </c>
      <c r="H265" s="446">
        <v>31000</v>
      </c>
      <c r="I265" s="481">
        <v>75000</v>
      </c>
      <c r="M265" s="445" t="s">
        <v>454</v>
      </c>
      <c r="N265" s="463">
        <v>111000</v>
      </c>
      <c r="O265" s="463">
        <v>20000</v>
      </c>
      <c r="P265" s="466">
        <v>91000</v>
      </c>
      <c r="Q265" s="463">
        <v>32000</v>
      </c>
      <c r="R265" s="463" t="s">
        <v>270</v>
      </c>
      <c r="S265" s="461">
        <v>52000</v>
      </c>
      <c r="T265" s="446">
        <v>11000</v>
      </c>
      <c r="U265" s="481">
        <v>37000</v>
      </c>
      <c r="V265" s="40"/>
      <c r="Y265" s="445" t="s">
        <v>454</v>
      </c>
      <c r="Z265" s="483">
        <v>192000</v>
      </c>
      <c r="AA265" s="484">
        <v>33000</v>
      </c>
      <c r="AB265" s="485">
        <v>158000</v>
      </c>
      <c r="AC265" s="484">
        <v>39000</v>
      </c>
      <c r="AD265" s="484">
        <v>50000</v>
      </c>
      <c r="AE265" s="486">
        <v>70000</v>
      </c>
      <c r="AF265" s="487">
        <v>21000</v>
      </c>
      <c r="AG265" s="479">
        <v>38000</v>
      </c>
    </row>
    <row r="266" spans="1:33" ht="21" customHeight="1">
      <c r="A266" s="445" t="s">
        <v>455</v>
      </c>
      <c r="B266" s="463">
        <v>301000</v>
      </c>
      <c r="C266" s="480">
        <v>55000</v>
      </c>
      <c r="D266" s="463">
        <v>247000</v>
      </c>
      <c r="E266" s="463">
        <v>68000</v>
      </c>
      <c r="F266" s="463">
        <v>56000</v>
      </c>
      <c r="G266" s="461">
        <v>122000</v>
      </c>
      <c r="H266" s="446">
        <v>31000</v>
      </c>
      <c r="I266" s="481">
        <v>75000</v>
      </c>
      <c r="M266" s="445" t="s">
        <v>455</v>
      </c>
      <c r="N266" s="463">
        <v>116000</v>
      </c>
      <c r="O266" s="463">
        <v>23000</v>
      </c>
      <c r="P266" s="466">
        <v>93000</v>
      </c>
      <c r="Q266" s="463">
        <v>30000</v>
      </c>
      <c r="R266" s="463" t="s">
        <v>270</v>
      </c>
      <c r="S266" s="461">
        <v>56000</v>
      </c>
      <c r="T266" s="446">
        <v>11000</v>
      </c>
      <c r="U266" s="481">
        <v>38000</v>
      </c>
      <c r="V266" s="40"/>
      <c r="Y266" s="445" t="s">
        <v>455</v>
      </c>
      <c r="Z266" s="483">
        <v>186000</v>
      </c>
      <c r="AA266" s="484">
        <v>32000</v>
      </c>
      <c r="AB266" s="485">
        <v>154000</v>
      </c>
      <c r="AC266" s="484">
        <v>38000</v>
      </c>
      <c r="AD266" s="484">
        <v>50000</v>
      </c>
      <c r="AE266" s="486">
        <v>66000</v>
      </c>
      <c r="AF266" s="487">
        <v>20000</v>
      </c>
      <c r="AG266" s="479">
        <v>36000</v>
      </c>
    </row>
    <row r="267" spans="1:33" ht="21" customHeight="1">
      <c r="A267" s="445" t="s">
        <v>456</v>
      </c>
      <c r="B267" s="463">
        <v>312000</v>
      </c>
      <c r="C267" s="480">
        <v>60000</v>
      </c>
      <c r="D267" s="463">
        <v>252000</v>
      </c>
      <c r="E267" s="463">
        <v>69000</v>
      </c>
      <c r="F267" s="463">
        <v>56000</v>
      </c>
      <c r="G267" s="461">
        <v>128000</v>
      </c>
      <c r="H267" s="446">
        <v>35000</v>
      </c>
      <c r="I267" s="481">
        <v>75000</v>
      </c>
      <c r="M267" s="445" t="s">
        <v>456</v>
      </c>
      <c r="N267" s="463">
        <v>116000</v>
      </c>
      <c r="O267" s="463">
        <v>23000</v>
      </c>
      <c r="P267" s="466">
        <v>93000</v>
      </c>
      <c r="Q267" s="463">
        <v>30000</v>
      </c>
      <c r="R267" s="463" t="s">
        <v>270</v>
      </c>
      <c r="S267" s="461">
        <v>57000</v>
      </c>
      <c r="T267" s="446">
        <v>12000</v>
      </c>
      <c r="U267" s="481">
        <v>38000</v>
      </c>
      <c r="V267" s="40"/>
      <c r="Y267" s="445" t="s">
        <v>456</v>
      </c>
      <c r="Z267" s="483">
        <v>195000</v>
      </c>
      <c r="AA267" s="484">
        <v>37000</v>
      </c>
      <c r="AB267" s="485">
        <v>159000</v>
      </c>
      <c r="AC267" s="484">
        <v>39000</v>
      </c>
      <c r="AD267" s="484">
        <v>49000</v>
      </c>
      <c r="AE267" s="486">
        <v>70000</v>
      </c>
      <c r="AF267" s="487">
        <v>23000</v>
      </c>
      <c r="AG267" s="479">
        <v>37000</v>
      </c>
    </row>
    <row r="268" spans="1:33" ht="21" customHeight="1">
      <c r="A268" s="445" t="s">
        <v>457</v>
      </c>
      <c r="B268" s="463">
        <v>310000</v>
      </c>
      <c r="C268" s="480">
        <v>54000</v>
      </c>
      <c r="D268" s="463">
        <v>255000</v>
      </c>
      <c r="E268" s="463">
        <v>69000</v>
      </c>
      <c r="F268" s="463">
        <v>55000</v>
      </c>
      <c r="G268" s="461">
        <v>131000</v>
      </c>
      <c r="H268" s="446">
        <v>38000</v>
      </c>
      <c r="I268" s="481">
        <v>75000</v>
      </c>
      <c r="M268" s="445" t="s">
        <v>457</v>
      </c>
      <c r="N268" s="463">
        <v>119000</v>
      </c>
      <c r="O268" s="463">
        <v>20000</v>
      </c>
      <c r="P268" s="466">
        <v>98000</v>
      </c>
      <c r="Q268" s="463">
        <v>32000</v>
      </c>
      <c r="R268" s="463" t="s">
        <v>270</v>
      </c>
      <c r="S268" s="461">
        <v>61000</v>
      </c>
      <c r="T268" s="446">
        <v>14000</v>
      </c>
      <c r="U268" s="481">
        <v>38000</v>
      </c>
      <c r="V268" s="40"/>
      <c r="Y268" s="445" t="s">
        <v>457</v>
      </c>
      <c r="Z268" s="483">
        <v>191000</v>
      </c>
      <c r="AA268" s="484">
        <v>34000</v>
      </c>
      <c r="AB268" s="485">
        <v>157000</v>
      </c>
      <c r="AC268" s="484">
        <v>37000</v>
      </c>
      <c r="AD268" s="484">
        <v>49000</v>
      </c>
      <c r="AE268" s="486">
        <v>71000</v>
      </c>
      <c r="AF268" s="487">
        <v>25000</v>
      </c>
      <c r="AG268" s="479">
        <v>37000</v>
      </c>
    </row>
    <row r="269" spans="1:33" ht="21" customHeight="1">
      <c r="A269" s="445" t="s">
        <v>458</v>
      </c>
      <c r="B269" s="463">
        <v>308000</v>
      </c>
      <c r="C269" s="480">
        <v>53000</v>
      </c>
      <c r="D269" s="463">
        <v>255000</v>
      </c>
      <c r="E269" s="463">
        <v>69000</v>
      </c>
      <c r="F269" s="463">
        <v>52000</v>
      </c>
      <c r="G269" s="461">
        <v>133000</v>
      </c>
      <c r="H269" s="446">
        <v>38000</v>
      </c>
      <c r="I269" s="481">
        <v>69000</v>
      </c>
      <c r="M269" s="445" t="s">
        <v>458</v>
      </c>
      <c r="N269" s="463">
        <v>122000</v>
      </c>
      <c r="O269" s="463">
        <v>21000</v>
      </c>
      <c r="P269" s="466">
        <v>101000</v>
      </c>
      <c r="Q269" s="463">
        <v>31000</v>
      </c>
      <c r="R269" s="463" t="s">
        <v>270</v>
      </c>
      <c r="S269" s="461">
        <v>62000</v>
      </c>
      <c r="T269" s="446">
        <v>14000</v>
      </c>
      <c r="U269" s="481">
        <v>35000</v>
      </c>
      <c r="V269" s="40"/>
      <c r="Y269" s="445" t="s">
        <v>458</v>
      </c>
      <c r="Z269" s="483">
        <v>186000</v>
      </c>
      <c r="AA269" s="484">
        <v>32000</v>
      </c>
      <c r="AB269" s="485">
        <v>154000</v>
      </c>
      <c r="AC269" s="484">
        <v>38000</v>
      </c>
      <c r="AD269" s="484">
        <v>45000</v>
      </c>
      <c r="AE269" s="486">
        <v>71000</v>
      </c>
      <c r="AF269" s="487">
        <v>24000</v>
      </c>
      <c r="AG269" s="479">
        <v>34000</v>
      </c>
    </row>
    <row r="270" spans="1:33" ht="21" customHeight="1">
      <c r="A270" s="445" t="s">
        <v>459</v>
      </c>
      <c r="B270" s="463">
        <v>301000</v>
      </c>
      <c r="C270" s="480">
        <v>54000</v>
      </c>
      <c r="D270" s="463">
        <v>247000</v>
      </c>
      <c r="E270" s="463">
        <v>67000</v>
      </c>
      <c r="F270" s="463">
        <v>52000</v>
      </c>
      <c r="G270" s="461">
        <v>129000</v>
      </c>
      <c r="H270" s="446">
        <v>37000</v>
      </c>
      <c r="I270" s="481">
        <v>67000</v>
      </c>
      <c r="M270" s="445" t="s">
        <v>459</v>
      </c>
      <c r="N270" s="463">
        <v>122000</v>
      </c>
      <c r="O270" s="463">
        <v>24000</v>
      </c>
      <c r="P270" s="466">
        <v>98000</v>
      </c>
      <c r="Q270" s="463">
        <v>30000</v>
      </c>
      <c r="R270" s="463" t="s">
        <v>270</v>
      </c>
      <c r="S270" s="461">
        <v>62000</v>
      </c>
      <c r="T270" s="446">
        <v>14000</v>
      </c>
      <c r="U270" s="481">
        <v>36000</v>
      </c>
      <c r="V270" s="40"/>
      <c r="Y270" s="445" t="s">
        <v>459</v>
      </c>
      <c r="Z270" s="483">
        <v>179000</v>
      </c>
      <c r="AA270" s="484">
        <v>30000</v>
      </c>
      <c r="AB270" s="485">
        <v>149000</v>
      </c>
      <c r="AC270" s="484">
        <v>38000</v>
      </c>
      <c r="AD270" s="484">
        <v>44000</v>
      </c>
      <c r="AE270" s="486">
        <v>67000</v>
      </c>
      <c r="AF270" s="487">
        <v>23000</v>
      </c>
      <c r="AG270" s="479">
        <v>31000</v>
      </c>
    </row>
    <row r="271" spans="1:33" ht="21" customHeight="1">
      <c r="A271" s="445" t="s">
        <v>460</v>
      </c>
      <c r="B271" s="463">
        <v>299000</v>
      </c>
      <c r="C271" s="480">
        <v>57000</v>
      </c>
      <c r="D271" s="463">
        <v>242000</v>
      </c>
      <c r="E271" s="463">
        <v>68000</v>
      </c>
      <c r="F271" s="463">
        <v>51000</v>
      </c>
      <c r="G271" s="461">
        <v>122000</v>
      </c>
      <c r="H271" s="446">
        <v>33000</v>
      </c>
      <c r="I271" s="481">
        <v>67000</v>
      </c>
      <c r="M271" s="445" t="s">
        <v>460</v>
      </c>
      <c r="N271" s="463">
        <v>121000</v>
      </c>
      <c r="O271" s="463">
        <v>25000</v>
      </c>
      <c r="P271" s="466">
        <v>97000</v>
      </c>
      <c r="Q271" s="463">
        <v>31000</v>
      </c>
      <c r="R271" s="463" t="s">
        <v>270</v>
      </c>
      <c r="S271" s="461">
        <v>59000</v>
      </c>
      <c r="T271" s="446">
        <v>13000</v>
      </c>
      <c r="U271" s="481">
        <v>38000</v>
      </c>
      <c r="V271" s="40"/>
      <c r="Y271" s="445" t="s">
        <v>460</v>
      </c>
      <c r="Z271" s="483">
        <v>178000</v>
      </c>
      <c r="AA271" s="484">
        <v>32000</v>
      </c>
      <c r="AB271" s="485">
        <v>146000</v>
      </c>
      <c r="AC271" s="484">
        <v>38000</v>
      </c>
      <c r="AD271" s="484">
        <v>44000</v>
      </c>
      <c r="AE271" s="486">
        <v>64000</v>
      </c>
      <c r="AF271" s="487">
        <v>20000</v>
      </c>
      <c r="AG271" s="479">
        <v>30000</v>
      </c>
    </row>
    <row r="272" spans="1:33" ht="21" customHeight="1">
      <c r="A272" s="445" t="s">
        <v>461</v>
      </c>
      <c r="B272" s="463">
        <v>303000</v>
      </c>
      <c r="C272" s="480">
        <v>58000</v>
      </c>
      <c r="D272" s="463">
        <v>246000</v>
      </c>
      <c r="E272" s="463">
        <v>70000</v>
      </c>
      <c r="F272" s="463">
        <v>55000</v>
      </c>
      <c r="G272" s="461">
        <v>120000</v>
      </c>
      <c r="H272" s="446">
        <v>33000</v>
      </c>
      <c r="I272" s="481">
        <v>72000</v>
      </c>
      <c r="M272" s="445" t="s">
        <v>461</v>
      </c>
      <c r="N272" s="463">
        <v>120000</v>
      </c>
      <c r="O272" s="463">
        <v>23000</v>
      </c>
      <c r="P272" s="466">
        <v>97000</v>
      </c>
      <c r="Q272" s="463">
        <v>33000</v>
      </c>
      <c r="R272" s="463" t="s">
        <v>270</v>
      </c>
      <c r="S272" s="461">
        <v>57000</v>
      </c>
      <c r="T272" s="446">
        <v>14000</v>
      </c>
      <c r="U272" s="481">
        <v>39000</v>
      </c>
      <c r="V272" s="40"/>
      <c r="Y272" s="445" t="s">
        <v>461</v>
      </c>
      <c r="Z272" s="483">
        <v>183000</v>
      </c>
      <c r="AA272" s="484">
        <v>35000</v>
      </c>
      <c r="AB272" s="485">
        <v>148000</v>
      </c>
      <c r="AC272" s="484">
        <v>37000</v>
      </c>
      <c r="AD272" s="484">
        <v>48000</v>
      </c>
      <c r="AE272" s="486">
        <v>63000</v>
      </c>
      <c r="AF272" s="487">
        <v>19000</v>
      </c>
      <c r="AG272" s="479">
        <v>33000</v>
      </c>
    </row>
    <row r="273" spans="1:33" ht="21" customHeight="1">
      <c r="A273" s="445" t="s">
        <v>462</v>
      </c>
      <c r="B273" s="463">
        <v>310000</v>
      </c>
      <c r="C273" s="480">
        <v>59000</v>
      </c>
      <c r="D273" s="463">
        <v>251000</v>
      </c>
      <c r="E273" s="463">
        <v>73000</v>
      </c>
      <c r="F273" s="463">
        <v>52000</v>
      </c>
      <c r="G273" s="461">
        <v>126000</v>
      </c>
      <c r="H273" s="446">
        <v>35000</v>
      </c>
      <c r="I273" s="481">
        <v>70000</v>
      </c>
      <c r="M273" s="445" t="s">
        <v>462</v>
      </c>
      <c r="N273" s="463">
        <v>126000</v>
      </c>
      <c r="O273" s="463">
        <v>23000</v>
      </c>
      <c r="P273" s="466">
        <v>103000</v>
      </c>
      <c r="Q273" s="463">
        <v>35000</v>
      </c>
      <c r="R273" s="463" t="s">
        <v>270</v>
      </c>
      <c r="S273" s="461">
        <v>62000</v>
      </c>
      <c r="T273" s="446">
        <v>16000</v>
      </c>
      <c r="U273" s="481">
        <v>38000</v>
      </c>
      <c r="V273" s="40"/>
      <c r="Y273" s="445" t="s">
        <v>462</v>
      </c>
      <c r="Z273" s="483">
        <v>183000</v>
      </c>
      <c r="AA273" s="484">
        <v>35000</v>
      </c>
      <c r="AB273" s="485">
        <v>148000</v>
      </c>
      <c r="AC273" s="484">
        <v>37000</v>
      </c>
      <c r="AD273" s="484">
        <v>46000</v>
      </c>
      <c r="AE273" s="486">
        <v>64000</v>
      </c>
      <c r="AF273" s="487">
        <v>19000</v>
      </c>
      <c r="AG273" s="479">
        <v>32000</v>
      </c>
    </row>
    <row r="274" spans="1:33" ht="21" customHeight="1">
      <c r="A274" s="445" t="s">
        <v>463</v>
      </c>
      <c r="B274" s="463">
        <v>305000</v>
      </c>
      <c r="C274" s="480">
        <v>58000</v>
      </c>
      <c r="D274" s="463">
        <v>246000</v>
      </c>
      <c r="E274" s="463">
        <v>73000</v>
      </c>
      <c r="F274" s="463">
        <v>52000</v>
      </c>
      <c r="G274" s="461">
        <v>121000</v>
      </c>
      <c r="H274" s="446">
        <v>32000</v>
      </c>
      <c r="I274" s="481">
        <v>69000</v>
      </c>
      <c r="M274" s="445" t="s">
        <v>463</v>
      </c>
      <c r="N274" s="463">
        <v>122000</v>
      </c>
      <c r="O274" s="463">
        <v>22000</v>
      </c>
      <c r="P274" s="466">
        <v>100000</v>
      </c>
      <c r="Q274" s="463">
        <v>35000</v>
      </c>
      <c r="R274" s="463" t="s">
        <v>270</v>
      </c>
      <c r="S274" s="461">
        <v>58000</v>
      </c>
      <c r="T274" s="446">
        <v>14000</v>
      </c>
      <c r="U274" s="481">
        <v>36000</v>
      </c>
      <c r="V274" s="40"/>
      <c r="Y274" s="445" t="s">
        <v>463</v>
      </c>
      <c r="Z274" s="483">
        <v>182000</v>
      </c>
      <c r="AA274" s="484">
        <v>36000</v>
      </c>
      <c r="AB274" s="485">
        <v>147000</v>
      </c>
      <c r="AC274" s="484">
        <v>38000</v>
      </c>
      <c r="AD274" s="484">
        <v>45000</v>
      </c>
      <c r="AE274" s="486">
        <v>64000</v>
      </c>
      <c r="AF274" s="487">
        <v>18000</v>
      </c>
      <c r="AG274" s="479">
        <v>33000</v>
      </c>
    </row>
    <row r="275" spans="1:33" ht="21" customHeight="1">
      <c r="A275" s="445" t="s">
        <v>464</v>
      </c>
      <c r="B275" s="463">
        <v>308000</v>
      </c>
      <c r="C275" s="480">
        <v>64000</v>
      </c>
      <c r="D275" s="463">
        <v>244000</v>
      </c>
      <c r="E275" s="463">
        <v>75000</v>
      </c>
      <c r="F275" s="463">
        <v>53000</v>
      </c>
      <c r="G275" s="461">
        <v>116000</v>
      </c>
      <c r="H275" s="446">
        <v>29000</v>
      </c>
      <c r="I275" s="481">
        <v>67000</v>
      </c>
      <c r="M275" s="445" t="s">
        <v>464</v>
      </c>
      <c r="N275" s="463">
        <v>125000</v>
      </c>
      <c r="O275" s="463">
        <v>25000</v>
      </c>
      <c r="P275" s="466">
        <v>101000</v>
      </c>
      <c r="Q275" s="463">
        <v>37000</v>
      </c>
      <c r="R275" s="463" t="s">
        <v>270</v>
      </c>
      <c r="S275" s="461">
        <v>56000</v>
      </c>
      <c r="T275" s="446">
        <v>12000</v>
      </c>
      <c r="U275" s="481">
        <v>36000</v>
      </c>
      <c r="V275" s="40"/>
      <c r="Y275" s="445" t="s">
        <v>464</v>
      </c>
      <c r="Z275" s="483">
        <v>183000</v>
      </c>
      <c r="AA275" s="484">
        <v>39000</v>
      </c>
      <c r="AB275" s="485">
        <v>144000</v>
      </c>
      <c r="AC275" s="484">
        <v>38000</v>
      </c>
      <c r="AD275" s="484">
        <v>45000</v>
      </c>
      <c r="AE275" s="486">
        <v>60000</v>
      </c>
      <c r="AF275" s="487">
        <v>17000</v>
      </c>
      <c r="AG275" s="479">
        <v>32000</v>
      </c>
    </row>
    <row r="276" spans="1:33" ht="21" customHeight="1">
      <c r="A276" s="445" t="s">
        <v>465</v>
      </c>
      <c r="B276" s="463">
        <v>316000</v>
      </c>
      <c r="C276" s="480">
        <v>67000</v>
      </c>
      <c r="D276" s="463">
        <v>250000</v>
      </c>
      <c r="E276" s="463">
        <v>78000</v>
      </c>
      <c r="F276" s="463">
        <v>53000</v>
      </c>
      <c r="G276" s="461">
        <v>119000</v>
      </c>
      <c r="H276" s="446">
        <v>27000</v>
      </c>
      <c r="I276" s="481">
        <v>74000</v>
      </c>
      <c r="M276" s="445" t="s">
        <v>465</v>
      </c>
      <c r="N276" s="463">
        <v>130000</v>
      </c>
      <c r="O276" s="463">
        <v>26000</v>
      </c>
      <c r="P276" s="466">
        <v>104000</v>
      </c>
      <c r="Q276" s="463">
        <v>39000</v>
      </c>
      <c r="R276" s="463" t="s">
        <v>270</v>
      </c>
      <c r="S276" s="461">
        <v>58000</v>
      </c>
      <c r="T276" s="446">
        <v>10000</v>
      </c>
      <c r="U276" s="481">
        <v>39000</v>
      </c>
      <c r="V276" s="40"/>
      <c r="Y276" s="445" t="s">
        <v>465</v>
      </c>
      <c r="Z276" s="483">
        <v>187000</v>
      </c>
      <c r="AA276" s="484">
        <v>41000</v>
      </c>
      <c r="AB276" s="485">
        <v>146000</v>
      </c>
      <c r="AC276" s="484">
        <v>39000</v>
      </c>
      <c r="AD276" s="484">
        <v>46000</v>
      </c>
      <c r="AE276" s="486">
        <v>61000</v>
      </c>
      <c r="AF276" s="487">
        <v>17000</v>
      </c>
      <c r="AG276" s="479">
        <v>35000</v>
      </c>
    </row>
    <row r="277" spans="1:33" ht="21" customHeight="1">
      <c r="A277" s="445" t="s">
        <v>466</v>
      </c>
      <c r="B277" s="463">
        <v>321000</v>
      </c>
      <c r="C277" s="480">
        <v>71000</v>
      </c>
      <c r="D277" s="463">
        <v>249000</v>
      </c>
      <c r="E277" s="463">
        <v>79000</v>
      </c>
      <c r="F277" s="463">
        <v>54000</v>
      </c>
      <c r="G277" s="461">
        <v>117000</v>
      </c>
      <c r="H277" s="446">
        <v>27000</v>
      </c>
      <c r="I277" s="481">
        <v>73000</v>
      </c>
      <c r="M277" s="445" t="s">
        <v>466</v>
      </c>
      <c r="N277" s="463">
        <v>130000</v>
      </c>
      <c r="O277" s="463">
        <v>28000</v>
      </c>
      <c r="P277" s="466">
        <v>102000</v>
      </c>
      <c r="Q277" s="463">
        <v>38000</v>
      </c>
      <c r="R277" s="463" t="s">
        <v>270</v>
      </c>
      <c r="S277" s="461">
        <v>58000</v>
      </c>
      <c r="T277" s="446">
        <v>11000</v>
      </c>
      <c r="U277" s="481">
        <v>38000</v>
      </c>
      <c r="V277" s="40"/>
      <c r="Y277" s="445" t="s">
        <v>466</v>
      </c>
      <c r="Z277" s="483">
        <v>191000</v>
      </c>
      <c r="AA277" s="484">
        <v>43000</v>
      </c>
      <c r="AB277" s="485">
        <v>147000</v>
      </c>
      <c r="AC277" s="484">
        <v>42000</v>
      </c>
      <c r="AD277" s="484">
        <v>47000</v>
      </c>
      <c r="AE277" s="486">
        <v>59000</v>
      </c>
      <c r="AF277" s="487">
        <v>16000</v>
      </c>
      <c r="AG277" s="479">
        <v>34000</v>
      </c>
    </row>
    <row r="278" spans="1:33" ht="21" customHeight="1">
      <c r="A278" s="445" t="s">
        <v>467</v>
      </c>
      <c r="B278" s="463">
        <v>317000</v>
      </c>
      <c r="C278" s="480">
        <v>65000</v>
      </c>
      <c r="D278" s="463">
        <v>251000</v>
      </c>
      <c r="E278" s="463">
        <v>75000</v>
      </c>
      <c r="F278" s="463">
        <v>53000</v>
      </c>
      <c r="G278" s="461">
        <v>123000</v>
      </c>
      <c r="H278" s="446">
        <v>30000</v>
      </c>
      <c r="I278" s="481">
        <v>73000</v>
      </c>
      <c r="M278" s="445" t="s">
        <v>467</v>
      </c>
      <c r="N278" s="463">
        <v>125000</v>
      </c>
      <c r="O278" s="463">
        <v>24000</v>
      </c>
      <c r="P278" s="466">
        <v>101000</v>
      </c>
      <c r="Q278" s="463">
        <v>36000</v>
      </c>
      <c r="R278" s="463" t="s">
        <v>270</v>
      </c>
      <c r="S278" s="461">
        <v>60000</v>
      </c>
      <c r="T278" s="446">
        <v>10000</v>
      </c>
      <c r="U278" s="481">
        <v>40000</v>
      </c>
      <c r="V278" s="40"/>
      <c r="Y278" s="445" t="s">
        <v>467</v>
      </c>
      <c r="Z278" s="483">
        <v>192000</v>
      </c>
      <c r="AA278" s="484">
        <v>41000</v>
      </c>
      <c r="AB278" s="485">
        <v>150000</v>
      </c>
      <c r="AC278" s="484">
        <v>39000</v>
      </c>
      <c r="AD278" s="484">
        <v>48000</v>
      </c>
      <c r="AE278" s="486">
        <v>63000</v>
      </c>
      <c r="AF278" s="487">
        <v>20000</v>
      </c>
      <c r="AG278" s="479">
        <v>33000</v>
      </c>
    </row>
    <row r="279" spans="1:33" ht="21" customHeight="1">
      <c r="A279" s="445" t="s">
        <v>468</v>
      </c>
      <c r="B279" s="463">
        <v>320000</v>
      </c>
      <c r="C279" s="480">
        <v>61000</v>
      </c>
      <c r="D279" s="463">
        <v>259000</v>
      </c>
      <c r="E279" s="463">
        <v>83000</v>
      </c>
      <c r="F279" s="463">
        <v>51000</v>
      </c>
      <c r="G279" s="461">
        <v>124000</v>
      </c>
      <c r="H279" s="446">
        <v>32000</v>
      </c>
      <c r="I279" s="481">
        <v>74000</v>
      </c>
      <c r="M279" s="445" t="s">
        <v>468</v>
      </c>
      <c r="N279" s="463">
        <v>128000</v>
      </c>
      <c r="O279" s="463">
        <v>25000</v>
      </c>
      <c r="P279" s="466">
        <v>103000</v>
      </c>
      <c r="Q279" s="463">
        <v>40000</v>
      </c>
      <c r="R279" s="463" t="s">
        <v>270</v>
      </c>
      <c r="S279" s="461">
        <v>57000</v>
      </c>
      <c r="T279" s="446">
        <v>10000</v>
      </c>
      <c r="U279" s="481">
        <v>39000</v>
      </c>
      <c r="V279" s="40"/>
      <c r="Y279" s="445" t="s">
        <v>468</v>
      </c>
      <c r="Z279" s="483">
        <v>192000</v>
      </c>
      <c r="AA279" s="484">
        <v>36000</v>
      </c>
      <c r="AB279" s="485">
        <v>156000</v>
      </c>
      <c r="AC279" s="484">
        <v>43000</v>
      </c>
      <c r="AD279" s="484">
        <v>45000</v>
      </c>
      <c r="AE279" s="486">
        <v>67000</v>
      </c>
      <c r="AF279" s="487">
        <v>22000</v>
      </c>
      <c r="AG279" s="479">
        <v>35000</v>
      </c>
    </row>
    <row r="280" spans="1:33" ht="21" customHeight="1">
      <c r="A280" s="445" t="s">
        <v>469</v>
      </c>
      <c r="B280" s="463">
        <v>315000</v>
      </c>
      <c r="C280" s="480">
        <v>59000</v>
      </c>
      <c r="D280" s="463">
        <v>256000</v>
      </c>
      <c r="E280" s="463">
        <v>82000</v>
      </c>
      <c r="F280" s="463">
        <v>55000</v>
      </c>
      <c r="G280" s="461">
        <v>118000</v>
      </c>
      <c r="H280" s="446">
        <v>33000</v>
      </c>
      <c r="I280" s="481">
        <v>69000</v>
      </c>
      <c r="M280" s="445" t="s">
        <v>469</v>
      </c>
      <c r="N280" s="463">
        <v>127000</v>
      </c>
      <c r="O280" s="463">
        <v>25000</v>
      </c>
      <c r="P280" s="466">
        <v>102000</v>
      </c>
      <c r="Q280" s="463">
        <v>40000</v>
      </c>
      <c r="R280" s="463" t="s">
        <v>270</v>
      </c>
      <c r="S280" s="461">
        <v>54000</v>
      </c>
      <c r="T280" s="446">
        <v>9000</v>
      </c>
      <c r="U280" s="481">
        <v>36000</v>
      </c>
      <c r="V280" s="40"/>
      <c r="Y280" s="445" t="s">
        <v>469</v>
      </c>
      <c r="Z280" s="483">
        <v>188000</v>
      </c>
      <c r="AA280" s="484">
        <v>34000</v>
      </c>
      <c r="AB280" s="485">
        <v>154000</v>
      </c>
      <c r="AC280" s="484">
        <v>42000</v>
      </c>
      <c r="AD280" s="484">
        <v>48000</v>
      </c>
      <c r="AE280" s="486">
        <v>64000</v>
      </c>
      <c r="AF280" s="487">
        <v>23000</v>
      </c>
      <c r="AG280" s="479">
        <v>32000</v>
      </c>
    </row>
    <row r="281" spans="1:33" ht="21" customHeight="1">
      <c r="A281" s="445" t="s">
        <v>470</v>
      </c>
      <c r="B281" s="463">
        <v>327000</v>
      </c>
      <c r="C281" s="480">
        <v>66000</v>
      </c>
      <c r="D281" s="463">
        <v>261000</v>
      </c>
      <c r="E281" s="463">
        <v>81000</v>
      </c>
      <c r="F281" s="463">
        <v>57000</v>
      </c>
      <c r="G281" s="461">
        <v>123000</v>
      </c>
      <c r="H281" s="446">
        <v>33000</v>
      </c>
      <c r="I281" s="481">
        <v>68000</v>
      </c>
      <c r="M281" s="445" t="s">
        <v>470</v>
      </c>
      <c r="N281" s="463">
        <v>132000</v>
      </c>
      <c r="O281" s="463">
        <v>31000</v>
      </c>
      <c r="P281" s="466">
        <v>101000</v>
      </c>
      <c r="Q281" s="463">
        <v>39000</v>
      </c>
      <c r="R281" s="463" t="s">
        <v>270</v>
      </c>
      <c r="S281" s="461">
        <v>54000</v>
      </c>
      <c r="T281" s="446">
        <v>10000</v>
      </c>
      <c r="U281" s="481">
        <v>32000</v>
      </c>
      <c r="V281" s="40"/>
      <c r="Y281" s="445" t="s">
        <v>470</v>
      </c>
      <c r="Z281" s="483">
        <v>195000</v>
      </c>
      <c r="AA281" s="484">
        <v>35000</v>
      </c>
      <c r="AB281" s="485">
        <v>160000</v>
      </c>
      <c r="AC281" s="484">
        <v>42000</v>
      </c>
      <c r="AD281" s="484">
        <v>49000</v>
      </c>
      <c r="AE281" s="486">
        <v>69000</v>
      </c>
      <c r="AF281" s="487">
        <v>23000</v>
      </c>
      <c r="AG281" s="479">
        <v>35000</v>
      </c>
    </row>
    <row r="282" spans="1:33" ht="21" customHeight="1">
      <c r="A282" s="445" t="s">
        <v>471</v>
      </c>
      <c r="B282" s="463">
        <v>330000</v>
      </c>
      <c r="C282" s="480">
        <v>64000</v>
      </c>
      <c r="D282" s="463">
        <v>266000</v>
      </c>
      <c r="E282" s="463">
        <v>80000</v>
      </c>
      <c r="F282" s="463">
        <v>58000</v>
      </c>
      <c r="G282" s="461">
        <v>127000</v>
      </c>
      <c r="H282" s="446">
        <v>32000</v>
      </c>
      <c r="I282" s="481">
        <v>72000</v>
      </c>
      <c r="M282" s="445" t="s">
        <v>471</v>
      </c>
      <c r="N282" s="463">
        <v>133000</v>
      </c>
      <c r="O282" s="463">
        <v>30000</v>
      </c>
      <c r="P282" s="466">
        <v>103000</v>
      </c>
      <c r="Q282" s="463">
        <v>38000</v>
      </c>
      <c r="R282" s="463" t="s">
        <v>270</v>
      </c>
      <c r="S282" s="461">
        <v>57000</v>
      </c>
      <c r="T282" s="446">
        <v>10000</v>
      </c>
      <c r="U282" s="481">
        <v>35000</v>
      </c>
      <c r="V282" s="40"/>
      <c r="Y282" s="445" t="s">
        <v>471</v>
      </c>
      <c r="Z282" s="483">
        <v>197000</v>
      </c>
      <c r="AA282" s="484">
        <v>34000</v>
      </c>
      <c r="AB282" s="485">
        <v>163000</v>
      </c>
      <c r="AC282" s="484">
        <v>42000</v>
      </c>
      <c r="AD282" s="484">
        <v>50000</v>
      </c>
      <c r="AE282" s="486">
        <v>70000</v>
      </c>
      <c r="AF282" s="487">
        <v>22000</v>
      </c>
      <c r="AG282" s="479">
        <v>37000</v>
      </c>
    </row>
    <row r="283" spans="1:33" ht="21" customHeight="1">
      <c r="A283" s="445" t="s">
        <v>472</v>
      </c>
      <c r="B283" s="463">
        <v>337000</v>
      </c>
      <c r="C283" s="480">
        <v>62000</v>
      </c>
      <c r="D283" s="463">
        <v>275000</v>
      </c>
      <c r="E283" s="463">
        <v>77000</v>
      </c>
      <c r="F283" s="463">
        <v>58000</v>
      </c>
      <c r="G283" s="461">
        <v>139000</v>
      </c>
      <c r="H283" s="446">
        <v>33000</v>
      </c>
      <c r="I283" s="481">
        <v>82000</v>
      </c>
      <c r="M283" s="445" t="s">
        <v>472</v>
      </c>
      <c r="N283" s="463">
        <v>138000</v>
      </c>
      <c r="O283" s="463">
        <v>29000</v>
      </c>
      <c r="P283" s="466">
        <v>109000</v>
      </c>
      <c r="Q283" s="463">
        <v>38000</v>
      </c>
      <c r="R283" s="463" t="s">
        <v>270</v>
      </c>
      <c r="S283" s="461">
        <v>65000</v>
      </c>
      <c r="T283" s="446">
        <v>11000</v>
      </c>
      <c r="U283" s="481">
        <v>41000</v>
      </c>
      <c r="V283" s="40"/>
      <c r="Y283" s="445" t="s">
        <v>472</v>
      </c>
      <c r="Z283" s="483">
        <v>199000</v>
      </c>
      <c r="AA283" s="484">
        <v>33000</v>
      </c>
      <c r="AB283" s="485">
        <v>166000</v>
      </c>
      <c r="AC283" s="484">
        <v>40000</v>
      </c>
      <c r="AD283" s="484">
        <v>52000</v>
      </c>
      <c r="AE283" s="486">
        <v>75000</v>
      </c>
      <c r="AF283" s="487">
        <v>23000</v>
      </c>
      <c r="AG283" s="479">
        <v>40000</v>
      </c>
    </row>
    <row r="284" spans="1:33" ht="21" customHeight="1">
      <c r="A284" s="445" t="s">
        <v>473</v>
      </c>
      <c r="B284" s="463">
        <v>337000</v>
      </c>
      <c r="C284" s="480">
        <v>61000</v>
      </c>
      <c r="D284" s="463">
        <v>276000</v>
      </c>
      <c r="E284" s="463">
        <v>77000</v>
      </c>
      <c r="F284" s="463">
        <v>58000</v>
      </c>
      <c r="G284" s="461">
        <v>141000</v>
      </c>
      <c r="H284" s="446">
        <v>35000</v>
      </c>
      <c r="I284" s="481">
        <v>84000</v>
      </c>
      <c r="M284" s="445" t="s">
        <v>473</v>
      </c>
      <c r="N284" s="463">
        <v>141000</v>
      </c>
      <c r="O284" s="463">
        <v>27000</v>
      </c>
      <c r="P284" s="466">
        <v>114000</v>
      </c>
      <c r="Q284" s="463">
        <v>38000</v>
      </c>
      <c r="R284" s="463">
        <v>8000</v>
      </c>
      <c r="S284" s="461">
        <v>68000</v>
      </c>
      <c r="T284" s="446">
        <v>12000</v>
      </c>
      <c r="U284" s="481">
        <v>46000</v>
      </c>
      <c r="V284" s="40"/>
      <c r="Y284" s="445" t="s">
        <v>473</v>
      </c>
      <c r="Z284" s="483">
        <v>196000</v>
      </c>
      <c r="AA284" s="484">
        <v>34000</v>
      </c>
      <c r="AB284" s="485">
        <v>162000</v>
      </c>
      <c r="AC284" s="484">
        <v>39000</v>
      </c>
      <c r="AD284" s="484">
        <v>50000</v>
      </c>
      <c r="AE284" s="486">
        <v>73000</v>
      </c>
      <c r="AF284" s="487">
        <v>23000</v>
      </c>
      <c r="AG284" s="479">
        <v>38000</v>
      </c>
    </row>
    <row r="285" spans="1:33" ht="21" customHeight="1">
      <c r="A285" s="445" t="s">
        <v>480</v>
      </c>
      <c r="B285" s="463">
        <v>329000</v>
      </c>
      <c r="C285" s="480">
        <v>62000</v>
      </c>
      <c r="D285" s="463">
        <v>267000</v>
      </c>
      <c r="E285" s="463">
        <v>77000</v>
      </c>
      <c r="F285" s="463">
        <v>58000</v>
      </c>
      <c r="G285" s="461">
        <v>131000</v>
      </c>
      <c r="H285" s="446">
        <v>32000</v>
      </c>
      <c r="I285" s="481">
        <v>80000</v>
      </c>
      <c r="M285" s="445" t="s">
        <v>480</v>
      </c>
      <c r="N285" s="463">
        <v>136000</v>
      </c>
      <c r="O285" s="463">
        <v>28000</v>
      </c>
      <c r="P285" s="466">
        <v>108000</v>
      </c>
      <c r="Q285" s="463">
        <v>38000</v>
      </c>
      <c r="R285" s="463">
        <v>8000</v>
      </c>
      <c r="S285" s="461">
        <v>62000</v>
      </c>
      <c r="T285" s="446">
        <v>12000</v>
      </c>
      <c r="U285" s="481">
        <v>42000</v>
      </c>
      <c r="V285" s="40"/>
      <c r="Y285" s="445" t="s">
        <v>480</v>
      </c>
      <c r="Z285" s="483">
        <v>192000</v>
      </c>
      <c r="AA285" s="484">
        <v>34000</v>
      </c>
      <c r="AB285" s="485">
        <v>158000</v>
      </c>
      <c r="AC285" s="484">
        <v>39000</v>
      </c>
      <c r="AD285" s="484">
        <v>50000</v>
      </c>
      <c r="AE285" s="486">
        <v>69000</v>
      </c>
      <c r="AF285" s="487">
        <v>21000</v>
      </c>
      <c r="AG285" s="479">
        <v>38000</v>
      </c>
    </row>
    <row r="286" spans="1:33" ht="21" customHeight="1">
      <c r="A286" s="445" t="s">
        <v>481</v>
      </c>
      <c r="B286" s="463">
        <v>331000</v>
      </c>
      <c r="C286" s="480">
        <v>64000</v>
      </c>
      <c r="D286" s="463">
        <v>267000</v>
      </c>
      <c r="E286" s="463">
        <v>77000</v>
      </c>
      <c r="F286" s="463">
        <v>57000</v>
      </c>
      <c r="G286" s="461">
        <v>134000</v>
      </c>
      <c r="H286" s="446">
        <v>36000</v>
      </c>
      <c r="I286" s="481">
        <v>80000</v>
      </c>
      <c r="M286" s="445" t="s">
        <v>481</v>
      </c>
      <c r="N286" s="463">
        <v>139000</v>
      </c>
      <c r="O286" s="463">
        <v>29000</v>
      </c>
      <c r="P286" s="466">
        <v>110000</v>
      </c>
      <c r="Q286" s="463">
        <v>39000</v>
      </c>
      <c r="R286" s="463">
        <v>9000</v>
      </c>
      <c r="S286" s="461">
        <v>62000</v>
      </c>
      <c r="T286" s="446">
        <v>13000</v>
      </c>
      <c r="U286" s="481">
        <v>39000</v>
      </c>
      <c r="V286" s="40"/>
      <c r="Y286" s="445" t="s">
        <v>481</v>
      </c>
      <c r="Z286" s="483">
        <v>192000</v>
      </c>
      <c r="AA286" s="484">
        <v>35000</v>
      </c>
      <c r="AB286" s="485">
        <v>158000</v>
      </c>
      <c r="AC286" s="484">
        <v>38000</v>
      </c>
      <c r="AD286" s="484">
        <v>48000</v>
      </c>
      <c r="AE286" s="486">
        <v>72000</v>
      </c>
      <c r="AF286" s="487">
        <v>23000</v>
      </c>
      <c r="AG286" s="479">
        <v>40000</v>
      </c>
    </row>
    <row r="287" spans="1:33" ht="21" customHeight="1">
      <c r="A287" s="445" t="s">
        <v>482</v>
      </c>
      <c r="B287" s="463">
        <v>325000</v>
      </c>
      <c r="C287" s="480">
        <v>61000</v>
      </c>
      <c r="D287" s="463">
        <v>264000</v>
      </c>
      <c r="E287" s="463">
        <v>76000</v>
      </c>
      <c r="F287" s="463">
        <v>52000</v>
      </c>
      <c r="G287" s="461">
        <v>135000</v>
      </c>
      <c r="H287" s="446">
        <v>36000</v>
      </c>
      <c r="I287" s="481">
        <v>80000</v>
      </c>
      <c r="M287" s="445" t="s">
        <v>482</v>
      </c>
      <c r="N287" s="463">
        <v>136000</v>
      </c>
      <c r="O287" s="463">
        <v>28000</v>
      </c>
      <c r="P287" s="466">
        <v>107000</v>
      </c>
      <c r="Q287" s="463">
        <v>37000</v>
      </c>
      <c r="R287" s="463">
        <v>9000</v>
      </c>
      <c r="S287" s="461">
        <v>61000</v>
      </c>
      <c r="T287" s="446">
        <v>12000</v>
      </c>
      <c r="U287" s="481">
        <v>40000</v>
      </c>
      <c r="V287" s="40"/>
      <c r="Y287" s="445" t="s">
        <v>482</v>
      </c>
      <c r="Z287" s="483">
        <v>189000</v>
      </c>
      <c r="AA287" s="484">
        <v>33000</v>
      </c>
      <c r="AB287" s="485">
        <v>157000</v>
      </c>
      <c r="AC287" s="484">
        <v>40000</v>
      </c>
      <c r="AD287" s="484">
        <v>44000</v>
      </c>
      <c r="AE287" s="486">
        <v>74000</v>
      </c>
      <c r="AF287" s="487">
        <v>24000</v>
      </c>
      <c r="AG287" s="479">
        <v>40000</v>
      </c>
    </row>
    <row r="288" spans="1:33" ht="21" customHeight="1">
      <c r="A288" s="445" t="s">
        <v>488</v>
      </c>
      <c r="B288" s="463">
        <v>325000</v>
      </c>
      <c r="C288" s="480">
        <v>57000</v>
      </c>
      <c r="D288" s="463">
        <v>267000</v>
      </c>
      <c r="E288" s="463">
        <v>74000</v>
      </c>
      <c r="F288" s="463">
        <v>54000</v>
      </c>
      <c r="G288" s="461">
        <v>139000</v>
      </c>
      <c r="H288" s="446">
        <v>36000</v>
      </c>
      <c r="I288" s="481">
        <v>83000</v>
      </c>
      <c r="M288" s="445" t="s">
        <v>488</v>
      </c>
      <c r="N288" s="463">
        <v>134000</v>
      </c>
      <c r="O288" s="463">
        <v>25000</v>
      </c>
      <c r="P288" s="466">
        <v>109000</v>
      </c>
      <c r="Q288" s="463">
        <v>35000</v>
      </c>
      <c r="R288" s="463">
        <v>8000</v>
      </c>
      <c r="S288" s="461">
        <v>66000</v>
      </c>
      <c r="T288" s="446">
        <v>11000</v>
      </c>
      <c r="U288" s="481">
        <v>44000</v>
      </c>
      <c r="V288" s="40"/>
      <c r="Y288" s="445" t="s">
        <v>488</v>
      </c>
      <c r="Z288" s="483">
        <v>191000</v>
      </c>
      <c r="AA288" s="484">
        <v>32000</v>
      </c>
      <c r="AB288" s="485">
        <v>158000</v>
      </c>
      <c r="AC288" s="484">
        <v>39000</v>
      </c>
      <c r="AD288" s="484">
        <v>46000</v>
      </c>
      <c r="AE288" s="486">
        <v>73000</v>
      </c>
      <c r="AF288" s="487">
        <v>25000</v>
      </c>
      <c r="AG288" s="479">
        <v>39000</v>
      </c>
    </row>
    <row r="289" spans="1:35" ht="21" customHeight="1">
      <c r="A289" s="445" t="s">
        <v>490</v>
      </c>
      <c r="B289" s="463">
        <v>325000</v>
      </c>
      <c r="C289" s="480">
        <v>57000</v>
      </c>
      <c r="D289" s="463">
        <v>267000</v>
      </c>
      <c r="E289" s="463">
        <v>71000</v>
      </c>
      <c r="F289" s="463">
        <v>56000</v>
      </c>
      <c r="G289" s="461">
        <v>140000</v>
      </c>
      <c r="H289" s="446">
        <v>37000</v>
      </c>
      <c r="I289" s="481">
        <v>84000</v>
      </c>
      <c r="M289" s="445" t="s">
        <v>490</v>
      </c>
      <c r="N289" s="463">
        <v>138000</v>
      </c>
      <c r="O289" s="463">
        <v>25000</v>
      </c>
      <c r="P289" s="466">
        <v>113000</v>
      </c>
      <c r="Q289" s="463">
        <v>34000</v>
      </c>
      <c r="R289" s="463">
        <v>8000</v>
      </c>
      <c r="S289" s="461">
        <v>70000</v>
      </c>
      <c r="T289" s="446">
        <v>13000</v>
      </c>
      <c r="U289" s="481">
        <v>46000</v>
      </c>
      <c r="V289" s="40"/>
      <c r="Y289" s="445" t="s">
        <v>490</v>
      </c>
      <c r="Z289" s="483">
        <v>187000</v>
      </c>
      <c r="AA289" s="484">
        <v>32000</v>
      </c>
      <c r="AB289" s="485">
        <v>154000</v>
      </c>
      <c r="AC289" s="484">
        <v>37000</v>
      </c>
      <c r="AD289" s="484">
        <v>48000</v>
      </c>
      <c r="AE289" s="486">
        <v>70000</v>
      </c>
      <c r="AF289" s="487">
        <v>23000</v>
      </c>
      <c r="AG289" s="479">
        <v>38000</v>
      </c>
      <c r="AI289" s="3"/>
    </row>
    <row r="290" spans="1:35" ht="21" customHeight="1">
      <c r="A290" s="445" t="s">
        <v>491</v>
      </c>
      <c r="B290" s="463">
        <v>323000</v>
      </c>
      <c r="C290" s="480">
        <v>53000</v>
      </c>
      <c r="D290" s="463">
        <v>269000</v>
      </c>
      <c r="E290" s="463">
        <v>70000</v>
      </c>
      <c r="F290" s="463">
        <v>58000</v>
      </c>
      <c r="G290" s="461">
        <v>142000</v>
      </c>
      <c r="H290" s="446">
        <v>37000</v>
      </c>
      <c r="I290" s="481">
        <v>84000</v>
      </c>
      <c r="M290" s="445" t="s">
        <v>491</v>
      </c>
      <c r="N290" s="463">
        <v>140000</v>
      </c>
      <c r="O290" s="463">
        <v>25000</v>
      </c>
      <c r="P290" s="466">
        <v>114000</v>
      </c>
      <c r="Q290" s="463">
        <v>32000</v>
      </c>
      <c r="R290" s="463" t="s">
        <v>270</v>
      </c>
      <c r="S290" s="461">
        <v>74000</v>
      </c>
      <c r="T290" s="446">
        <v>13000</v>
      </c>
      <c r="U290" s="481">
        <v>48000</v>
      </c>
      <c r="V290" s="40"/>
      <c r="Y290" s="445" t="s">
        <v>491</v>
      </c>
      <c r="Z290" s="483">
        <v>183000</v>
      </c>
      <c r="AA290" s="484">
        <v>28000</v>
      </c>
      <c r="AB290" s="485">
        <v>155000</v>
      </c>
      <c r="AC290" s="484">
        <v>38000</v>
      </c>
      <c r="AD290" s="484">
        <v>50000</v>
      </c>
      <c r="AE290" s="486">
        <v>68000</v>
      </c>
      <c r="AF290" s="487">
        <v>24000</v>
      </c>
      <c r="AG290" s="479">
        <v>36000</v>
      </c>
      <c r="AI290" s="3"/>
    </row>
    <row r="291" spans="1:35" ht="21" customHeight="1">
      <c r="A291" s="445" t="s">
        <v>492</v>
      </c>
      <c r="B291" s="463">
        <v>320000</v>
      </c>
      <c r="C291" s="480">
        <v>54000</v>
      </c>
      <c r="D291" s="463">
        <v>266000</v>
      </c>
      <c r="E291" s="463">
        <v>70000</v>
      </c>
      <c r="F291" s="463">
        <v>54000</v>
      </c>
      <c r="G291" s="461">
        <v>142000</v>
      </c>
      <c r="H291" s="446">
        <v>38000</v>
      </c>
      <c r="I291" s="481">
        <v>81000</v>
      </c>
      <c r="M291" s="445" t="s">
        <v>492</v>
      </c>
      <c r="N291" s="463">
        <v>138000</v>
      </c>
      <c r="O291" s="463">
        <v>24000</v>
      </c>
      <c r="P291" s="466">
        <v>115000</v>
      </c>
      <c r="Q291" s="463">
        <v>34000</v>
      </c>
      <c r="R291" s="463" t="s">
        <v>270</v>
      </c>
      <c r="S291" s="461">
        <v>74000</v>
      </c>
      <c r="T291" s="446">
        <v>14000</v>
      </c>
      <c r="U291" s="481">
        <v>47000</v>
      </c>
      <c r="V291" s="40"/>
      <c r="Y291" s="445" t="s">
        <v>492</v>
      </c>
      <c r="Z291" s="483">
        <v>181000</v>
      </c>
      <c r="AA291" s="484">
        <v>30000</v>
      </c>
      <c r="AB291" s="485">
        <v>151000</v>
      </c>
      <c r="AC291" s="484">
        <v>36000</v>
      </c>
      <c r="AD291" s="484">
        <v>47000</v>
      </c>
      <c r="AE291" s="486">
        <v>68000</v>
      </c>
      <c r="AF291" s="487">
        <v>23000</v>
      </c>
      <c r="AG291" s="479">
        <v>34000</v>
      </c>
      <c r="AI291" s="3"/>
    </row>
    <row r="292" spans="1:35" ht="21" customHeight="1">
      <c r="A292" s="445" t="s">
        <v>493</v>
      </c>
      <c r="B292" s="463">
        <v>325000</v>
      </c>
      <c r="C292" s="480">
        <v>57000</v>
      </c>
      <c r="D292" s="463">
        <v>268000</v>
      </c>
      <c r="E292" s="463">
        <v>70000</v>
      </c>
      <c r="F292" s="463">
        <v>50000</v>
      </c>
      <c r="G292" s="461">
        <v>148000</v>
      </c>
      <c r="H292" s="446">
        <v>40000</v>
      </c>
      <c r="I292" s="481">
        <v>83000</v>
      </c>
      <c r="M292" s="445" t="s">
        <v>493</v>
      </c>
      <c r="N292" s="463">
        <v>139000</v>
      </c>
      <c r="O292" s="463">
        <v>26000</v>
      </c>
      <c r="P292" s="466">
        <v>113000</v>
      </c>
      <c r="Q292" s="463">
        <v>34000</v>
      </c>
      <c r="R292" s="463" t="s">
        <v>270</v>
      </c>
      <c r="S292" s="461">
        <v>73000</v>
      </c>
      <c r="T292" s="446">
        <v>16000</v>
      </c>
      <c r="U292" s="481">
        <v>44000</v>
      </c>
      <c r="V292" s="40"/>
      <c r="Y292" s="445" t="s">
        <v>493</v>
      </c>
      <c r="Z292" s="483">
        <v>186000</v>
      </c>
      <c r="AA292" s="484">
        <v>31000</v>
      </c>
      <c r="AB292" s="485">
        <v>156000</v>
      </c>
      <c r="AC292" s="484">
        <v>36000</v>
      </c>
      <c r="AD292" s="484">
        <v>45000</v>
      </c>
      <c r="AE292" s="486">
        <v>75000</v>
      </c>
      <c r="AF292" s="487">
        <v>24000</v>
      </c>
      <c r="AG292" s="479">
        <v>39000</v>
      </c>
      <c r="AI292" s="3"/>
    </row>
    <row r="293" spans="1:35" ht="21" customHeight="1">
      <c r="A293" s="445" t="s">
        <v>494</v>
      </c>
      <c r="B293" s="463">
        <v>317000</v>
      </c>
      <c r="C293" s="480">
        <v>57000</v>
      </c>
      <c r="D293" s="463">
        <v>260000</v>
      </c>
      <c r="E293" s="463">
        <v>69000</v>
      </c>
      <c r="F293" s="463">
        <v>51000</v>
      </c>
      <c r="G293" s="461">
        <v>140000</v>
      </c>
      <c r="H293" s="446">
        <v>39000</v>
      </c>
      <c r="I293" s="481">
        <v>77000</v>
      </c>
      <c r="M293" s="445" t="s">
        <v>494</v>
      </c>
      <c r="N293" s="463">
        <v>135000</v>
      </c>
      <c r="O293" s="463">
        <v>27000</v>
      </c>
      <c r="P293" s="466">
        <v>108000</v>
      </c>
      <c r="Q293" s="463">
        <v>35000</v>
      </c>
      <c r="R293" s="463" t="s">
        <v>270</v>
      </c>
      <c r="S293" s="461">
        <v>67000</v>
      </c>
      <c r="T293" s="446">
        <v>17000</v>
      </c>
      <c r="U293" s="481">
        <v>39000</v>
      </c>
      <c r="V293" s="40"/>
      <c r="Y293" s="445" t="s">
        <v>494</v>
      </c>
      <c r="Z293" s="483">
        <v>182000</v>
      </c>
      <c r="AA293" s="484">
        <v>30000</v>
      </c>
      <c r="AB293" s="485">
        <v>152000</v>
      </c>
      <c r="AC293" s="484">
        <v>34000</v>
      </c>
      <c r="AD293" s="484">
        <v>45000</v>
      </c>
      <c r="AE293" s="486">
        <v>72000</v>
      </c>
      <c r="AF293" s="487">
        <v>22000</v>
      </c>
      <c r="AG293" s="479">
        <v>38000</v>
      </c>
      <c r="AI293" s="3"/>
    </row>
    <row r="294" spans="1:35" ht="21" customHeight="1">
      <c r="A294" s="445" t="s">
        <v>495</v>
      </c>
      <c r="B294" s="463">
        <v>318000</v>
      </c>
      <c r="C294" s="480">
        <v>60000</v>
      </c>
      <c r="D294" s="463">
        <v>258000</v>
      </c>
      <c r="E294" s="463">
        <v>64000</v>
      </c>
      <c r="F294" s="463">
        <v>51000</v>
      </c>
      <c r="G294" s="461">
        <v>144000</v>
      </c>
      <c r="H294" s="446">
        <v>42000</v>
      </c>
      <c r="I294" s="481">
        <v>76000</v>
      </c>
      <c r="M294" s="445" t="s">
        <v>495</v>
      </c>
      <c r="N294" s="463">
        <v>135000</v>
      </c>
      <c r="O294" s="463">
        <v>27000</v>
      </c>
      <c r="P294" s="466">
        <v>108000</v>
      </c>
      <c r="Q294" s="463">
        <v>36000</v>
      </c>
      <c r="R294" s="463" t="s">
        <v>270</v>
      </c>
      <c r="S294" s="461">
        <v>66000</v>
      </c>
      <c r="T294" s="446">
        <v>17000</v>
      </c>
      <c r="U294" s="481">
        <v>37000</v>
      </c>
      <c r="V294" s="40"/>
      <c r="Y294" s="445" t="s">
        <v>495</v>
      </c>
      <c r="Z294" s="483">
        <v>183000</v>
      </c>
      <c r="AA294" s="484">
        <v>32000</v>
      </c>
      <c r="AB294" s="485">
        <v>150000</v>
      </c>
      <c r="AC294" s="484">
        <v>28000</v>
      </c>
      <c r="AD294" s="484">
        <v>45000</v>
      </c>
      <c r="AE294" s="486">
        <v>77000</v>
      </c>
      <c r="AF294" s="487">
        <v>25000</v>
      </c>
      <c r="AG294" s="479">
        <v>39000</v>
      </c>
      <c r="AH294" s="34"/>
      <c r="AI294" s="3"/>
    </row>
    <row r="295" spans="1:35" ht="21" customHeight="1">
      <c r="A295" s="445" t="s">
        <v>496</v>
      </c>
      <c r="B295" s="463">
        <v>324000</v>
      </c>
      <c r="C295" s="480">
        <v>60000</v>
      </c>
      <c r="D295" s="463">
        <v>264000</v>
      </c>
      <c r="E295" s="463">
        <v>64000</v>
      </c>
      <c r="F295" s="463">
        <v>53000</v>
      </c>
      <c r="G295" s="461">
        <v>147000</v>
      </c>
      <c r="H295" s="446">
        <v>40000</v>
      </c>
      <c r="I295" s="481">
        <v>79000</v>
      </c>
      <c r="M295" s="445" t="s">
        <v>496</v>
      </c>
      <c r="N295" s="463">
        <v>133000</v>
      </c>
      <c r="O295" s="463">
        <v>26000</v>
      </c>
      <c r="P295" s="466">
        <v>107000</v>
      </c>
      <c r="Q295" s="463">
        <v>36000</v>
      </c>
      <c r="R295" s="463" t="s">
        <v>270</v>
      </c>
      <c r="S295" s="461">
        <v>66000</v>
      </c>
      <c r="T295" s="446">
        <v>16000</v>
      </c>
      <c r="U295" s="481">
        <v>37000</v>
      </c>
      <c r="V295" s="40"/>
      <c r="Y295" s="445" t="s">
        <v>496</v>
      </c>
      <c r="Z295" s="483">
        <v>191000</v>
      </c>
      <c r="AA295" s="484">
        <v>34000</v>
      </c>
      <c r="AB295" s="485">
        <v>157000</v>
      </c>
      <c r="AC295" s="484">
        <v>28000</v>
      </c>
      <c r="AD295" s="484">
        <v>47000</v>
      </c>
      <c r="AE295" s="486">
        <v>81000</v>
      </c>
      <c r="AF295" s="487">
        <v>25000</v>
      </c>
      <c r="AG295" s="479">
        <v>42000</v>
      </c>
      <c r="AH295" s="434"/>
      <c r="AI295" s="3"/>
    </row>
    <row r="296" spans="1:35" ht="21" customHeight="1">
      <c r="A296" s="445" t="s">
        <v>497</v>
      </c>
      <c r="B296" s="463">
        <v>328000</v>
      </c>
      <c r="C296" s="480">
        <v>59000</v>
      </c>
      <c r="D296" s="463">
        <v>269000</v>
      </c>
      <c r="E296" s="463">
        <v>67000</v>
      </c>
      <c r="F296" s="463">
        <v>53000</v>
      </c>
      <c r="G296" s="461">
        <v>149000</v>
      </c>
      <c r="H296" s="446">
        <v>40000</v>
      </c>
      <c r="I296" s="481">
        <v>82000</v>
      </c>
      <c r="M296" s="445" t="s">
        <v>497</v>
      </c>
      <c r="N296" s="463">
        <v>136000</v>
      </c>
      <c r="O296" s="463">
        <v>25000</v>
      </c>
      <c r="P296" s="466">
        <v>111000</v>
      </c>
      <c r="Q296" s="463">
        <v>36000</v>
      </c>
      <c r="R296" s="463" t="s">
        <v>270</v>
      </c>
      <c r="S296" s="461">
        <v>70000</v>
      </c>
      <c r="T296" s="446">
        <v>16000</v>
      </c>
      <c r="U296" s="481">
        <v>38000</v>
      </c>
      <c r="V296" s="40"/>
      <c r="Y296" s="445" t="s">
        <v>497</v>
      </c>
      <c r="Z296" s="483">
        <v>192000</v>
      </c>
      <c r="AA296" s="484">
        <v>34000</v>
      </c>
      <c r="AB296" s="485">
        <v>158000</v>
      </c>
      <c r="AC296" s="484">
        <v>30000</v>
      </c>
      <c r="AD296" s="484">
        <v>48000</v>
      </c>
      <c r="AE296" s="486">
        <v>80000</v>
      </c>
      <c r="AF296" s="487">
        <v>24000</v>
      </c>
      <c r="AG296" s="479">
        <v>44000</v>
      </c>
      <c r="AH296" s="435"/>
      <c r="AI296" s="3"/>
    </row>
    <row r="297" spans="1:35" ht="21" customHeight="1">
      <c r="A297" s="445" t="s">
        <v>498</v>
      </c>
      <c r="B297" s="463">
        <v>323000</v>
      </c>
      <c r="C297" s="480">
        <v>62000</v>
      </c>
      <c r="D297" s="463">
        <v>261000</v>
      </c>
      <c r="E297" s="463">
        <v>66000</v>
      </c>
      <c r="F297" s="463">
        <v>54000</v>
      </c>
      <c r="G297" s="461">
        <v>141000</v>
      </c>
      <c r="H297" s="446">
        <v>37000</v>
      </c>
      <c r="I297" s="481">
        <v>81000</v>
      </c>
      <c r="M297" s="445" t="s">
        <v>498</v>
      </c>
      <c r="N297" s="463">
        <v>133000</v>
      </c>
      <c r="O297" s="463">
        <v>26000</v>
      </c>
      <c r="P297" s="466">
        <v>107000</v>
      </c>
      <c r="Q297" s="463">
        <v>34000</v>
      </c>
      <c r="R297" s="463" t="s">
        <v>270</v>
      </c>
      <c r="S297" s="461">
        <v>67000</v>
      </c>
      <c r="T297" s="446">
        <v>15000</v>
      </c>
      <c r="U297" s="481">
        <v>39000</v>
      </c>
      <c r="V297" s="40"/>
      <c r="Y297" s="445" t="s">
        <v>498</v>
      </c>
      <c r="Z297" s="483">
        <v>190000</v>
      </c>
      <c r="AA297" s="484">
        <v>36000</v>
      </c>
      <c r="AB297" s="485">
        <v>154000</v>
      </c>
      <c r="AC297" s="484">
        <v>32000</v>
      </c>
      <c r="AD297" s="484">
        <v>48000</v>
      </c>
      <c r="AE297" s="486">
        <v>74000</v>
      </c>
      <c r="AF297" s="487">
        <v>22000</v>
      </c>
      <c r="AG297" s="479">
        <v>42000</v>
      </c>
      <c r="AH297" s="437"/>
      <c r="AI297" s="3"/>
    </row>
    <row r="298" spans="1:35" ht="21" customHeight="1">
      <c r="A298" s="445" t="s">
        <v>499</v>
      </c>
      <c r="B298" s="463">
        <v>312000</v>
      </c>
      <c r="C298" s="480">
        <v>63000</v>
      </c>
      <c r="D298" s="463">
        <v>249000</v>
      </c>
      <c r="E298" s="463">
        <v>66000</v>
      </c>
      <c r="F298" s="463">
        <v>51000</v>
      </c>
      <c r="G298" s="461">
        <v>132000</v>
      </c>
      <c r="H298" s="446">
        <v>36000</v>
      </c>
      <c r="I298" s="481">
        <v>74000</v>
      </c>
      <c r="M298" s="445" t="s">
        <v>499</v>
      </c>
      <c r="N298" s="463">
        <v>129000</v>
      </c>
      <c r="O298" s="463">
        <v>26000</v>
      </c>
      <c r="P298" s="466">
        <v>104000</v>
      </c>
      <c r="Q298" s="463">
        <v>33000</v>
      </c>
      <c r="R298" s="463" t="s">
        <v>270</v>
      </c>
      <c r="S298" s="461">
        <v>65000</v>
      </c>
      <c r="T298" s="446">
        <v>14000</v>
      </c>
      <c r="U298" s="481">
        <v>40000</v>
      </c>
      <c r="V298" s="40"/>
      <c r="Y298" s="445" t="s">
        <v>499</v>
      </c>
      <c r="Z298" s="483">
        <v>183000</v>
      </c>
      <c r="AA298" s="484">
        <v>37000</v>
      </c>
      <c r="AB298" s="485">
        <v>145000</v>
      </c>
      <c r="AC298" s="484">
        <v>33000</v>
      </c>
      <c r="AD298" s="484">
        <v>45000</v>
      </c>
      <c r="AE298" s="486">
        <v>67000</v>
      </c>
      <c r="AF298" s="487">
        <v>22000</v>
      </c>
      <c r="AG298" s="479">
        <v>34000</v>
      </c>
    </row>
    <row r="299" spans="1:35" ht="21" customHeight="1">
      <c r="A299" s="28" t="s">
        <v>500</v>
      </c>
      <c r="B299" s="274" t="s">
        <v>560</v>
      </c>
      <c r="C299" s="292"/>
      <c r="D299" s="217"/>
      <c r="E299" s="217"/>
      <c r="F299" s="217"/>
      <c r="G299" s="292"/>
      <c r="H299" s="217"/>
      <c r="I299" s="219"/>
      <c r="M299" s="28" t="s">
        <v>500</v>
      </c>
      <c r="N299" s="463" t="s">
        <v>560</v>
      </c>
      <c r="O299" s="463"/>
      <c r="P299" s="466"/>
      <c r="Q299" s="463"/>
      <c r="R299" s="463"/>
      <c r="S299" s="461"/>
      <c r="T299" s="446"/>
      <c r="U299" s="481"/>
      <c r="V299" s="40"/>
      <c r="Y299" s="28" t="s">
        <v>500</v>
      </c>
      <c r="Z299" s="274" t="s">
        <v>560</v>
      </c>
      <c r="AA299" s="292"/>
      <c r="AB299" s="217"/>
      <c r="AC299" s="217"/>
      <c r="AD299" s="217"/>
      <c r="AE299" s="292"/>
      <c r="AF299" s="217"/>
      <c r="AG299" s="219"/>
    </row>
    <row r="300" spans="1:35" ht="21" customHeight="1">
      <c r="A300" s="28" t="s">
        <v>501</v>
      </c>
      <c r="B300" s="274" t="s">
        <v>489</v>
      </c>
      <c r="C300" s="292"/>
      <c r="D300" s="217"/>
      <c r="E300" s="217"/>
      <c r="F300" s="217"/>
      <c r="G300" s="292"/>
      <c r="H300" s="217"/>
      <c r="I300" s="219"/>
      <c r="M300" s="28" t="s">
        <v>501</v>
      </c>
      <c r="N300" s="274" t="s">
        <v>489</v>
      </c>
      <c r="O300" s="292"/>
      <c r="P300" s="217"/>
      <c r="Q300" s="217"/>
      <c r="R300" s="217"/>
      <c r="S300" s="292"/>
      <c r="T300" s="217"/>
      <c r="U300" s="219"/>
      <c r="V300" s="40"/>
      <c r="Y300" s="28" t="s">
        <v>501</v>
      </c>
      <c r="Z300" s="274" t="s">
        <v>489</v>
      </c>
      <c r="AA300" s="292"/>
      <c r="AB300" s="217"/>
      <c r="AC300" s="217"/>
      <c r="AD300" s="217"/>
      <c r="AE300" s="292"/>
      <c r="AF300" s="217"/>
      <c r="AG300" s="219"/>
    </row>
    <row r="301" spans="1:35" ht="21" customHeight="1">
      <c r="A301" s="28" t="s">
        <v>502</v>
      </c>
      <c r="B301" s="274" t="s">
        <v>561</v>
      </c>
      <c r="C301" s="292"/>
      <c r="D301" s="217"/>
      <c r="E301" s="217"/>
      <c r="F301" s="217"/>
      <c r="G301" s="292"/>
      <c r="H301" s="217"/>
      <c r="I301" s="219"/>
      <c r="M301" s="28" t="s">
        <v>502</v>
      </c>
      <c r="N301" s="274" t="s">
        <v>561</v>
      </c>
      <c r="O301" s="292"/>
      <c r="P301" s="217"/>
      <c r="Q301" s="217"/>
      <c r="R301" s="217"/>
      <c r="S301" s="292"/>
      <c r="T301" s="217"/>
      <c r="U301" s="219"/>
      <c r="V301" s="40"/>
      <c r="Y301" s="28" t="s">
        <v>502</v>
      </c>
      <c r="Z301" s="274" t="s">
        <v>561</v>
      </c>
      <c r="AA301" s="292"/>
      <c r="AB301" s="217"/>
      <c r="AC301" s="217"/>
      <c r="AD301" s="217"/>
      <c r="AE301" s="292"/>
      <c r="AF301" s="217"/>
      <c r="AG301" s="219"/>
    </row>
    <row r="302" spans="1:35" ht="21" customHeight="1">
      <c r="A302" s="28" t="s">
        <v>503</v>
      </c>
      <c r="B302" s="274" t="s">
        <v>562</v>
      </c>
      <c r="C302" s="292"/>
      <c r="D302" s="217"/>
      <c r="E302" s="217"/>
      <c r="F302" s="217"/>
      <c r="G302" s="292"/>
      <c r="H302" s="217"/>
      <c r="I302" s="219"/>
      <c r="M302" s="28" t="s">
        <v>503</v>
      </c>
      <c r="N302" s="274" t="s">
        <v>562</v>
      </c>
      <c r="O302" s="292"/>
      <c r="P302" s="217"/>
      <c r="Q302" s="217"/>
      <c r="R302" s="217"/>
      <c r="S302" s="292"/>
      <c r="T302" s="217"/>
      <c r="U302" s="219"/>
      <c r="V302" s="40"/>
      <c r="Y302" s="28" t="s">
        <v>503</v>
      </c>
      <c r="Z302" s="274" t="s">
        <v>562</v>
      </c>
      <c r="AA302" s="292"/>
      <c r="AB302" s="217"/>
      <c r="AC302" s="217"/>
      <c r="AD302" s="217"/>
      <c r="AE302" s="292"/>
      <c r="AF302" s="217"/>
      <c r="AG302" s="219"/>
    </row>
    <row r="303" spans="1:35" ht="21" customHeight="1">
      <c r="A303" s="28" t="s">
        <v>504</v>
      </c>
      <c r="B303" s="274" t="s">
        <v>563</v>
      </c>
      <c r="C303" s="292"/>
      <c r="D303" s="217"/>
      <c r="E303" s="217"/>
      <c r="F303" s="217"/>
      <c r="G303" s="292"/>
      <c r="H303" s="217"/>
      <c r="I303" s="219"/>
      <c r="M303" s="28" t="s">
        <v>504</v>
      </c>
      <c r="N303" s="274" t="s">
        <v>563</v>
      </c>
      <c r="O303" s="292"/>
      <c r="P303" s="217"/>
      <c r="Q303" s="217"/>
      <c r="R303" s="217"/>
      <c r="S303" s="292"/>
      <c r="T303" s="217"/>
      <c r="U303" s="219"/>
      <c r="V303" s="40"/>
      <c r="Y303" s="28" t="s">
        <v>504</v>
      </c>
      <c r="Z303" s="274" t="s">
        <v>563</v>
      </c>
      <c r="AA303" s="292"/>
      <c r="AB303" s="217"/>
      <c r="AC303" s="217"/>
      <c r="AD303" s="217"/>
      <c r="AE303" s="292"/>
      <c r="AF303" s="217"/>
      <c r="AG303" s="219"/>
    </row>
    <row r="304" spans="1:35" ht="21" customHeight="1">
      <c r="A304" s="28" t="s">
        <v>505</v>
      </c>
      <c r="B304" s="274" t="s">
        <v>564</v>
      </c>
      <c r="C304" s="292"/>
      <c r="D304" s="217"/>
      <c r="E304" s="217"/>
      <c r="F304" s="217"/>
      <c r="G304" s="292"/>
      <c r="H304" s="217"/>
      <c r="I304" s="219"/>
      <c r="M304" s="28" t="s">
        <v>505</v>
      </c>
      <c r="N304" s="274" t="s">
        <v>564</v>
      </c>
      <c r="O304" s="292"/>
      <c r="P304" s="217"/>
      <c r="Q304" s="217"/>
      <c r="R304" s="217"/>
      <c r="S304" s="292"/>
      <c r="T304" s="217"/>
      <c r="U304" s="219"/>
      <c r="V304" s="40"/>
      <c r="Y304" s="28" t="s">
        <v>505</v>
      </c>
      <c r="Z304" s="274" t="s">
        <v>564</v>
      </c>
      <c r="AA304" s="292"/>
      <c r="AB304" s="217"/>
      <c r="AC304" s="217"/>
      <c r="AD304" s="217"/>
      <c r="AE304" s="292"/>
      <c r="AF304" s="217"/>
      <c r="AG304" s="219"/>
    </row>
    <row r="305" spans="1:33" ht="21" customHeight="1">
      <c r="A305" s="28" t="s">
        <v>506</v>
      </c>
      <c r="B305" s="274" t="s">
        <v>565</v>
      </c>
      <c r="C305" s="292"/>
      <c r="D305" s="217"/>
      <c r="E305" s="217"/>
      <c r="F305" s="217"/>
      <c r="G305" s="292"/>
      <c r="H305" s="217"/>
      <c r="I305" s="219"/>
      <c r="M305" s="28" t="s">
        <v>506</v>
      </c>
      <c r="N305" s="274" t="s">
        <v>565</v>
      </c>
      <c r="O305" s="292"/>
      <c r="P305" s="217"/>
      <c r="Q305" s="217"/>
      <c r="R305" s="217"/>
      <c r="S305" s="292"/>
      <c r="T305" s="217"/>
      <c r="U305" s="219"/>
      <c r="V305" s="40"/>
      <c r="Y305" s="28" t="s">
        <v>506</v>
      </c>
      <c r="Z305" s="274" t="s">
        <v>565</v>
      </c>
      <c r="AA305" s="292"/>
      <c r="AB305" s="217"/>
      <c r="AC305" s="217"/>
      <c r="AD305" s="217"/>
      <c r="AE305" s="292"/>
      <c r="AF305" s="217"/>
      <c r="AG305" s="219"/>
    </row>
    <row r="306" spans="1:33" ht="21" customHeight="1">
      <c r="A306" s="28" t="s">
        <v>507</v>
      </c>
      <c r="B306" s="274" t="s">
        <v>566</v>
      </c>
      <c r="C306" s="292"/>
      <c r="D306" s="217"/>
      <c r="E306" s="217"/>
      <c r="F306" s="217"/>
      <c r="G306" s="292"/>
      <c r="H306" s="217"/>
      <c r="I306" s="219"/>
      <c r="M306" s="28" t="s">
        <v>507</v>
      </c>
      <c r="N306" s="274" t="s">
        <v>566</v>
      </c>
      <c r="O306" s="292"/>
      <c r="P306" s="217"/>
      <c r="Q306" s="217"/>
      <c r="R306" s="217"/>
      <c r="S306" s="292"/>
      <c r="T306" s="217"/>
      <c r="U306" s="219"/>
      <c r="V306" s="40"/>
      <c r="Y306" s="28" t="s">
        <v>507</v>
      </c>
      <c r="Z306" s="274" t="s">
        <v>566</v>
      </c>
      <c r="AA306" s="292"/>
      <c r="AB306" s="217"/>
      <c r="AC306" s="217"/>
      <c r="AD306" s="217"/>
      <c r="AE306" s="292"/>
      <c r="AF306" s="217"/>
      <c r="AG306" s="219"/>
    </row>
    <row r="307" spans="1:33" ht="21" customHeight="1">
      <c r="A307" s="28" t="s">
        <v>508</v>
      </c>
      <c r="B307" s="274" t="s">
        <v>567</v>
      </c>
      <c r="C307" s="292"/>
      <c r="D307" s="217"/>
      <c r="E307" s="217"/>
      <c r="F307" s="217"/>
      <c r="G307" s="292"/>
      <c r="H307" s="217"/>
      <c r="I307" s="219"/>
      <c r="M307" s="28" t="s">
        <v>508</v>
      </c>
      <c r="N307" s="274" t="s">
        <v>567</v>
      </c>
      <c r="O307" s="292"/>
      <c r="P307" s="217"/>
      <c r="Q307" s="217"/>
      <c r="R307" s="217"/>
      <c r="S307" s="292"/>
      <c r="T307" s="217"/>
      <c r="U307" s="219"/>
      <c r="V307" s="40"/>
      <c r="Y307" s="28" t="s">
        <v>508</v>
      </c>
      <c r="Z307" s="274" t="s">
        <v>567</v>
      </c>
      <c r="AA307" s="292"/>
      <c r="AB307" s="217"/>
      <c r="AC307" s="217"/>
      <c r="AD307" s="217"/>
      <c r="AE307" s="292"/>
      <c r="AF307" s="217"/>
      <c r="AG307" s="219"/>
    </row>
    <row r="308" spans="1:33" ht="21" customHeight="1">
      <c r="A308" s="28" t="s">
        <v>509</v>
      </c>
      <c r="B308" s="274" t="s">
        <v>568</v>
      </c>
      <c r="C308" s="292"/>
      <c r="D308" s="217"/>
      <c r="E308" s="217"/>
      <c r="F308" s="217"/>
      <c r="G308" s="292"/>
      <c r="H308" s="217"/>
      <c r="I308" s="219"/>
      <c r="M308" s="28" t="s">
        <v>509</v>
      </c>
      <c r="N308" s="274" t="s">
        <v>568</v>
      </c>
      <c r="O308" s="292"/>
      <c r="P308" s="217"/>
      <c r="Q308" s="217"/>
      <c r="R308" s="217"/>
      <c r="S308" s="292"/>
      <c r="T308" s="217"/>
      <c r="U308" s="219"/>
      <c r="V308" s="40"/>
      <c r="Y308" s="28" t="s">
        <v>509</v>
      </c>
      <c r="Z308" s="274" t="s">
        <v>568</v>
      </c>
      <c r="AA308" s="292"/>
      <c r="AB308" s="217"/>
      <c r="AC308" s="217"/>
      <c r="AD308" s="217"/>
      <c r="AE308" s="292"/>
      <c r="AF308" s="217"/>
      <c r="AG308" s="219"/>
    </row>
    <row r="309" spans="1:33" ht="21" hidden="1" customHeight="1">
      <c r="A309" s="28" t="s">
        <v>510</v>
      </c>
      <c r="B309" s="274" t="s">
        <v>569</v>
      </c>
      <c r="C309" s="292"/>
      <c r="D309" s="217"/>
      <c r="E309" s="217"/>
      <c r="F309" s="217"/>
      <c r="G309" s="292"/>
      <c r="H309" s="217"/>
      <c r="I309" s="219"/>
      <c r="M309" s="28" t="s">
        <v>510</v>
      </c>
      <c r="N309" s="274" t="s">
        <v>569</v>
      </c>
      <c r="O309" s="292"/>
      <c r="P309" s="217"/>
      <c r="Q309" s="217"/>
      <c r="R309" s="217"/>
      <c r="S309" s="292"/>
      <c r="T309" s="217"/>
      <c r="U309" s="219"/>
      <c r="V309" s="40"/>
      <c r="Y309" s="28" t="s">
        <v>510</v>
      </c>
      <c r="Z309" s="274" t="s">
        <v>569</v>
      </c>
      <c r="AA309" s="292"/>
      <c r="AB309" s="217"/>
      <c r="AC309" s="217"/>
      <c r="AD309" s="217"/>
      <c r="AE309" s="292"/>
      <c r="AF309" s="217"/>
      <c r="AG309" s="219"/>
    </row>
    <row r="310" spans="1:33" ht="21" hidden="1" customHeight="1">
      <c r="A310" s="28" t="s">
        <v>511</v>
      </c>
      <c r="B310" s="274" t="s">
        <v>570</v>
      </c>
      <c r="C310" s="292"/>
      <c r="D310" s="217"/>
      <c r="E310" s="217"/>
      <c r="F310" s="217"/>
      <c r="G310" s="292"/>
      <c r="H310" s="217"/>
      <c r="I310" s="219"/>
      <c r="M310" s="28" t="s">
        <v>511</v>
      </c>
      <c r="N310" s="274" t="s">
        <v>570</v>
      </c>
      <c r="O310" s="292"/>
      <c r="P310" s="217"/>
      <c r="Q310" s="217"/>
      <c r="R310" s="217"/>
      <c r="S310" s="292"/>
      <c r="T310" s="217"/>
      <c r="U310" s="219"/>
      <c r="V310" s="40"/>
      <c r="Y310" s="28" t="s">
        <v>511</v>
      </c>
      <c r="Z310" s="274" t="s">
        <v>570</v>
      </c>
      <c r="AA310" s="292"/>
      <c r="AB310" s="217"/>
      <c r="AC310" s="217"/>
      <c r="AD310" s="217"/>
      <c r="AE310" s="292"/>
      <c r="AF310" s="217"/>
      <c r="AG310" s="219"/>
    </row>
    <row r="311" spans="1:33" ht="21" hidden="1" customHeight="1">
      <c r="A311" s="28" t="s">
        <v>512</v>
      </c>
      <c r="B311" s="274" t="s">
        <v>571</v>
      </c>
      <c r="C311" s="292"/>
      <c r="D311" s="217"/>
      <c r="E311" s="217"/>
      <c r="F311" s="217"/>
      <c r="G311" s="292"/>
      <c r="H311" s="217"/>
      <c r="I311" s="219"/>
      <c r="M311" s="28" t="s">
        <v>512</v>
      </c>
      <c r="N311" s="274" t="s">
        <v>571</v>
      </c>
      <c r="O311" s="292"/>
      <c r="P311" s="217"/>
      <c r="Q311" s="217"/>
      <c r="R311" s="217"/>
      <c r="S311" s="292"/>
      <c r="T311" s="217"/>
      <c r="U311" s="219"/>
      <c r="V311" s="40"/>
      <c r="Y311" s="28" t="s">
        <v>512</v>
      </c>
      <c r="Z311" s="274" t="s">
        <v>571</v>
      </c>
      <c r="AA311" s="292"/>
      <c r="AB311" s="217"/>
      <c r="AC311" s="217"/>
      <c r="AD311" s="217"/>
      <c r="AE311" s="292"/>
      <c r="AF311" s="217"/>
      <c r="AG311" s="219"/>
    </row>
    <row r="312" spans="1:33" ht="21" hidden="1" customHeight="1">
      <c r="A312" s="28" t="s">
        <v>513</v>
      </c>
      <c r="B312" s="274" t="s">
        <v>572</v>
      </c>
      <c r="C312" s="292"/>
      <c r="D312" s="217"/>
      <c r="E312" s="217"/>
      <c r="F312" s="217"/>
      <c r="G312" s="292"/>
      <c r="H312" s="217"/>
      <c r="I312" s="219"/>
      <c r="M312" s="28" t="s">
        <v>513</v>
      </c>
      <c r="N312" s="274" t="s">
        <v>572</v>
      </c>
      <c r="O312" s="292"/>
      <c r="P312" s="217"/>
      <c r="Q312" s="217"/>
      <c r="R312" s="217"/>
      <c r="S312" s="292"/>
      <c r="T312" s="217"/>
      <c r="U312" s="219"/>
      <c r="V312" s="40"/>
      <c r="Y312" s="28" t="s">
        <v>513</v>
      </c>
      <c r="Z312" s="274" t="s">
        <v>572</v>
      </c>
      <c r="AA312" s="292"/>
      <c r="AB312" s="217"/>
      <c r="AC312" s="217"/>
      <c r="AD312" s="217"/>
      <c r="AE312" s="292"/>
      <c r="AF312" s="217"/>
      <c r="AG312" s="219"/>
    </row>
    <row r="313" spans="1:33" ht="21" hidden="1" customHeight="1">
      <c r="A313" s="28" t="s">
        <v>526</v>
      </c>
      <c r="B313" s="274" t="s">
        <v>573</v>
      </c>
      <c r="C313" s="292"/>
      <c r="D313" s="217"/>
      <c r="E313" s="217"/>
      <c r="F313" s="217"/>
      <c r="G313" s="292"/>
      <c r="H313" s="217"/>
      <c r="I313" s="219"/>
      <c r="M313" s="28" t="s">
        <v>526</v>
      </c>
      <c r="N313" s="274" t="s">
        <v>573</v>
      </c>
      <c r="O313" s="292"/>
      <c r="P313" s="217"/>
      <c r="Q313" s="217"/>
      <c r="R313" s="217"/>
      <c r="S313" s="292"/>
      <c r="T313" s="217"/>
      <c r="U313" s="219"/>
      <c r="V313" s="40"/>
      <c r="Y313" s="28" t="s">
        <v>526</v>
      </c>
      <c r="Z313" s="274" t="s">
        <v>573</v>
      </c>
      <c r="AA313" s="292"/>
      <c r="AB313" s="217"/>
      <c r="AC313" s="217"/>
      <c r="AD313" s="217"/>
      <c r="AE313" s="292"/>
      <c r="AF313" s="217"/>
      <c r="AG313" s="219"/>
    </row>
    <row r="314" spans="1:33" ht="21" hidden="1" customHeight="1">
      <c r="A314" s="28" t="s">
        <v>527</v>
      </c>
      <c r="B314" s="274" t="s">
        <v>574</v>
      </c>
      <c r="C314" s="292"/>
      <c r="D314" s="217"/>
      <c r="E314" s="217"/>
      <c r="F314" s="217"/>
      <c r="G314" s="292"/>
      <c r="H314" s="217"/>
      <c r="I314" s="219"/>
      <c r="M314" s="28" t="s">
        <v>527</v>
      </c>
      <c r="N314" s="274" t="s">
        <v>574</v>
      </c>
      <c r="O314" s="292"/>
      <c r="P314" s="217"/>
      <c r="Q314" s="217"/>
      <c r="R314" s="217"/>
      <c r="S314" s="292"/>
      <c r="T314" s="217"/>
      <c r="U314" s="219"/>
      <c r="V314" s="40"/>
      <c r="Y314" s="28" t="s">
        <v>527</v>
      </c>
      <c r="Z314" s="274" t="s">
        <v>574</v>
      </c>
      <c r="AA314" s="292"/>
      <c r="AB314" s="217"/>
      <c r="AC314" s="217"/>
      <c r="AD314" s="217"/>
      <c r="AE314" s="292"/>
      <c r="AF314" s="217"/>
      <c r="AG314" s="219"/>
    </row>
    <row r="315" spans="1:33" ht="21" hidden="1" customHeight="1">
      <c r="A315" s="28" t="s">
        <v>528</v>
      </c>
      <c r="B315" s="274" t="s">
        <v>575</v>
      </c>
      <c r="C315" s="292"/>
      <c r="D315" s="217"/>
      <c r="E315" s="217"/>
      <c r="F315" s="217"/>
      <c r="G315" s="292"/>
      <c r="H315" s="217"/>
      <c r="I315" s="219"/>
      <c r="M315" s="28" t="s">
        <v>528</v>
      </c>
      <c r="N315" s="274" t="s">
        <v>575</v>
      </c>
      <c r="O315" s="292"/>
      <c r="P315" s="217"/>
      <c r="Q315" s="217"/>
      <c r="R315" s="217"/>
      <c r="S315" s="292"/>
      <c r="T315" s="217"/>
      <c r="U315" s="219"/>
      <c r="V315" s="40"/>
      <c r="Y315" s="28" t="s">
        <v>528</v>
      </c>
      <c r="Z315" s="274" t="s">
        <v>575</v>
      </c>
      <c r="AA315" s="292"/>
      <c r="AB315" s="217"/>
      <c r="AC315" s="217"/>
      <c r="AD315" s="217"/>
      <c r="AE315" s="292"/>
      <c r="AF315" s="217"/>
      <c r="AG315" s="219"/>
    </row>
    <row r="316" spans="1:33" ht="21" hidden="1" customHeight="1">
      <c r="A316" s="28" t="s">
        <v>529</v>
      </c>
      <c r="B316" s="274" t="s">
        <v>576</v>
      </c>
      <c r="C316" s="292"/>
      <c r="D316" s="217"/>
      <c r="E316" s="217"/>
      <c r="F316" s="217"/>
      <c r="G316" s="292"/>
      <c r="H316" s="217"/>
      <c r="I316" s="219"/>
      <c r="M316" s="28" t="s">
        <v>529</v>
      </c>
      <c r="N316" s="274" t="s">
        <v>576</v>
      </c>
      <c r="O316" s="292"/>
      <c r="P316" s="217"/>
      <c r="Q316" s="217"/>
      <c r="R316" s="217"/>
      <c r="S316" s="292"/>
      <c r="T316" s="217"/>
      <c r="U316" s="219"/>
      <c r="V316" s="40"/>
      <c r="Y316" s="28" t="s">
        <v>529</v>
      </c>
      <c r="Z316" s="274" t="s">
        <v>576</v>
      </c>
      <c r="AA316" s="292"/>
      <c r="AB316" s="217"/>
      <c r="AC316" s="217"/>
      <c r="AD316" s="217"/>
      <c r="AE316" s="292"/>
      <c r="AF316" s="217"/>
      <c r="AG316" s="219"/>
    </row>
    <row r="317" spans="1:33" ht="21" hidden="1" customHeight="1">
      <c r="A317" s="28" t="s">
        <v>530</v>
      </c>
      <c r="B317" s="274" t="s">
        <v>577</v>
      </c>
      <c r="C317" s="292"/>
      <c r="D317" s="217"/>
      <c r="E317" s="217"/>
      <c r="F317" s="217"/>
      <c r="G317" s="292"/>
      <c r="H317" s="217"/>
      <c r="I317" s="219"/>
      <c r="M317" s="28" t="s">
        <v>530</v>
      </c>
      <c r="N317" s="274" t="s">
        <v>577</v>
      </c>
      <c r="O317" s="292"/>
      <c r="P317" s="217"/>
      <c r="Q317" s="217"/>
      <c r="R317" s="217"/>
      <c r="S317" s="292"/>
      <c r="T317" s="217"/>
      <c r="U317" s="219"/>
      <c r="V317" s="40"/>
      <c r="Y317" s="28" t="s">
        <v>530</v>
      </c>
      <c r="Z317" s="274" t="s">
        <v>577</v>
      </c>
      <c r="AA317" s="292"/>
      <c r="AB317" s="217"/>
      <c r="AC317" s="217"/>
      <c r="AD317" s="217"/>
      <c r="AE317" s="292"/>
      <c r="AF317" s="217"/>
      <c r="AG317" s="219"/>
    </row>
    <row r="318" spans="1:33" ht="21" hidden="1" customHeight="1">
      <c r="A318" s="28" t="s">
        <v>531</v>
      </c>
      <c r="B318" s="274" t="s">
        <v>578</v>
      </c>
      <c r="C318" s="292"/>
      <c r="D318" s="217"/>
      <c r="E318" s="217"/>
      <c r="F318" s="217"/>
      <c r="G318" s="292"/>
      <c r="H318" s="217"/>
      <c r="I318" s="219"/>
      <c r="M318" s="28" t="s">
        <v>531</v>
      </c>
      <c r="N318" s="274" t="s">
        <v>578</v>
      </c>
      <c r="O318" s="292"/>
      <c r="P318" s="217"/>
      <c r="Q318" s="217"/>
      <c r="R318" s="217"/>
      <c r="S318" s="292"/>
      <c r="T318" s="217"/>
      <c r="U318" s="219"/>
      <c r="V318" s="40"/>
      <c r="Y318" s="28" t="s">
        <v>531</v>
      </c>
      <c r="Z318" s="274" t="s">
        <v>578</v>
      </c>
      <c r="AA318" s="292"/>
      <c r="AB318" s="217"/>
      <c r="AC318" s="217"/>
      <c r="AD318" s="217"/>
      <c r="AE318" s="292"/>
      <c r="AF318" s="217"/>
      <c r="AG318" s="219"/>
    </row>
    <row r="319" spans="1:33" ht="21" hidden="1" customHeight="1">
      <c r="A319" s="28" t="s">
        <v>532</v>
      </c>
      <c r="B319" s="274" t="s">
        <v>579</v>
      </c>
      <c r="C319" s="292"/>
      <c r="D319" s="217"/>
      <c r="E319" s="217"/>
      <c r="F319" s="217"/>
      <c r="G319" s="292"/>
      <c r="H319" s="217"/>
      <c r="I319" s="219"/>
      <c r="M319" s="28" t="s">
        <v>532</v>
      </c>
      <c r="N319" s="274" t="s">
        <v>579</v>
      </c>
      <c r="O319" s="292"/>
      <c r="P319" s="217"/>
      <c r="Q319" s="217"/>
      <c r="R319" s="217"/>
      <c r="S319" s="292"/>
      <c r="T319" s="217"/>
      <c r="U319" s="219"/>
      <c r="V319" s="40"/>
      <c r="Y319" s="28" t="s">
        <v>532</v>
      </c>
      <c r="Z319" s="274" t="s">
        <v>579</v>
      </c>
      <c r="AA319" s="292"/>
      <c r="AB319" s="217"/>
      <c r="AC319" s="217"/>
      <c r="AD319" s="217"/>
      <c r="AE319" s="292"/>
      <c r="AF319" s="217"/>
      <c r="AG319" s="219"/>
    </row>
    <row r="320" spans="1:33" ht="21" hidden="1" customHeight="1">
      <c r="A320" s="28" t="s">
        <v>533</v>
      </c>
      <c r="B320" s="274" t="s">
        <v>580</v>
      </c>
      <c r="C320" s="292"/>
      <c r="D320" s="217"/>
      <c r="E320" s="217"/>
      <c r="F320" s="217"/>
      <c r="G320" s="292"/>
      <c r="H320" s="217"/>
      <c r="I320" s="219"/>
      <c r="M320" s="28" t="s">
        <v>533</v>
      </c>
      <c r="N320" s="274" t="s">
        <v>580</v>
      </c>
      <c r="O320" s="292"/>
      <c r="P320" s="217"/>
      <c r="Q320" s="217"/>
      <c r="R320" s="217"/>
      <c r="S320" s="292"/>
      <c r="T320" s="217"/>
      <c r="U320" s="219"/>
      <c r="V320" s="40"/>
      <c r="Y320" s="28" t="s">
        <v>533</v>
      </c>
      <c r="Z320" s="274" t="s">
        <v>580</v>
      </c>
      <c r="AA320" s="292"/>
      <c r="AB320" s="217"/>
      <c r="AC320" s="217"/>
      <c r="AD320" s="217"/>
      <c r="AE320" s="292"/>
      <c r="AF320" s="217"/>
      <c r="AG320" s="219"/>
    </row>
    <row r="321" spans="1:33" ht="21" hidden="1" customHeight="1">
      <c r="A321" s="28" t="s">
        <v>534</v>
      </c>
      <c r="B321" s="274" t="s">
        <v>581</v>
      </c>
      <c r="C321" s="292"/>
      <c r="D321" s="217"/>
      <c r="E321" s="217"/>
      <c r="F321" s="217"/>
      <c r="G321" s="292"/>
      <c r="H321" s="217"/>
      <c r="I321" s="219"/>
      <c r="M321" s="28" t="s">
        <v>534</v>
      </c>
      <c r="N321" s="274" t="s">
        <v>581</v>
      </c>
      <c r="O321" s="292"/>
      <c r="P321" s="217"/>
      <c r="Q321" s="217"/>
      <c r="R321" s="217"/>
      <c r="S321" s="292"/>
      <c r="T321" s="217"/>
      <c r="U321" s="219"/>
      <c r="V321" s="40"/>
      <c r="Y321" s="28" t="s">
        <v>534</v>
      </c>
      <c r="Z321" s="274" t="s">
        <v>581</v>
      </c>
      <c r="AA321" s="292"/>
      <c r="AB321" s="217"/>
      <c r="AC321" s="217"/>
      <c r="AD321" s="217"/>
      <c r="AE321" s="292"/>
      <c r="AF321" s="217"/>
      <c r="AG321" s="219"/>
    </row>
    <row r="322" spans="1:33" ht="21" hidden="1" customHeight="1">
      <c r="A322" s="28" t="s">
        <v>535</v>
      </c>
      <c r="B322" s="274" t="s">
        <v>582</v>
      </c>
      <c r="C322" s="292"/>
      <c r="D322" s="217"/>
      <c r="E322" s="217"/>
      <c r="F322" s="217"/>
      <c r="G322" s="292"/>
      <c r="H322" s="217"/>
      <c r="I322" s="219"/>
      <c r="M322" s="28" t="s">
        <v>535</v>
      </c>
      <c r="N322" s="274" t="s">
        <v>582</v>
      </c>
      <c r="O322" s="292"/>
      <c r="P322" s="217"/>
      <c r="Q322" s="217"/>
      <c r="R322" s="217"/>
      <c r="S322" s="292"/>
      <c r="T322" s="217"/>
      <c r="U322" s="219"/>
      <c r="V322" s="40"/>
      <c r="Y322" s="28" t="s">
        <v>535</v>
      </c>
      <c r="Z322" s="274" t="s">
        <v>582</v>
      </c>
      <c r="AA322" s="292"/>
      <c r="AB322" s="217"/>
      <c r="AC322" s="217"/>
      <c r="AD322" s="217"/>
      <c r="AE322" s="292"/>
      <c r="AF322" s="217"/>
      <c r="AG322" s="219"/>
    </row>
    <row r="323" spans="1:33" ht="21" hidden="1" customHeight="1">
      <c r="A323" s="28" t="s">
        <v>524</v>
      </c>
      <c r="B323" s="274" t="s">
        <v>583</v>
      </c>
      <c r="C323" s="292"/>
      <c r="D323" s="217"/>
      <c r="E323" s="217"/>
      <c r="F323" s="217"/>
      <c r="G323" s="292"/>
      <c r="H323" s="217"/>
      <c r="I323" s="219"/>
      <c r="M323" s="28" t="s">
        <v>524</v>
      </c>
      <c r="N323" s="274" t="s">
        <v>583</v>
      </c>
      <c r="O323" s="292"/>
      <c r="P323" s="217"/>
      <c r="Q323" s="217"/>
      <c r="R323" s="217"/>
      <c r="S323" s="292"/>
      <c r="T323" s="217"/>
      <c r="U323" s="219"/>
      <c r="V323" s="40"/>
      <c r="Y323" s="28" t="s">
        <v>524</v>
      </c>
      <c r="Z323" s="274" t="s">
        <v>583</v>
      </c>
      <c r="AA323" s="292"/>
      <c r="AB323" s="217"/>
      <c r="AC323" s="217"/>
      <c r="AD323" s="217"/>
      <c r="AE323" s="292"/>
      <c r="AF323" s="217"/>
      <c r="AG323" s="219"/>
    </row>
    <row r="324" spans="1:33" ht="21" hidden="1" customHeight="1">
      <c r="A324" s="28" t="s">
        <v>536</v>
      </c>
      <c r="B324" s="274" t="s">
        <v>584</v>
      </c>
      <c r="C324" s="292"/>
      <c r="D324" s="217"/>
      <c r="E324" s="217"/>
      <c r="F324" s="217"/>
      <c r="G324" s="292"/>
      <c r="H324" s="217"/>
      <c r="I324" s="219"/>
      <c r="M324" s="28" t="s">
        <v>536</v>
      </c>
      <c r="N324" s="274" t="s">
        <v>584</v>
      </c>
      <c r="O324" s="292"/>
      <c r="P324" s="217"/>
      <c r="Q324" s="217"/>
      <c r="R324" s="217"/>
      <c r="S324" s="292"/>
      <c r="T324" s="217"/>
      <c r="U324" s="219"/>
      <c r="V324" s="40"/>
      <c r="Y324" s="28" t="s">
        <v>536</v>
      </c>
      <c r="Z324" s="274" t="s">
        <v>584</v>
      </c>
      <c r="AA324" s="292"/>
      <c r="AB324" s="217"/>
      <c r="AC324" s="217"/>
      <c r="AD324" s="217"/>
      <c r="AE324" s="292"/>
      <c r="AF324" s="217"/>
      <c r="AG324" s="219"/>
    </row>
    <row r="325" spans="1:33" ht="21" hidden="1" customHeight="1">
      <c r="A325" s="28" t="s">
        <v>514</v>
      </c>
      <c r="B325" s="274" t="s">
        <v>585</v>
      </c>
      <c r="C325" s="292"/>
      <c r="D325" s="217"/>
      <c r="E325" s="217"/>
      <c r="F325" s="217"/>
      <c r="G325" s="292"/>
      <c r="H325" s="217"/>
      <c r="I325" s="219"/>
      <c r="M325" s="28" t="s">
        <v>514</v>
      </c>
      <c r="N325" s="274" t="s">
        <v>585</v>
      </c>
      <c r="O325" s="292"/>
      <c r="P325" s="217"/>
      <c r="Q325" s="217"/>
      <c r="R325" s="217"/>
      <c r="S325" s="292"/>
      <c r="T325" s="217"/>
      <c r="U325" s="219"/>
      <c r="V325" s="40"/>
      <c r="Y325" s="28" t="s">
        <v>514</v>
      </c>
      <c r="Z325" s="274" t="s">
        <v>585</v>
      </c>
      <c r="AA325" s="292"/>
      <c r="AB325" s="217"/>
      <c r="AC325" s="217"/>
      <c r="AD325" s="217"/>
      <c r="AE325" s="292"/>
      <c r="AF325" s="217"/>
      <c r="AG325" s="219"/>
    </row>
    <row r="326" spans="1:33" ht="21" hidden="1" customHeight="1">
      <c r="A326" s="28" t="s">
        <v>515</v>
      </c>
      <c r="B326" s="274" t="s">
        <v>586</v>
      </c>
      <c r="C326" s="292"/>
      <c r="D326" s="217"/>
      <c r="E326" s="217"/>
      <c r="F326" s="217"/>
      <c r="G326" s="292"/>
      <c r="H326" s="217"/>
      <c r="I326" s="219"/>
      <c r="M326" s="28" t="s">
        <v>515</v>
      </c>
      <c r="N326" s="274" t="s">
        <v>586</v>
      </c>
      <c r="O326" s="292"/>
      <c r="P326" s="217"/>
      <c r="Q326" s="217"/>
      <c r="R326" s="217"/>
      <c r="S326" s="292"/>
      <c r="T326" s="217"/>
      <c r="U326" s="219"/>
      <c r="V326" s="40"/>
      <c r="Y326" s="28" t="s">
        <v>515</v>
      </c>
      <c r="Z326" s="274" t="s">
        <v>586</v>
      </c>
      <c r="AA326" s="292"/>
      <c r="AB326" s="217"/>
      <c r="AC326" s="217"/>
      <c r="AD326" s="217"/>
      <c r="AE326" s="292"/>
      <c r="AF326" s="217"/>
      <c r="AG326" s="219"/>
    </row>
    <row r="327" spans="1:33" ht="21" hidden="1" customHeight="1">
      <c r="A327" s="28" t="s">
        <v>516</v>
      </c>
      <c r="B327" s="274" t="s">
        <v>587</v>
      </c>
      <c r="C327" s="292"/>
      <c r="D327" s="217"/>
      <c r="E327" s="217"/>
      <c r="F327" s="217"/>
      <c r="G327" s="292"/>
      <c r="H327" s="217"/>
      <c r="I327" s="219"/>
      <c r="M327" s="28" t="s">
        <v>516</v>
      </c>
      <c r="N327" s="274" t="s">
        <v>587</v>
      </c>
      <c r="O327" s="292"/>
      <c r="P327" s="217"/>
      <c r="Q327" s="217"/>
      <c r="R327" s="217"/>
      <c r="S327" s="292"/>
      <c r="T327" s="217"/>
      <c r="U327" s="219"/>
      <c r="V327" s="40"/>
      <c r="Y327" s="28" t="s">
        <v>516</v>
      </c>
      <c r="Z327" s="274" t="s">
        <v>587</v>
      </c>
      <c r="AA327" s="292"/>
      <c r="AB327" s="217"/>
      <c r="AC327" s="217"/>
      <c r="AD327" s="217"/>
      <c r="AE327" s="292"/>
      <c r="AF327" s="217"/>
      <c r="AG327" s="219"/>
    </row>
    <row r="328" spans="1:33" ht="21" hidden="1" customHeight="1">
      <c r="A328" s="28" t="s">
        <v>517</v>
      </c>
      <c r="B328" s="274" t="s">
        <v>588</v>
      </c>
      <c r="C328" s="292"/>
      <c r="D328" s="217"/>
      <c r="E328" s="217"/>
      <c r="F328" s="217"/>
      <c r="G328" s="292"/>
      <c r="H328" s="217"/>
      <c r="I328" s="219"/>
      <c r="M328" s="28" t="s">
        <v>517</v>
      </c>
      <c r="N328" s="274" t="s">
        <v>588</v>
      </c>
      <c r="O328" s="292"/>
      <c r="P328" s="217"/>
      <c r="Q328" s="217"/>
      <c r="R328" s="217"/>
      <c r="S328" s="292"/>
      <c r="T328" s="217"/>
      <c r="U328" s="219"/>
      <c r="V328" s="40"/>
      <c r="Y328" s="28" t="s">
        <v>517</v>
      </c>
      <c r="Z328" s="274" t="s">
        <v>588</v>
      </c>
      <c r="AA328" s="292"/>
      <c r="AB328" s="217"/>
      <c r="AC328" s="217"/>
      <c r="AD328" s="217"/>
      <c r="AE328" s="292"/>
      <c r="AF328" s="217"/>
      <c r="AG328" s="219"/>
    </row>
    <row r="329" spans="1:33" ht="21" hidden="1" customHeight="1">
      <c r="A329" s="28" t="s">
        <v>518</v>
      </c>
      <c r="B329" s="274" t="s">
        <v>589</v>
      </c>
      <c r="C329" s="292"/>
      <c r="D329" s="217"/>
      <c r="E329" s="217"/>
      <c r="F329" s="217"/>
      <c r="G329" s="292"/>
      <c r="H329" s="217"/>
      <c r="I329" s="219"/>
      <c r="M329" s="28" t="s">
        <v>518</v>
      </c>
      <c r="N329" s="274" t="s">
        <v>589</v>
      </c>
      <c r="O329" s="292"/>
      <c r="P329" s="217"/>
      <c r="Q329" s="217"/>
      <c r="R329" s="217"/>
      <c r="S329" s="292"/>
      <c r="T329" s="217"/>
      <c r="U329" s="219"/>
      <c r="V329" s="40"/>
      <c r="Y329" s="28" t="s">
        <v>518</v>
      </c>
      <c r="Z329" s="274" t="s">
        <v>589</v>
      </c>
      <c r="AA329" s="292"/>
      <c r="AB329" s="217"/>
      <c r="AC329" s="217"/>
      <c r="AD329" s="217"/>
      <c r="AE329" s="292"/>
      <c r="AF329" s="217"/>
      <c r="AG329" s="219"/>
    </row>
    <row r="330" spans="1:33" ht="21" hidden="1" customHeight="1">
      <c r="A330" s="28" t="s">
        <v>519</v>
      </c>
      <c r="B330" s="274" t="s">
        <v>590</v>
      </c>
      <c r="C330" s="292"/>
      <c r="D330" s="217"/>
      <c r="E330" s="217"/>
      <c r="F330" s="217"/>
      <c r="G330" s="292"/>
      <c r="H330" s="217"/>
      <c r="I330" s="219"/>
      <c r="M330" s="28" t="s">
        <v>519</v>
      </c>
      <c r="N330" s="274" t="s">
        <v>590</v>
      </c>
      <c r="O330" s="292"/>
      <c r="P330" s="217"/>
      <c r="Q330" s="217"/>
      <c r="R330" s="217"/>
      <c r="S330" s="292"/>
      <c r="T330" s="217"/>
      <c r="U330" s="219"/>
      <c r="V330" s="40"/>
      <c r="Y330" s="28" t="s">
        <v>519</v>
      </c>
      <c r="Z330" s="274" t="s">
        <v>590</v>
      </c>
      <c r="AA330" s="292"/>
      <c r="AB330" s="217"/>
      <c r="AC330" s="217"/>
      <c r="AD330" s="217"/>
      <c r="AE330" s="292"/>
      <c r="AF330" s="217"/>
      <c r="AG330" s="219"/>
    </row>
    <row r="331" spans="1:33" ht="21" hidden="1" customHeight="1">
      <c r="A331" s="28" t="s">
        <v>520</v>
      </c>
      <c r="B331" s="274" t="s">
        <v>591</v>
      </c>
      <c r="C331" s="292"/>
      <c r="D331" s="217"/>
      <c r="E331" s="217"/>
      <c r="F331" s="217"/>
      <c r="G331" s="292"/>
      <c r="H331" s="217"/>
      <c r="I331" s="219"/>
      <c r="M331" s="28" t="s">
        <v>520</v>
      </c>
      <c r="N331" s="274" t="s">
        <v>591</v>
      </c>
      <c r="O331" s="292"/>
      <c r="P331" s="217"/>
      <c r="Q331" s="217"/>
      <c r="R331" s="217"/>
      <c r="S331" s="292"/>
      <c r="T331" s="217"/>
      <c r="U331" s="219"/>
      <c r="V331" s="40"/>
      <c r="Y331" s="28" t="s">
        <v>520</v>
      </c>
      <c r="Z331" s="274" t="s">
        <v>591</v>
      </c>
      <c r="AA331" s="292"/>
      <c r="AB331" s="217"/>
      <c r="AC331" s="217"/>
      <c r="AD331" s="217"/>
      <c r="AE331" s="292"/>
      <c r="AF331" s="217"/>
      <c r="AG331" s="219"/>
    </row>
    <row r="332" spans="1:33" ht="21" hidden="1" customHeight="1">
      <c r="A332" s="28" t="s">
        <v>521</v>
      </c>
      <c r="B332" s="274" t="s">
        <v>592</v>
      </c>
      <c r="C332" s="292"/>
      <c r="D332" s="217"/>
      <c r="E332" s="217"/>
      <c r="F332" s="217"/>
      <c r="G332" s="292"/>
      <c r="H332" s="217"/>
      <c r="I332" s="219"/>
      <c r="M332" s="28" t="s">
        <v>521</v>
      </c>
      <c r="N332" s="274" t="s">
        <v>592</v>
      </c>
      <c r="O332" s="292"/>
      <c r="P332" s="217"/>
      <c r="Q332" s="217"/>
      <c r="R332" s="217"/>
      <c r="S332" s="292"/>
      <c r="T332" s="217"/>
      <c r="U332" s="219"/>
      <c r="V332" s="40"/>
      <c r="Y332" s="28" t="s">
        <v>521</v>
      </c>
      <c r="Z332" s="274" t="s">
        <v>592</v>
      </c>
      <c r="AA332" s="292"/>
      <c r="AB332" s="217"/>
      <c r="AC332" s="217"/>
      <c r="AD332" s="217"/>
      <c r="AE332" s="292"/>
      <c r="AF332" s="217"/>
      <c r="AG332" s="219"/>
    </row>
    <row r="333" spans="1:33" ht="21" hidden="1" customHeight="1">
      <c r="A333" s="28" t="s">
        <v>522</v>
      </c>
      <c r="B333" s="274" t="s">
        <v>593</v>
      </c>
      <c r="C333" s="292"/>
      <c r="D333" s="217"/>
      <c r="E333" s="217"/>
      <c r="F333" s="217"/>
      <c r="G333" s="292"/>
      <c r="H333" s="217"/>
      <c r="I333" s="219"/>
      <c r="M333" s="28" t="s">
        <v>522</v>
      </c>
      <c r="N333" s="274" t="s">
        <v>593</v>
      </c>
      <c r="O333" s="292"/>
      <c r="P333" s="217"/>
      <c r="Q333" s="217"/>
      <c r="R333" s="217"/>
      <c r="S333" s="292"/>
      <c r="T333" s="217"/>
      <c r="U333" s="219"/>
      <c r="V333" s="40"/>
      <c r="Y333" s="28" t="s">
        <v>522</v>
      </c>
      <c r="Z333" s="274" t="s">
        <v>593</v>
      </c>
      <c r="AA333" s="292"/>
      <c r="AB333" s="217"/>
      <c r="AC333" s="217"/>
      <c r="AD333" s="217"/>
      <c r="AE333" s="292"/>
      <c r="AF333" s="217"/>
      <c r="AG333" s="219"/>
    </row>
    <row r="334" spans="1:33" ht="21" hidden="1" customHeight="1">
      <c r="A334" s="28" t="s">
        <v>523</v>
      </c>
      <c r="B334" s="274" t="s">
        <v>594</v>
      </c>
      <c r="C334" s="292"/>
      <c r="D334" s="217"/>
      <c r="E334" s="217"/>
      <c r="F334" s="217"/>
      <c r="G334" s="292"/>
      <c r="H334" s="217"/>
      <c r="I334" s="219"/>
      <c r="M334" s="28" t="s">
        <v>523</v>
      </c>
      <c r="N334" s="274" t="s">
        <v>594</v>
      </c>
      <c r="O334" s="292"/>
      <c r="P334" s="217"/>
      <c r="Q334" s="217"/>
      <c r="R334" s="217"/>
      <c r="S334" s="292"/>
      <c r="T334" s="217"/>
      <c r="U334" s="219"/>
      <c r="V334" s="40"/>
      <c r="Y334" s="28" t="s">
        <v>523</v>
      </c>
      <c r="Z334" s="274" t="s">
        <v>594</v>
      </c>
      <c r="AA334" s="292"/>
      <c r="AB334" s="217"/>
      <c r="AC334" s="217"/>
      <c r="AD334" s="217"/>
      <c r="AE334" s="292"/>
      <c r="AF334" s="217"/>
      <c r="AG334" s="219"/>
    </row>
    <row r="335" spans="1:33" ht="21" hidden="1" customHeight="1">
      <c r="A335" s="28" t="s">
        <v>525</v>
      </c>
      <c r="B335" s="274" t="s">
        <v>595</v>
      </c>
      <c r="C335" s="292"/>
      <c r="D335" s="217"/>
      <c r="E335" s="217"/>
      <c r="F335" s="217"/>
      <c r="G335" s="292"/>
      <c r="H335" s="217"/>
      <c r="I335" s="219"/>
      <c r="M335" s="28" t="s">
        <v>525</v>
      </c>
      <c r="N335" s="274" t="s">
        <v>595</v>
      </c>
      <c r="O335" s="292"/>
      <c r="P335" s="217"/>
      <c r="Q335" s="217"/>
      <c r="R335" s="217"/>
      <c r="S335" s="292"/>
      <c r="T335" s="217"/>
      <c r="U335" s="219"/>
      <c r="V335" s="40"/>
      <c r="Y335" s="28" t="s">
        <v>525</v>
      </c>
      <c r="Z335" s="274" t="s">
        <v>595</v>
      </c>
      <c r="AA335" s="292"/>
      <c r="AB335" s="217"/>
      <c r="AC335" s="217"/>
      <c r="AD335" s="217"/>
      <c r="AE335" s="292"/>
      <c r="AF335" s="217"/>
      <c r="AG335" s="219"/>
    </row>
    <row r="336" spans="1:33" ht="21" hidden="1" customHeight="1">
      <c r="A336" s="28" t="s">
        <v>537</v>
      </c>
      <c r="B336" s="274" t="s">
        <v>596</v>
      </c>
      <c r="C336" s="292"/>
      <c r="D336" s="217"/>
      <c r="E336" s="217"/>
      <c r="F336" s="217"/>
      <c r="G336" s="292"/>
      <c r="H336" s="217"/>
      <c r="I336" s="219"/>
      <c r="M336" s="28" t="s">
        <v>537</v>
      </c>
      <c r="N336" s="274" t="s">
        <v>596</v>
      </c>
      <c r="O336" s="292"/>
      <c r="P336" s="217"/>
      <c r="Q336" s="217"/>
      <c r="R336" s="217"/>
      <c r="S336" s="292"/>
      <c r="T336" s="217"/>
      <c r="U336" s="219"/>
      <c r="V336" s="40"/>
      <c r="Y336" s="28" t="s">
        <v>537</v>
      </c>
      <c r="Z336" s="274" t="s">
        <v>596</v>
      </c>
      <c r="AA336" s="292"/>
      <c r="AB336" s="217"/>
      <c r="AC336" s="217"/>
      <c r="AD336" s="217"/>
      <c r="AE336" s="292"/>
      <c r="AF336" s="217"/>
      <c r="AG336" s="219"/>
    </row>
    <row r="337" spans="1:33" ht="21" hidden="1" customHeight="1">
      <c r="A337" s="28" t="s">
        <v>538</v>
      </c>
      <c r="B337" s="274" t="s">
        <v>597</v>
      </c>
      <c r="C337" s="292"/>
      <c r="D337" s="217"/>
      <c r="E337" s="217"/>
      <c r="F337" s="217"/>
      <c r="G337" s="292"/>
      <c r="H337" s="217"/>
      <c r="I337" s="219"/>
      <c r="M337" s="28" t="s">
        <v>538</v>
      </c>
      <c r="N337" s="274" t="s">
        <v>597</v>
      </c>
      <c r="O337" s="292"/>
      <c r="P337" s="217"/>
      <c r="Q337" s="217"/>
      <c r="R337" s="217"/>
      <c r="S337" s="292"/>
      <c r="T337" s="217"/>
      <c r="U337" s="219"/>
      <c r="V337" s="40"/>
      <c r="Y337" s="28" t="s">
        <v>538</v>
      </c>
      <c r="Z337" s="274" t="s">
        <v>597</v>
      </c>
      <c r="AA337" s="292"/>
      <c r="AB337" s="217"/>
      <c r="AC337" s="217"/>
      <c r="AD337" s="217"/>
      <c r="AE337" s="292"/>
      <c r="AF337" s="217"/>
      <c r="AG337" s="219"/>
    </row>
    <row r="338" spans="1:33" ht="21" hidden="1" customHeight="1">
      <c r="A338" s="28" t="s">
        <v>539</v>
      </c>
      <c r="B338" s="274" t="s">
        <v>598</v>
      </c>
      <c r="C338" s="292"/>
      <c r="D338" s="217"/>
      <c r="E338" s="217"/>
      <c r="F338" s="217"/>
      <c r="G338" s="292"/>
      <c r="H338" s="217"/>
      <c r="I338" s="219"/>
      <c r="M338" s="28" t="s">
        <v>539</v>
      </c>
      <c r="N338" s="274" t="s">
        <v>598</v>
      </c>
      <c r="O338" s="292"/>
      <c r="P338" s="217"/>
      <c r="Q338" s="217"/>
      <c r="R338" s="217"/>
      <c r="S338" s="292"/>
      <c r="T338" s="217"/>
      <c r="U338" s="219"/>
      <c r="V338" s="40"/>
      <c r="Y338" s="28" t="s">
        <v>539</v>
      </c>
      <c r="Z338" s="274" t="s">
        <v>598</v>
      </c>
      <c r="AA338" s="292"/>
      <c r="AB338" s="217"/>
      <c r="AC338" s="217"/>
      <c r="AD338" s="217"/>
      <c r="AE338" s="292"/>
      <c r="AF338" s="217"/>
      <c r="AG338" s="219"/>
    </row>
    <row r="339" spans="1:33" ht="21" hidden="1" customHeight="1">
      <c r="A339" s="28" t="s">
        <v>540</v>
      </c>
      <c r="B339" s="274" t="s">
        <v>599</v>
      </c>
      <c r="C339" s="292"/>
      <c r="D339" s="217"/>
      <c r="E339" s="217"/>
      <c r="F339" s="217"/>
      <c r="G339" s="292"/>
      <c r="H339" s="217"/>
      <c r="I339" s="219"/>
      <c r="M339" s="28" t="s">
        <v>540</v>
      </c>
      <c r="N339" s="274" t="s">
        <v>599</v>
      </c>
      <c r="O339" s="292"/>
      <c r="P339" s="217"/>
      <c r="Q339" s="217"/>
      <c r="R339" s="217"/>
      <c r="S339" s="292"/>
      <c r="T339" s="217"/>
      <c r="U339" s="219"/>
      <c r="V339" s="40"/>
      <c r="Y339" s="28" t="s">
        <v>540</v>
      </c>
      <c r="Z339" s="274" t="s">
        <v>599</v>
      </c>
      <c r="AA339" s="292"/>
      <c r="AB339" s="217"/>
      <c r="AC339" s="217"/>
      <c r="AD339" s="217"/>
      <c r="AE339" s="292"/>
      <c r="AF339" s="217"/>
      <c r="AG339" s="219"/>
    </row>
    <row r="340" spans="1:33" ht="21" hidden="1" customHeight="1">
      <c r="A340" s="28" t="s">
        <v>541</v>
      </c>
      <c r="B340" s="274" t="s">
        <v>600</v>
      </c>
      <c r="C340" s="292"/>
      <c r="D340" s="217"/>
      <c r="E340" s="217"/>
      <c r="F340" s="217"/>
      <c r="G340" s="292"/>
      <c r="H340" s="217"/>
      <c r="I340" s="219"/>
      <c r="M340" s="28" t="s">
        <v>541</v>
      </c>
      <c r="N340" s="274" t="s">
        <v>600</v>
      </c>
      <c r="O340" s="292"/>
      <c r="P340" s="217"/>
      <c r="Q340" s="217"/>
      <c r="R340" s="217"/>
      <c r="S340" s="292"/>
      <c r="T340" s="217"/>
      <c r="U340" s="219"/>
      <c r="V340" s="40"/>
      <c r="Y340" s="28" t="s">
        <v>541</v>
      </c>
      <c r="Z340" s="274" t="s">
        <v>600</v>
      </c>
      <c r="AA340" s="292"/>
      <c r="AB340" s="217"/>
      <c r="AC340" s="217"/>
      <c r="AD340" s="217"/>
      <c r="AE340" s="292"/>
      <c r="AF340" s="217"/>
      <c r="AG340" s="219"/>
    </row>
    <row r="341" spans="1:33" ht="21" hidden="1" customHeight="1">
      <c r="A341" s="28" t="s">
        <v>542</v>
      </c>
      <c r="B341" s="274" t="s">
        <v>601</v>
      </c>
      <c r="C341" s="292"/>
      <c r="D341" s="217"/>
      <c r="E341" s="217"/>
      <c r="F341" s="217"/>
      <c r="G341" s="292"/>
      <c r="H341" s="217"/>
      <c r="I341" s="219"/>
      <c r="M341" s="28" t="s">
        <v>542</v>
      </c>
      <c r="N341" s="274" t="s">
        <v>601</v>
      </c>
      <c r="O341" s="292"/>
      <c r="P341" s="217"/>
      <c r="Q341" s="217"/>
      <c r="R341" s="217"/>
      <c r="S341" s="292"/>
      <c r="T341" s="217"/>
      <c r="U341" s="219"/>
      <c r="V341" s="40"/>
      <c r="Y341" s="28" t="s">
        <v>542</v>
      </c>
      <c r="Z341" s="274" t="s">
        <v>601</v>
      </c>
      <c r="AA341" s="292"/>
      <c r="AB341" s="217"/>
      <c r="AC341" s="217"/>
      <c r="AD341" s="217"/>
      <c r="AE341" s="292"/>
      <c r="AF341" s="217"/>
      <c r="AG341" s="219"/>
    </row>
    <row r="342" spans="1:33" ht="21" hidden="1" customHeight="1">
      <c r="A342" s="28" t="s">
        <v>543</v>
      </c>
      <c r="B342" s="274" t="s">
        <v>602</v>
      </c>
      <c r="C342" s="292"/>
      <c r="D342" s="217"/>
      <c r="E342" s="217"/>
      <c r="F342" s="217"/>
      <c r="G342" s="292"/>
      <c r="H342" s="217"/>
      <c r="I342" s="219"/>
      <c r="M342" s="28" t="s">
        <v>543</v>
      </c>
      <c r="N342" s="274" t="s">
        <v>602</v>
      </c>
      <c r="O342" s="292"/>
      <c r="P342" s="217"/>
      <c r="Q342" s="217"/>
      <c r="R342" s="217"/>
      <c r="S342" s="292"/>
      <c r="T342" s="217"/>
      <c r="U342" s="219"/>
      <c r="V342" s="40"/>
      <c r="Y342" s="28" t="s">
        <v>543</v>
      </c>
      <c r="Z342" s="274" t="s">
        <v>602</v>
      </c>
      <c r="AA342" s="292"/>
      <c r="AB342" s="217"/>
      <c r="AC342" s="217"/>
      <c r="AD342" s="217"/>
      <c r="AE342" s="292"/>
      <c r="AF342" s="217"/>
      <c r="AG342" s="219"/>
    </row>
    <row r="343" spans="1:33" ht="21" hidden="1" customHeight="1">
      <c r="A343" s="28" t="s">
        <v>544</v>
      </c>
      <c r="B343" s="274" t="s">
        <v>603</v>
      </c>
      <c r="C343" s="292"/>
      <c r="D343" s="217"/>
      <c r="E343" s="217"/>
      <c r="F343" s="217"/>
      <c r="G343" s="292"/>
      <c r="H343" s="217"/>
      <c r="I343" s="219"/>
      <c r="M343" s="28" t="s">
        <v>544</v>
      </c>
      <c r="N343" s="274" t="s">
        <v>603</v>
      </c>
      <c r="O343" s="292"/>
      <c r="P343" s="217"/>
      <c r="Q343" s="217"/>
      <c r="R343" s="217"/>
      <c r="S343" s="292"/>
      <c r="T343" s="217"/>
      <c r="U343" s="219"/>
      <c r="V343" s="40"/>
      <c r="Y343" s="28" t="s">
        <v>544</v>
      </c>
      <c r="Z343" s="274" t="s">
        <v>603</v>
      </c>
      <c r="AA343" s="292"/>
      <c r="AB343" s="217"/>
      <c r="AC343" s="217"/>
      <c r="AD343" s="217"/>
      <c r="AE343" s="292"/>
      <c r="AF343" s="217"/>
      <c r="AG343" s="219"/>
    </row>
    <row r="344" spans="1:33" ht="21" hidden="1" customHeight="1">
      <c r="A344" s="28" t="s">
        <v>545</v>
      </c>
      <c r="B344" s="274" t="s">
        <v>604</v>
      </c>
      <c r="C344" s="292"/>
      <c r="D344" s="217"/>
      <c r="E344" s="217"/>
      <c r="F344" s="217"/>
      <c r="G344" s="292"/>
      <c r="H344" s="217"/>
      <c r="I344" s="219"/>
      <c r="M344" s="28" t="s">
        <v>545</v>
      </c>
      <c r="N344" s="274" t="s">
        <v>604</v>
      </c>
      <c r="O344" s="292"/>
      <c r="P344" s="217"/>
      <c r="Q344" s="217"/>
      <c r="R344" s="217"/>
      <c r="S344" s="292"/>
      <c r="T344" s="217"/>
      <c r="U344" s="219"/>
      <c r="V344" s="40"/>
      <c r="Y344" s="28" t="s">
        <v>545</v>
      </c>
      <c r="Z344" s="274" t="s">
        <v>604</v>
      </c>
      <c r="AA344" s="292"/>
      <c r="AB344" s="217"/>
      <c r="AC344" s="217"/>
      <c r="AD344" s="217"/>
      <c r="AE344" s="292"/>
      <c r="AF344" s="217"/>
      <c r="AG344" s="219"/>
    </row>
    <row r="345" spans="1:33" ht="21" hidden="1" customHeight="1">
      <c r="A345" s="28" t="s">
        <v>546</v>
      </c>
      <c r="B345" s="274" t="s">
        <v>605</v>
      </c>
      <c r="C345" s="292"/>
      <c r="D345" s="217"/>
      <c r="E345" s="217"/>
      <c r="F345" s="217"/>
      <c r="G345" s="292"/>
      <c r="H345" s="217"/>
      <c r="I345" s="219"/>
      <c r="M345" s="28" t="s">
        <v>546</v>
      </c>
      <c r="N345" s="274" t="s">
        <v>605</v>
      </c>
      <c r="O345" s="292"/>
      <c r="P345" s="217"/>
      <c r="Q345" s="217"/>
      <c r="R345" s="217"/>
      <c r="S345" s="292"/>
      <c r="T345" s="217"/>
      <c r="U345" s="219"/>
      <c r="V345" s="40"/>
      <c r="Y345" s="28" t="s">
        <v>546</v>
      </c>
      <c r="Z345" s="274" t="s">
        <v>605</v>
      </c>
      <c r="AA345" s="292"/>
      <c r="AB345" s="217"/>
      <c r="AC345" s="217"/>
      <c r="AD345" s="217"/>
      <c r="AE345" s="292"/>
      <c r="AF345" s="217"/>
      <c r="AG345" s="219"/>
    </row>
    <row r="346" spans="1:33" ht="21" hidden="1" customHeight="1">
      <c r="A346" s="28" t="s">
        <v>547</v>
      </c>
      <c r="B346" s="274" t="s">
        <v>606</v>
      </c>
      <c r="C346" s="292"/>
      <c r="D346" s="217"/>
      <c r="E346" s="217"/>
      <c r="F346" s="217"/>
      <c r="G346" s="292"/>
      <c r="H346" s="217"/>
      <c r="I346" s="219"/>
      <c r="M346" s="28" t="s">
        <v>547</v>
      </c>
      <c r="N346" s="274" t="s">
        <v>606</v>
      </c>
      <c r="O346" s="292"/>
      <c r="P346" s="217"/>
      <c r="Q346" s="217"/>
      <c r="R346" s="217"/>
      <c r="S346" s="292"/>
      <c r="T346" s="217"/>
      <c r="U346" s="219"/>
      <c r="V346" s="40"/>
      <c r="Y346" s="28" t="s">
        <v>547</v>
      </c>
      <c r="Z346" s="274" t="s">
        <v>606</v>
      </c>
      <c r="AA346" s="292"/>
      <c r="AB346" s="217"/>
      <c r="AC346" s="217"/>
      <c r="AD346" s="217"/>
      <c r="AE346" s="292"/>
      <c r="AF346" s="217"/>
      <c r="AG346" s="219"/>
    </row>
    <row r="347" spans="1:33" ht="21" hidden="1" customHeight="1">
      <c r="A347" s="28" t="s">
        <v>548</v>
      </c>
      <c r="B347" s="274" t="s">
        <v>607</v>
      </c>
      <c r="C347" s="292"/>
      <c r="D347" s="217"/>
      <c r="E347" s="217"/>
      <c r="F347" s="217"/>
      <c r="G347" s="292"/>
      <c r="H347" s="217"/>
      <c r="I347" s="219"/>
      <c r="M347" s="28" t="s">
        <v>548</v>
      </c>
      <c r="N347" s="274" t="s">
        <v>607</v>
      </c>
      <c r="O347" s="292"/>
      <c r="P347" s="217"/>
      <c r="Q347" s="217"/>
      <c r="R347" s="217"/>
      <c r="S347" s="292"/>
      <c r="T347" s="217"/>
      <c r="U347" s="219"/>
      <c r="V347" s="40"/>
      <c r="Y347" s="28" t="s">
        <v>548</v>
      </c>
      <c r="Z347" s="274" t="s">
        <v>607</v>
      </c>
      <c r="AA347" s="292"/>
      <c r="AB347" s="217"/>
      <c r="AC347" s="217"/>
      <c r="AD347" s="217"/>
      <c r="AE347" s="292"/>
      <c r="AF347" s="217"/>
      <c r="AG347" s="219"/>
    </row>
    <row r="348" spans="1:33" ht="21" hidden="1" customHeight="1">
      <c r="A348" s="28" t="s">
        <v>549</v>
      </c>
      <c r="B348" s="274" t="s">
        <v>608</v>
      </c>
      <c r="C348" s="292"/>
      <c r="D348" s="217"/>
      <c r="E348" s="217"/>
      <c r="F348" s="217"/>
      <c r="G348" s="292"/>
      <c r="H348" s="217"/>
      <c r="I348" s="219"/>
      <c r="M348" s="28" t="s">
        <v>549</v>
      </c>
      <c r="N348" s="274" t="s">
        <v>608</v>
      </c>
      <c r="O348" s="292"/>
      <c r="P348" s="217"/>
      <c r="Q348" s="217"/>
      <c r="R348" s="217"/>
      <c r="S348" s="292"/>
      <c r="T348" s="217"/>
      <c r="U348" s="219"/>
      <c r="V348" s="40"/>
      <c r="Y348" s="28" t="s">
        <v>549</v>
      </c>
      <c r="Z348" s="274" t="s">
        <v>608</v>
      </c>
      <c r="AA348" s="292"/>
      <c r="AB348" s="217"/>
      <c r="AC348" s="217"/>
      <c r="AD348" s="217"/>
      <c r="AE348" s="292"/>
      <c r="AF348" s="217"/>
      <c r="AG348" s="219"/>
    </row>
    <row r="349" spans="1:33" ht="21" hidden="1" customHeight="1">
      <c r="A349" s="28" t="s">
        <v>550</v>
      </c>
      <c r="B349" s="274" t="s">
        <v>609</v>
      </c>
      <c r="C349" s="292"/>
      <c r="D349" s="217"/>
      <c r="E349" s="217"/>
      <c r="F349" s="217"/>
      <c r="G349" s="292"/>
      <c r="H349" s="217"/>
      <c r="I349" s="219"/>
      <c r="M349" s="28" t="s">
        <v>550</v>
      </c>
      <c r="N349" s="274" t="s">
        <v>609</v>
      </c>
      <c r="O349" s="292"/>
      <c r="P349" s="217"/>
      <c r="Q349" s="217"/>
      <c r="R349" s="217"/>
      <c r="S349" s="292"/>
      <c r="T349" s="217"/>
      <c r="U349" s="219"/>
      <c r="V349" s="40"/>
      <c r="Y349" s="28" t="s">
        <v>550</v>
      </c>
      <c r="Z349" s="274" t="s">
        <v>609</v>
      </c>
      <c r="AA349" s="292"/>
      <c r="AB349" s="217"/>
      <c r="AC349" s="217"/>
      <c r="AD349" s="217"/>
      <c r="AE349" s="292"/>
      <c r="AF349" s="217"/>
      <c r="AG349" s="219"/>
    </row>
    <row r="350" spans="1:33" ht="21" hidden="1" customHeight="1">
      <c r="A350" s="28" t="s">
        <v>551</v>
      </c>
      <c r="B350" s="274" t="s">
        <v>610</v>
      </c>
      <c r="C350" s="292"/>
      <c r="D350" s="217"/>
      <c r="E350" s="217"/>
      <c r="F350" s="217"/>
      <c r="G350" s="292"/>
      <c r="H350" s="217"/>
      <c r="I350" s="219"/>
      <c r="M350" s="28" t="s">
        <v>551</v>
      </c>
      <c r="N350" s="274" t="s">
        <v>610</v>
      </c>
      <c r="O350" s="292"/>
      <c r="P350" s="217"/>
      <c r="Q350" s="217"/>
      <c r="R350" s="217"/>
      <c r="S350" s="292"/>
      <c r="T350" s="217"/>
      <c r="U350" s="219"/>
      <c r="V350" s="40"/>
      <c r="Y350" s="28" t="s">
        <v>551</v>
      </c>
      <c r="Z350" s="274" t="s">
        <v>610</v>
      </c>
      <c r="AA350" s="292"/>
      <c r="AB350" s="217"/>
      <c r="AC350" s="217"/>
      <c r="AD350" s="217"/>
      <c r="AE350" s="292"/>
      <c r="AF350" s="217"/>
      <c r="AG350" s="219"/>
    </row>
    <row r="351" spans="1:33" ht="21" hidden="1" customHeight="1">
      <c r="A351" s="28" t="s">
        <v>552</v>
      </c>
      <c r="B351" s="274" t="s">
        <v>611</v>
      </c>
      <c r="C351" s="292"/>
      <c r="D351" s="217"/>
      <c r="E351" s="217"/>
      <c r="F351" s="217"/>
      <c r="G351" s="292"/>
      <c r="H351" s="217"/>
      <c r="I351" s="219"/>
      <c r="M351" s="28" t="s">
        <v>552</v>
      </c>
      <c r="N351" s="274" t="s">
        <v>611</v>
      </c>
      <c r="O351" s="292"/>
      <c r="P351" s="217"/>
      <c r="Q351" s="217"/>
      <c r="R351" s="217"/>
      <c r="S351" s="292"/>
      <c r="T351" s="217"/>
      <c r="U351" s="219"/>
      <c r="V351" s="40"/>
      <c r="Y351" s="28" t="s">
        <v>552</v>
      </c>
      <c r="Z351" s="274" t="s">
        <v>611</v>
      </c>
      <c r="AA351" s="292"/>
      <c r="AB351" s="217"/>
      <c r="AC351" s="217"/>
      <c r="AD351" s="217"/>
      <c r="AE351" s="292"/>
      <c r="AF351" s="217"/>
      <c r="AG351" s="219"/>
    </row>
    <row r="352" spans="1:33" ht="21" hidden="1" customHeight="1">
      <c r="A352" s="28" t="s">
        <v>553</v>
      </c>
      <c r="B352" s="274" t="s">
        <v>612</v>
      </c>
      <c r="C352" s="292"/>
      <c r="D352" s="217"/>
      <c r="E352" s="217"/>
      <c r="F352" s="217"/>
      <c r="G352" s="292"/>
      <c r="H352" s="217"/>
      <c r="I352" s="219"/>
      <c r="M352" s="28" t="s">
        <v>553</v>
      </c>
      <c r="N352" s="274" t="s">
        <v>612</v>
      </c>
      <c r="O352" s="292"/>
      <c r="P352" s="217"/>
      <c r="Q352" s="217"/>
      <c r="R352" s="217"/>
      <c r="S352" s="292"/>
      <c r="T352" s="217"/>
      <c r="U352" s="219"/>
      <c r="V352" s="40"/>
      <c r="Y352" s="28" t="s">
        <v>553</v>
      </c>
      <c r="Z352" s="274" t="s">
        <v>612</v>
      </c>
      <c r="AA352" s="292"/>
      <c r="AB352" s="217"/>
      <c r="AC352" s="217"/>
      <c r="AD352" s="217"/>
      <c r="AE352" s="292"/>
      <c r="AF352" s="217"/>
      <c r="AG352" s="219"/>
    </row>
    <row r="353" spans="1:33" ht="21" hidden="1" customHeight="1">
      <c r="A353" s="28" t="s">
        <v>554</v>
      </c>
      <c r="B353" s="274" t="s">
        <v>613</v>
      </c>
      <c r="C353" s="292"/>
      <c r="D353" s="217"/>
      <c r="E353" s="217"/>
      <c r="F353" s="217"/>
      <c r="G353" s="292"/>
      <c r="H353" s="217"/>
      <c r="I353" s="219"/>
      <c r="M353" s="28" t="s">
        <v>554</v>
      </c>
      <c r="N353" s="274" t="s">
        <v>613</v>
      </c>
      <c r="O353" s="292"/>
      <c r="P353" s="217"/>
      <c r="Q353" s="217"/>
      <c r="R353" s="217"/>
      <c r="S353" s="292"/>
      <c r="T353" s="217"/>
      <c r="U353" s="219"/>
      <c r="V353" s="40"/>
      <c r="Y353" s="28" t="s">
        <v>554</v>
      </c>
      <c r="Z353" s="274" t="s">
        <v>613</v>
      </c>
      <c r="AA353" s="292"/>
      <c r="AB353" s="217"/>
      <c r="AC353" s="217"/>
      <c r="AD353" s="217"/>
      <c r="AE353" s="292"/>
      <c r="AF353" s="217"/>
      <c r="AG353" s="219"/>
    </row>
    <row r="354" spans="1:33" ht="21" hidden="1" customHeight="1">
      <c r="A354" s="28" t="s">
        <v>555</v>
      </c>
      <c r="B354" s="274" t="s">
        <v>614</v>
      </c>
      <c r="C354" s="292"/>
      <c r="D354" s="217"/>
      <c r="E354" s="217"/>
      <c r="F354" s="217"/>
      <c r="G354" s="292"/>
      <c r="H354" s="217"/>
      <c r="I354" s="219"/>
      <c r="M354" s="28" t="s">
        <v>555</v>
      </c>
      <c r="N354" s="274" t="s">
        <v>614</v>
      </c>
      <c r="O354" s="292"/>
      <c r="P354" s="217"/>
      <c r="Q354" s="217"/>
      <c r="R354" s="217"/>
      <c r="S354" s="292"/>
      <c r="T354" s="217"/>
      <c r="U354" s="219"/>
      <c r="V354" s="40"/>
      <c r="Y354" s="28" t="s">
        <v>555</v>
      </c>
      <c r="Z354" s="274" t="s">
        <v>614</v>
      </c>
      <c r="AA354" s="292"/>
      <c r="AB354" s="217"/>
      <c r="AC354" s="217"/>
      <c r="AD354" s="217"/>
      <c r="AE354" s="292"/>
      <c r="AF354" s="217"/>
      <c r="AG354" s="219"/>
    </row>
    <row r="355" spans="1:33" ht="21" hidden="1" customHeight="1">
      <c r="A355" s="28" t="s">
        <v>556</v>
      </c>
      <c r="B355" s="274" t="s">
        <v>615</v>
      </c>
      <c r="C355" s="292"/>
      <c r="D355" s="217"/>
      <c r="E355" s="217"/>
      <c r="F355" s="217"/>
      <c r="G355" s="292"/>
      <c r="H355" s="217"/>
      <c r="I355" s="219"/>
      <c r="M355" s="28" t="s">
        <v>556</v>
      </c>
      <c r="N355" s="274" t="s">
        <v>615</v>
      </c>
      <c r="O355" s="292"/>
      <c r="P355" s="217"/>
      <c r="Q355" s="217"/>
      <c r="R355" s="217"/>
      <c r="S355" s="292"/>
      <c r="T355" s="217"/>
      <c r="U355" s="219"/>
      <c r="V355" s="40"/>
      <c r="Y355" s="28" t="s">
        <v>556</v>
      </c>
      <c r="Z355" s="274" t="s">
        <v>615</v>
      </c>
      <c r="AA355" s="292"/>
      <c r="AB355" s="217"/>
      <c r="AC355" s="217"/>
      <c r="AD355" s="217"/>
      <c r="AE355" s="292"/>
      <c r="AF355" s="217"/>
      <c r="AG355" s="219"/>
    </row>
    <row r="356" spans="1:33" ht="21" hidden="1" customHeight="1">
      <c r="A356" s="28" t="s">
        <v>557</v>
      </c>
      <c r="B356" s="274" t="s">
        <v>616</v>
      </c>
      <c r="C356" s="292"/>
      <c r="D356" s="217"/>
      <c r="E356" s="217"/>
      <c r="F356" s="217"/>
      <c r="G356" s="292"/>
      <c r="H356" s="217"/>
      <c r="I356" s="219"/>
      <c r="M356" s="28" t="s">
        <v>557</v>
      </c>
      <c r="N356" s="274" t="s">
        <v>616</v>
      </c>
      <c r="O356" s="292"/>
      <c r="P356" s="217"/>
      <c r="Q356" s="217"/>
      <c r="R356" s="217"/>
      <c r="S356" s="292"/>
      <c r="T356" s="217"/>
      <c r="U356" s="219"/>
      <c r="V356" s="40"/>
      <c r="Y356" s="28" t="s">
        <v>557</v>
      </c>
      <c r="Z356" s="274" t="s">
        <v>616</v>
      </c>
      <c r="AA356" s="292"/>
      <c r="AB356" s="217"/>
      <c r="AC356" s="217"/>
      <c r="AD356" s="217"/>
      <c r="AE356" s="292"/>
      <c r="AF356" s="217"/>
      <c r="AG356" s="219"/>
    </row>
    <row r="357" spans="1:33" ht="21" hidden="1" customHeight="1">
      <c r="A357" s="28" t="s">
        <v>558</v>
      </c>
      <c r="B357" s="274" t="s">
        <v>617</v>
      </c>
      <c r="C357" s="292"/>
      <c r="D357" s="217"/>
      <c r="E357" s="217"/>
      <c r="F357" s="217"/>
      <c r="G357" s="292"/>
      <c r="H357" s="217"/>
      <c r="I357" s="219"/>
      <c r="M357" s="28" t="s">
        <v>558</v>
      </c>
      <c r="N357" s="274" t="s">
        <v>617</v>
      </c>
      <c r="O357" s="292"/>
      <c r="P357" s="217"/>
      <c r="Q357" s="217"/>
      <c r="R357" s="217"/>
      <c r="S357" s="292"/>
      <c r="T357" s="217"/>
      <c r="U357" s="219"/>
      <c r="V357" s="40"/>
      <c r="Y357" s="28" t="s">
        <v>558</v>
      </c>
      <c r="Z357" s="274" t="s">
        <v>617</v>
      </c>
      <c r="AA357" s="292"/>
      <c r="AB357" s="217"/>
      <c r="AC357" s="217"/>
      <c r="AD357" s="217"/>
      <c r="AE357" s="292"/>
      <c r="AF357" s="217"/>
      <c r="AG357" s="219"/>
    </row>
    <row r="358" spans="1:33" ht="21" hidden="1" customHeight="1">
      <c r="A358" s="28" t="s">
        <v>559</v>
      </c>
      <c r="B358" s="274" t="s">
        <v>618</v>
      </c>
      <c r="C358" s="292"/>
      <c r="D358" s="217"/>
      <c r="E358" s="217"/>
      <c r="F358" s="217"/>
      <c r="G358" s="292"/>
      <c r="H358" s="217"/>
      <c r="I358" s="219"/>
      <c r="M358" s="28" t="s">
        <v>559</v>
      </c>
      <c r="N358" s="274" t="s">
        <v>618</v>
      </c>
      <c r="O358" s="292"/>
      <c r="P358" s="217"/>
      <c r="Q358" s="217"/>
      <c r="R358" s="217"/>
      <c r="S358" s="292"/>
      <c r="T358" s="217"/>
      <c r="U358" s="219"/>
      <c r="V358" s="40"/>
      <c r="Y358" s="28" t="s">
        <v>559</v>
      </c>
      <c r="Z358" s="274" t="s">
        <v>618</v>
      </c>
      <c r="AA358" s="292"/>
      <c r="AB358" s="217"/>
      <c r="AC358" s="217"/>
      <c r="AD358" s="217"/>
      <c r="AE358" s="292"/>
      <c r="AF358" s="217"/>
      <c r="AG358" s="219"/>
    </row>
    <row r="359" spans="1:33" ht="21" hidden="1" customHeight="1"/>
    <row r="360" spans="1:33" ht="21" hidden="1" customHeight="1"/>
    <row r="361" spans="1:33" ht="21" hidden="1" customHeight="1"/>
    <row r="362" spans="1:33" ht="21" hidden="1" customHeight="1"/>
    <row r="363" spans="1:33" ht="21" hidden="1" customHeight="1"/>
    <row r="364" spans="1:33" ht="21" customHeight="1"/>
    <row r="365" spans="1:33" ht="21" customHeight="1">
      <c r="A365" s="19" t="s">
        <v>438</v>
      </c>
      <c r="B365" s="19" t="s">
        <v>428</v>
      </c>
    </row>
    <row r="366" spans="1:33" ht="21" customHeight="1">
      <c r="B366" s="19" t="s">
        <v>429</v>
      </c>
    </row>
    <row r="367" spans="1:33" ht="21" customHeight="1">
      <c r="B367" s="19" t="s">
        <v>628</v>
      </c>
    </row>
    <row r="368" spans="1:33" ht="21" customHeight="1">
      <c r="B368" s="19" t="s">
        <v>626</v>
      </c>
    </row>
    <row r="369" spans="2:2" ht="21" customHeight="1">
      <c r="B369" s="19" t="s">
        <v>627</v>
      </c>
    </row>
    <row r="370" spans="2:2" ht="21" customHeight="1">
      <c r="B370" s="19" t="s">
        <v>189</v>
      </c>
    </row>
    <row r="371" spans="2:2" ht="21" customHeight="1">
      <c r="B371" s="19" t="s">
        <v>287</v>
      </c>
    </row>
    <row r="372" spans="2:2" ht="21" customHeight="1">
      <c r="B372" s="19" t="s">
        <v>290</v>
      </c>
    </row>
    <row r="373" spans="2:2" ht="21" customHeight="1">
      <c r="B373" s="19" t="s">
        <v>291</v>
      </c>
    </row>
    <row r="374" spans="2:2" ht="21" customHeight="1">
      <c r="B374" s="19" t="s">
        <v>292</v>
      </c>
    </row>
    <row r="375" spans="2:2" ht="21" customHeight="1"/>
    <row r="376" spans="2:2" ht="21" customHeight="1"/>
    <row r="377" spans="2:2" ht="21" customHeight="1"/>
    <row r="378" spans="2:2" ht="21" customHeight="1"/>
    <row r="379" spans="2:2" ht="21" customHeight="1"/>
    <row r="380" spans="2:2" ht="21" customHeight="1"/>
    <row r="381" spans="2:2" ht="21" customHeight="1"/>
    <row r="382" spans="2:2" ht="21" customHeight="1"/>
    <row r="383" spans="2:2" ht="21" customHeight="1"/>
    <row r="384" spans="2:2"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 customHeight="1"/>
    <row r="419" ht="12.75" customHeight="1"/>
    <row r="420" ht="12.75" customHeight="1"/>
    <row r="421" ht="12.75" customHeight="1"/>
    <row r="422" ht="12.75" customHeight="1"/>
    <row r="423" ht="12.75" customHeight="1"/>
    <row r="424" ht="12.75" customHeight="1"/>
    <row r="426" ht="12.75" customHeight="1"/>
    <row r="427" ht="12.75" customHeight="1"/>
    <row r="428" ht="12.75" customHeight="1"/>
    <row r="429" ht="12.75" customHeight="1"/>
    <row r="430" ht="12.75" customHeight="1"/>
    <row r="431" ht="13.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2" ht="12.75" customHeight="1"/>
    <row r="483" ht="12.75" customHeight="1"/>
    <row r="486" ht="40.5" customHeight="1"/>
  </sheetData>
  <phoneticPr fontId="5"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2:AI484"/>
  <sheetViews>
    <sheetView showGridLines="0" topLeftCell="A290" zoomScale="60" zoomScaleNormal="60" workbookViewId="0"/>
  </sheetViews>
  <sheetFormatPr defaultColWidth="8.85546875" defaultRowHeight="18.75"/>
  <cols>
    <col min="1" max="1" width="23" style="19" customWidth="1"/>
    <col min="2" max="2" width="20.28515625" style="19" customWidth="1"/>
    <col min="3" max="4" width="17.28515625" style="19" customWidth="1"/>
    <col min="5" max="5" width="18.140625" style="19" customWidth="1"/>
    <col min="6" max="7" width="17.28515625" style="19" customWidth="1"/>
    <col min="8" max="8" width="18.5703125" style="19" customWidth="1"/>
    <col min="9" max="9" width="17.28515625" style="19" customWidth="1"/>
    <col min="10" max="10" width="21.28515625" style="19" customWidth="1"/>
    <col min="11" max="11" width="15.28515625" style="19" customWidth="1"/>
    <col min="12" max="12" width="5.7109375" style="19" customWidth="1"/>
    <col min="13" max="13" width="23" style="19" customWidth="1"/>
    <col min="14" max="14" width="20.28515625" style="19" customWidth="1"/>
    <col min="15" max="16" width="17.28515625" style="19" customWidth="1"/>
    <col min="17" max="17" width="18.140625" style="19" customWidth="1"/>
    <col min="18" max="19" width="17.28515625" style="19" customWidth="1"/>
    <col min="20" max="20" width="18.5703125" style="19" customWidth="1"/>
    <col min="21" max="21" width="17.28515625" style="19" customWidth="1"/>
    <col min="22" max="22" width="21.28515625" style="19" customWidth="1"/>
    <col min="23" max="23" width="15.28515625" style="19" customWidth="1"/>
    <col min="24" max="24" width="8.85546875" style="19"/>
    <col min="25" max="25" width="23" style="19" customWidth="1"/>
    <col min="26" max="26" width="20.28515625" style="19" customWidth="1"/>
    <col min="27" max="27" width="17.28515625" style="19" customWidth="1"/>
    <col min="28" max="28" width="17.28515625" style="135" customWidth="1"/>
    <col min="29" max="29" width="18.140625" style="19" customWidth="1"/>
    <col min="30" max="31" width="17.28515625" style="19" customWidth="1"/>
    <col min="32" max="32" width="18.5703125" style="19" customWidth="1"/>
    <col min="33" max="33" width="17.28515625" style="19" customWidth="1"/>
    <col min="34" max="34" width="21.28515625" style="19" customWidth="1"/>
    <col min="35" max="35" width="15.28515625" style="19" customWidth="1"/>
    <col min="36" max="16384" width="8.85546875" style="19"/>
  </cols>
  <sheetData>
    <row r="2" spans="1:35" ht="14.25" customHeight="1">
      <c r="A2" s="20" t="s">
        <v>23</v>
      </c>
      <c r="B2" s="20"/>
      <c r="M2" s="20" t="s">
        <v>23</v>
      </c>
      <c r="N2" s="20"/>
      <c r="Y2" s="20" t="s">
        <v>23</v>
      </c>
      <c r="Z2" s="20"/>
    </row>
    <row r="3" spans="1:35" ht="14.25" customHeight="1" thickBot="1">
      <c r="A3" s="186" t="s">
        <v>299</v>
      </c>
      <c r="B3" s="187"/>
      <c r="C3" s="124"/>
      <c r="D3" s="124"/>
      <c r="E3" s="124"/>
      <c r="F3" s="184"/>
      <c r="G3" s="124"/>
      <c r="H3" s="124"/>
      <c r="I3" s="124"/>
      <c r="J3" s="124"/>
      <c r="K3" s="2" t="s">
        <v>13</v>
      </c>
      <c r="M3" s="186" t="s">
        <v>624</v>
      </c>
      <c r="N3" s="187"/>
      <c r="O3" s="124"/>
      <c r="P3" s="124"/>
      <c r="Q3" s="124"/>
      <c r="R3" s="184"/>
      <c r="S3" s="124"/>
      <c r="T3" s="124"/>
      <c r="U3" s="124"/>
      <c r="V3" s="124"/>
      <c r="W3" s="2" t="s">
        <v>13</v>
      </c>
      <c r="Y3" s="186" t="s">
        <v>300</v>
      </c>
      <c r="Z3" s="187"/>
      <c r="AA3" s="124"/>
      <c r="AB3" s="156"/>
      <c r="AC3" s="124"/>
      <c r="AD3" s="184"/>
      <c r="AE3" s="124"/>
      <c r="AF3" s="124"/>
      <c r="AG3" s="124"/>
      <c r="AH3" s="124"/>
      <c r="AI3" s="2" t="s">
        <v>13</v>
      </c>
    </row>
    <row r="4" spans="1:35" ht="26.25" customHeight="1" thickTop="1">
      <c r="A4" s="356">
        <v>1</v>
      </c>
      <c r="B4" s="180"/>
      <c r="C4" s="69"/>
      <c r="D4" s="181" t="s">
        <v>379</v>
      </c>
      <c r="E4" s="59" t="s">
        <v>378</v>
      </c>
      <c r="F4" s="181" t="s">
        <v>380</v>
      </c>
      <c r="G4" s="185"/>
      <c r="H4" s="182"/>
      <c r="I4" s="183"/>
      <c r="J4" s="106" t="s">
        <v>371</v>
      </c>
      <c r="K4" s="78" t="s">
        <v>26</v>
      </c>
      <c r="M4" s="359">
        <v>1</v>
      </c>
      <c r="N4" s="41"/>
      <c r="O4" s="69"/>
      <c r="P4" s="181" t="s">
        <v>379</v>
      </c>
      <c r="Q4" s="59" t="s">
        <v>378</v>
      </c>
      <c r="R4" s="181" t="s">
        <v>380</v>
      </c>
      <c r="S4" s="182"/>
      <c r="T4" s="182"/>
      <c r="U4" s="183"/>
      <c r="V4" s="114" t="s">
        <v>371</v>
      </c>
      <c r="W4" s="78" t="s">
        <v>26</v>
      </c>
      <c r="Y4" s="356">
        <v>1</v>
      </c>
      <c r="Z4" s="180"/>
      <c r="AA4" s="69"/>
      <c r="AB4" s="181" t="s">
        <v>379</v>
      </c>
      <c r="AC4" s="59" t="s">
        <v>378</v>
      </c>
      <c r="AD4" s="181" t="s">
        <v>380</v>
      </c>
      <c r="AE4" s="185"/>
      <c r="AF4" s="182"/>
      <c r="AG4" s="183"/>
      <c r="AH4" s="106" t="s">
        <v>371</v>
      </c>
      <c r="AI4" s="78" t="s">
        <v>26</v>
      </c>
    </row>
    <row r="5" spans="1:35" ht="36.6" customHeight="1">
      <c r="A5" s="357">
        <v>2</v>
      </c>
      <c r="B5" s="137" t="s">
        <v>377</v>
      </c>
      <c r="C5" s="139" t="s">
        <v>31</v>
      </c>
      <c r="D5" s="137" t="s">
        <v>24</v>
      </c>
      <c r="E5" s="37" t="s">
        <v>25</v>
      </c>
      <c r="F5" s="138" t="s">
        <v>26</v>
      </c>
      <c r="G5" s="37" t="s">
        <v>27</v>
      </c>
      <c r="H5" s="37" t="s">
        <v>264</v>
      </c>
      <c r="I5" s="139" t="s">
        <v>436</v>
      </c>
      <c r="J5" s="79" t="s">
        <v>372</v>
      </c>
      <c r="K5" s="80" t="s">
        <v>392</v>
      </c>
      <c r="M5" s="357">
        <v>2</v>
      </c>
      <c r="N5" s="137" t="s">
        <v>377</v>
      </c>
      <c r="O5" s="139" t="s">
        <v>31</v>
      </c>
      <c r="P5" s="137" t="s">
        <v>24</v>
      </c>
      <c r="Q5" s="37" t="s">
        <v>25</v>
      </c>
      <c r="R5" s="138" t="s">
        <v>26</v>
      </c>
      <c r="S5" s="37" t="s">
        <v>27</v>
      </c>
      <c r="T5" s="60" t="s">
        <v>264</v>
      </c>
      <c r="U5" s="139" t="s">
        <v>436</v>
      </c>
      <c r="V5" s="79" t="s">
        <v>372</v>
      </c>
      <c r="W5" s="80" t="s">
        <v>392</v>
      </c>
      <c r="Y5" s="357">
        <v>2</v>
      </c>
      <c r="Z5" s="267" t="s">
        <v>377</v>
      </c>
      <c r="AA5" s="139" t="s">
        <v>31</v>
      </c>
      <c r="AB5" s="267" t="s">
        <v>24</v>
      </c>
      <c r="AC5" s="205" t="s">
        <v>25</v>
      </c>
      <c r="AD5" s="138" t="s">
        <v>26</v>
      </c>
      <c r="AE5" s="205" t="s">
        <v>27</v>
      </c>
      <c r="AF5" s="205" t="s">
        <v>264</v>
      </c>
      <c r="AG5" s="139" t="s">
        <v>436</v>
      </c>
      <c r="AH5" s="79" t="s">
        <v>372</v>
      </c>
      <c r="AI5" s="80" t="s">
        <v>392</v>
      </c>
    </row>
    <row r="6" spans="1:35" ht="21" customHeight="1">
      <c r="A6" s="358">
        <v>3</v>
      </c>
      <c r="B6" s="21" t="s">
        <v>3</v>
      </c>
      <c r="C6" s="22" t="s">
        <v>4</v>
      </c>
      <c r="D6" s="21" t="s">
        <v>5</v>
      </c>
      <c r="E6" s="22" t="s">
        <v>6</v>
      </c>
      <c r="F6" s="83" t="s">
        <v>7</v>
      </c>
      <c r="G6" s="22" t="s">
        <v>8</v>
      </c>
      <c r="H6" s="22" t="s">
        <v>9</v>
      </c>
      <c r="I6" s="69" t="s">
        <v>10</v>
      </c>
      <c r="J6" s="83" t="s">
        <v>11</v>
      </c>
      <c r="K6" s="23" t="s">
        <v>29</v>
      </c>
      <c r="M6" s="358">
        <v>3</v>
      </c>
      <c r="N6" s="41" t="s">
        <v>3</v>
      </c>
      <c r="O6" s="22" t="s">
        <v>4</v>
      </c>
      <c r="P6" s="41" t="s">
        <v>5</v>
      </c>
      <c r="Q6" s="22" t="s">
        <v>6</v>
      </c>
      <c r="R6" s="83" t="s">
        <v>7</v>
      </c>
      <c r="S6" s="22" t="s">
        <v>8</v>
      </c>
      <c r="T6" s="22" t="s">
        <v>9</v>
      </c>
      <c r="U6" s="69" t="s">
        <v>10</v>
      </c>
      <c r="V6" s="83" t="s">
        <v>11</v>
      </c>
      <c r="W6" s="23" t="s">
        <v>29</v>
      </c>
      <c r="Y6" s="358">
        <v>3</v>
      </c>
      <c r="Z6" s="262" t="s">
        <v>3</v>
      </c>
      <c r="AA6" s="22" t="s">
        <v>4</v>
      </c>
      <c r="AB6" s="262" t="s">
        <v>5</v>
      </c>
      <c r="AC6" s="22" t="s">
        <v>6</v>
      </c>
      <c r="AD6" s="83" t="s">
        <v>7</v>
      </c>
      <c r="AE6" s="22" t="s">
        <v>8</v>
      </c>
      <c r="AF6" s="22" t="s">
        <v>9</v>
      </c>
      <c r="AG6" s="69" t="s">
        <v>10</v>
      </c>
      <c r="AH6" s="83" t="s">
        <v>11</v>
      </c>
      <c r="AI6" s="23" t="s">
        <v>29</v>
      </c>
    </row>
    <row r="7" spans="1:35" ht="21" customHeight="1">
      <c r="A7" s="70" t="s">
        <v>21</v>
      </c>
      <c r="B7" s="84"/>
      <c r="C7" s="84"/>
      <c r="D7" s="85"/>
      <c r="E7" s="84"/>
      <c r="F7" s="85"/>
      <c r="G7" s="85"/>
      <c r="H7" s="84"/>
      <c r="I7" s="84"/>
      <c r="J7" s="86"/>
      <c r="K7" s="87"/>
      <c r="M7" s="70" t="s">
        <v>22</v>
      </c>
      <c r="N7" s="88"/>
      <c r="O7" s="88"/>
      <c r="P7" s="89"/>
      <c r="Q7" s="88"/>
      <c r="R7" s="89"/>
      <c r="S7" s="89"/>
      <c r="T7" s="88"/>
      <c r="U7" s="88"/>
      <c r="V7" s="90"/>
      <c r="W7" s="91"/>
      <c r="Y7" s="70" t="s">
        <v>19</v>
      </c>
      <c r="Z7" s="88"/>
      <c r="AA7" s="88"/>
      <c r="AB7" s="49"/>
      <c r="AC7" s="88"/>
      <c r="AD7" s="89"/>
      <c r="AE7" s="89"/>
      <c r="AF7" s="88"/>
      <c r="AG7" s="88"/>
      <c r="AH7" s="90"/>
      <c r="AI7" s="91"/>
    </row>
    <row r="8" spans="1:35" ht="21" hidden="1" customHeight="1">
      <c r="A8" s="28" t="s">
        <v>47</v>
      </c>
      <c r="B8" s="168">
        <v>416000</v>
      </c>
      <c r="C8" s="169">
        <v>59000</v>
      </c>
      <c r="D8" s="170">
        <v>22000</v>
      </c>
      <c r="E8" s="169">
        <v>30000</v>
      </c>
      <c r="F8" s="170">
        <v>52000</v>
      </c>
      <c r="G8" s="170" t="s">
        <v>270</v>
      </c>
      <c r="H8" s="169">
        <v>27000</v>
      </c>
      <c r="I8" s="169">
        <v>18000</v>
      </c>
      <c r="J8" s="171">
        <v>475000</v>
      </c>
      <c r="K8" s="172">
        <v>289000</v>
      </c>
      <c r="M8" s="28" t="s">
        <v>47</v>
      </c>
      <c r="N8" s="216">
        <v>142000</v>
      </c>
      <c r="O8" s="305">
        <v>18000</v>
      </c>
      <c r="P8" s="273" t="s">
        <v>270</v>
      </c>
      <c r="Q8" s="305" t="s">
        <v>270</v>
      </c>
      <c r="R8" s="273">
        <v>14000</v>
      </c>
      <c r="S8" s="273" t="s">
        <v>270</v>
      </c>
      <c r="T8" s="305" t="s">
        <v>270</v>
      </c>
      <c r="U8" s="305">
        <v>8000</v>
      </c>
      <c r="V8" s="306">
        <v>160000</v>
      </c>
      <c r="W8" s="218">
        <v>88000</v>
      </c>
      <c r="Y8" s="28" t="s">
        <v>47</v>
      </c>
      <c r="Z8" s="230">
        <v>274000</v>
      </c>
      <c r="AA8" s="308">
        <v>41000</v>
      </c>
      <c r="AB8" s="309">
        <v>16000</v>
      </c>
      <c r="AC8" s="308">
        <v>23000</v>
      </c>
      <c r="AD8" s="309">
        <v>39000</v>
      </c>
      <c r="AE8" s="309" t="s">
        <v>270</v>
      </c>
      <c r="AF8" s="308">
        <v>26000</v>
      </c>
      <c r="AG8" s="308">
        <v>10000</v>
      </c>
      <c r="AH8" s="310">
        <v>315000</v>
      </c>
      <c r="AI8" s="231">
        <v>201000</v>
      </c>
    </row>
    <row r="9" spans="1:35" ht="21" hidden="1" customHeight="1">
      <c r="A9" s="28" t="s">
        <v>48</v>
      </c>
      <c r="B9" s="168">
        <v>427000</v>
      </c>
      <c r="C9" s="169">
        <v>70000</v>
      </c>
      <c r="D9" s="170">
        <v>30000</v>
      </c>
      <c r="E9" s="169">
        <v>32000</v>
      </c>
      <c r="F9" s="170">
        <v>62000</v>
      </c>
      <c r="G9" s="170">
        <v>10000</v>
      </c>
      <c r="H9" s="169">
        <v>26000</v>
      </c>
      <c r="I9" s="169">
        <v>26000</v>
      </c>
      <c r="J9" s="171">
        <v>497000</v>
      </c>
      <c r="K9" s="172">
        <v>308000</v>
      </c>
      <c r="M9" s="28" t="s">
        <v>48</v>
      </c>
      <c r="N9" s="216">
        <v>139000</v>
      </c>
      <c r="O9" s="305">
        <v>23000</v>
      </c>
      <c r="P9" s="273">
        <v>10000</v>
      </c>
      <c r="Q9" s="305">
        <v>9000</v>
      </c>
      <c r="R9" s="273">
        <v>19000</v>
      </c>
      <c r="S9" s="273" t="s">
        <v>270</v>
      </c>
      <c r="T9" s="305" t="s">
        <v>270</v>
      </c>
      <c r="U9" s="305">
        <v>13000</v>
      </c>
      <c r="V9" s="306">
        <v>162000</v>
      </c>
      <c r="W9" s="218">
        <v>89000</v>
      </c>
      <c r="Y9" s="28" t="s">
        <v>48</v>
      </c>
      <c r="Z9" s="230">
        <v>288000</v>
      </c>
      <c r="AA9" s="308">
        <v>47000</v>
      </c>
      <c r="AB9" s="309">
        <v>20000</v>
      </c>
      <c r="AC9" s="308">
        <v>23000</v>
      </c>
      <c r="AD9" s="309">
        <v>43000</v>
      </c>
      <c r="AE9" s="309" t="s">
        <v>270</v>
      </c>
      <c r="AF9" s="308">
        <v>25000</v>
      </c>
      <c r="AG9" s="308">
        <v>13000</v>
      </c>
      <c r="AH9" s="310">
        <v>335000</v>
      </c>
      <c r="AI9" s="231">
        <v>219000</v>
      </c>
    </row>
    <row r="10" spans="1:35" ht="21" hidden="1" customHeight="1">
      <c r="A10" s="28" t="s">
        <v>49</v>
      </c>
      <c r="B10" s="168">
        <v>443000</v>
      </c>
      <c r="C10" s="169">
        <v>68000</v>
      </c>
      <c r="D10" s="170">
        <v>26000</v>
      </c>
      <c r="E10" s="169">
        <v>35000</v>
      </c>
      <c r="F10" s="170">
        <v>61000</v>
      </c>
      <c r="G10" s="170">
        <v>13000</v>
      </c>
      <c r="H10" s="169">
        <v>26000</v>
      </c>
      <c r="I10" s="169">
        <v>22000</v>
      </c>
      <c r="J10" s="171">
        <v>511000</v>
      </c>
      <c r="K10" s="172">
        <v>321000</v>
      </c>
      <c r="M10" s="28" t="s">
        <v>49</v>
      </c>
      <c r="N10" s="216">
        <v>151000</v>
      </c>
      <c r="O10" s="305">
        <v>23000</v>
      </c>
      <c r="P10" s="273">
        <v>9000</v>
      </c>
      <c r="Q10" s="305">
        <v>11000</v>
      </c>
      <c r="R10" s="273">
        <v>20000</v>
      </c>
      <c r="S10" s="273" t="s">
        <v>270</v>
      </c>
      <c r="T10" s="305" t="s">
        <v>270</v>
      </c>
      <c r="U10" s="305">
        <v>12000</v>
      </c>
      <c r="V10" s="306">
        <v>174000</v>
      </c>
      <c r="W10" s="218">
        <v>101000</v>
      </c>
      <c r="Y10" s="28" t="s">
        <v>49</v>
      </c>
      <c r="Z10" s="230">
        <v>292000</v>
      </c>
      <c r="AA10" s="308">
        <v>45000</v>
      </c>
      <c r="AB10" s="309">
        <v>17000</v>
      </c>
      <c r="AC10" s="308">
        <v>24000</v>
      </c>
      <c r="AD10" s="309">
        <v>41000</v>
      </c>
      <c r="AE10" s="309" t="s">
        <v>270</v>
      </c>
      <c r="AF10" s="308">
        <v>25000</v>
      </c>
      <c r="AG10" s="308">
        <v>11000</v>
      </c>
      <c r="AH10" s="310">
        <v>336000</v>
      </c>
      <c r="AI10" s="231">
        <v>220000</v>
      </c>
    </row>
    <row r="11" spans="1:35" ht="21" hidden="1" customHeight="1">
      <c r="A11" s="28" t="s">
        <v>265</v>
      </c>
      <c r="B11" s="168" t="s">
        <v>46</v>
      </c>
      <c r="C11" s="169" t="s">
        <v>46</v>
      </c>
      <c r="D11" s="170" t="s">
        <v>46</v>
      </c>
      <c r="E11" s="169" t="s">
        <v>46</v>
      </c>
      <c r="F11" s="170" t="s">
        <v>46</v>
      </c>
      <c r="G11" s="170" t="s">
        <v>46</v>
      </c>
      <c r="H11" s="169" t="s">
        <v>46</v>
      </c>
      <c r="I11" s="169" t="s">
        <v>46</v>
      </c>
      <c r="J11" s="171" t="s">
        <v>46</v>
      </c>
      <c r="K11" s="172" t="s">
        <v>46</v>
      </c>
      <c r="M11" s="28" t="s">
        <v>265</v>
      </c>
      <c r="N11" s="168" t="s">
        <v>46</v>
      </c>
      <c r="O11" s="169" t="s">
        <v>46</v>
      </c>
      <c r="P11" s="170" t="s">
        <v>46</v>
      </c>
      <c r="Q11" s="169" t="s">
        <v>46</v>
      </c>
      <c r="R11" s="170" t="s">
        <v>46</v>
      </c>
      <c r="S11" s="170" t="s">
        <v>46</v>
      </c>
      <c r="T11" s="169" t="s">
        <v>46</v>
      </c>
      <c r="U11" s="169" t="s">
        <v>46</v>
      </c>
      <c r="V11" s="171" t="s">
        <v>46</v>
      </c>
      <c r="W11" s="172" t="s">
        <v>46</v>
      </c>
      <c r="Y11" s="28" t="s">
        <v>265</v>
      </c>
      <c r="Z11" s="168" t="s">
        <v>46</v>
      </c>
      <c r="AA11" s="169" t="s">
        <v>46</v>
      </c>
      <c r="AB11" s="170" t="s">
        <v>46</v>
      </c>
      <c r="AC11" s="169" t="s">
        <v>46</v>
      </c>
      <c r="AD11" s="170" t="s">
        <v>46</v>
      </c>
      <c r="AE11" s="170" t="s">
        <v>46</v>
      </c>
      <c r="AF11" s="169" t="s">
        <v>46</v>
      </c>
      <c r="AG11" s="169" t="s">
        <v>46</v>
      </c>
      <c r="AH11" s="171" t="s">
        <v>46</v>
      </c>
      <c r="AI11" s="172" t="s">
        <v>46</v>
      </c>
    </row>
    <row r="12" spans="1:35" ht="21" hidden="1" customHeight="1">
      <c r="A12" s="28" t="s">
        <v>198</v>
      </c>
      <c r="B12" s="168">
        <v>446000</v>
      </c>
      <c r="C12" s="169">
        <v>66000</v>
      </c>
      <c r="D12" s="170">
        <v>31000</v>
      </c>
      <c r="E12" s="169">
        <v>31000</v>
      </c>
      <c r="F12" s="170">
        <v>62000</v>
      </c>
      <c r="G12" s="170">
        <v>9000</v>
      </c>
      <c r="H12" s="169">
        <v>26000</v>
      </c>
      <c r="I12" s="169">
        <v>27000</v>
      </c>
      <c r="J12" s="171">
        <v>512000</v>
      </c>
      <c r="K12" s="172">
        <v>323000</v>
      </c>
      <c r="M12" s="28" t="s">
        <v>198</v>
      </c>
      <c r="N12" s="216">
        <v>152000</v>
      </c>
      <c r="O12" s="305">
        <v>24000</v>
      </c>
      <c r="P12" s="273">
        <v>13000</v>
      </c>
      <c r="Q12" s="305">
        <v>9000</v>
      </c>
      <c r="R12" s="273">
        <v>22000</v>
      </c>
      <c r="S12" s="273" t="s">
        <v>270</v>
      </c>
      <c r="T12" s="305" t="s">
        <v>270</v>
      </c>
      <c r="U12" s="305">
        <v>15000</v>
      </c>
      <c r="V12" s="306">
        <v>175000</v>
      </c>
      <c r="W12" s="218">
        <v>103000</v>
      </c>
      <c r="Y12" s="28" t="s">
        <v>198</v>
      </c>
      <c r="Z12" s="230">
        <v>295000</v>
      </c>
      <c r="AA12" s="308">
        <v>42000</v>
      </c>
      <c r="AB12" s="309">
        <v>18000</v>
      </c>
      <c r="AC12" s="308">
        <v>22000</v>
      </c>
      <c r="AD12" s="309">
        <v>40000</v>
      </c>
      <c r="AE12" s="309" t="s">
        <v>270</v>
      </c>
      <c r="AF12" s="308">
        <v>23000</v>
      </c>
      <c r="AG12" s="308">
        <v>13000</v>
      </c>
      <c r="AH12" s="310">
        <v>337000</v>
      </c>
      <c r="AI12" s="231">
        <v>221000</v>
      </c>
    </row>
    <row r="13" spans="1:35" ht="21" hidden="1" customHeight="1">
      <c r="A13" s="28" t="s">
        <v>50</v>
      </c>
      <c r="B13" s="168">
        <v>442000</v>
      </c>
      <c r="C13" s="169">
        <v>67000</v>
      </c>
      <c r="D13" s="170">
        <v>30000</v>
      </c>
      <c r="E13" s="169">
        <v>31000</v>
      </c>
      <c r="F13" s="170">
        <v>61000</v>
      </c>
      <c r="G13" s="170">
        <v>9000</v>
      </c>
      <c r="H13" s="169">
        <v>25000</v>
      </c>
      <c r="I13" s="169">
        <v>27000</v>
      </c>
      <c r="J13" s="171">
        <v>509000</v>
      </c>
      <c r="K13" s="172">
        <v>320000</v>
      </c>
      <c r="M13" s="28" t="s">
        <v>50</v>
      </c>
      <c r="N13" s="216">
        <v>152000</v>
      </c>
      <c r="O13" s="305">
        <v>24000</v>
      </c>
      <c r="P13" s="273">
        <v>12000</v>
      </c>
      <c r="Q13" s="305">
        <v>10000</v>
      </c>
      <c r="R13" s="273">
        <v>22000</v>
      </c>
      <c r="S13" s="273" t="s">
        <v>270</v>
      </c>
      <c r="T13" s="305" t="s">
        <v>270</v>
      </c>
      <c r="U13" s="305">
        <v>14000</v>
      </c>
      <c r="V13" s="306">
        <v>175000</v>
      </c>
      <c r="W13" s="218">
        <v>102000</v>
      </c>
      <c r="Y13" s="28" t="s">
        <v>50</v>
      </c>
      <c r="Z13" s="230">
        <v>290000</v>
      </c>
      <c r="AA13" s="308">
        <v>43000</v>
      </c>
      <c r="AB13" s="309">
        <v>18000</v>
      </c>
      <c r="AC13" s="308">
        <v>21000</v>
      </c>
      <c r="AD13" s="309">
        <v>40000</v>
      </c>
      <c r="AE13" s="309" t="s">
        <v>270</v>
      </c>
      <c r="AF13" s="308">
        <v>23000</v>
      </c>
      <c r="AG13" s="308">
        <v>13000</v>
      </c>
      <c r="AH13" s="310">
        <v>334000</v>
      </c>
      <c r="AI13" s="231">
        <v>218000</v>
      </c>
    </row>
    <row r="14" spans="1:35" ht="21" hidden="1" customHeight="1">
      <c r="A14" s="28" t="s">
        <v>51</v>
      </c>
      <c r="B14" s="168">
        <v>433000</v>
      </c>
      <c r="C14" s="169">
        <v>67000</v>
      </c>
      <c r="D14" s="170">
        <v>28000</v>
      </c>
      <c r="E14" s="169">
        <v>33000</v>
      </c>
      <c r="F14" s="170">
        <v>61000</v>
      </c>
      <c r="G14" s="170">
        <v>9000</v>
      </c>
      <c r="H14" s="169">
        <v>27000</v>
      </c>
      <c r="I14" s="169">
        <v>25000</v>
      </c>
      <c r="J14" s="171">
        <v>501000</v>
      </c>
      <c r="K14" s="172">
        <v>313000</v>
      </c>
      <c r="M14" s="28" t="s">
        <v>51</v>
      </c>
      <c r="N14" s="216">
        <v>149000</v>
      </c>
      <c r="O14" s="305">
        <v>23000</v>
      </c>
      <c r="P14" s="273">
        <v>10000</v>
      </c>
      <c r="Q14" s="305">
        <v>10000</v>
      </c>
      <c r="R14" s="273">
        <v>20000</v>
      </c>
      <c r="S14" s="273" t="s">
        <v>270</v>
      </c>
      <c r="T14" s="305" t="s">
        <v>270</v>
      </c>
      <c r="U14" s="305">
        <v>13000</v>
      </c>
      <c r="V14" s="306">
        <v>172000</v>
      </c>
      <c r="W14" s="218">
        <v>99000</v>
      </c>
      <c r="Y14" s="28" t="s">
        <v>51</v>
      </c>
      <c r="Z14" s="230">
        <v>285000</v>
      </c>
      <c r="AA14" s="308">
        <v>44000</v>
      </c>
      <c r="AB14" s="309">
        <v>17000</v>
      </c>
      <c r="AC14" s="308">
        <v>24000</v>
      </c>
      <c r="AD14" s="309">
        <v>41000</v>
      </c>
      <c r="AE14" s="309" t="s">
        <v>270</v>
      </c>
      <c r="AF14" s="308">
        <v>25000</v>
      </c>
      <c r="AG14" s="308">
        <v>12000</v>
      </c>
      <c r="AH14" s="310">
        <v>329000</v>
      </c>
      <c r="AI14" s="231">
        <v>214000</v>
      </c>
    </row>
    <row r="15" spans="1:35" ht="21" hidden="1" customHeight="1">
      <c r="A15" s="28" t="s">
        <v>52</v>
      </c>
      <c r="B15" s="168">
        <v>433000</v>
      </c>
      <c r="C15" s="169">
        <v>68000</v>
      </c>
      <c r="D15" s="170">
        <v>27000</v>
      </c>
      <c r="E15" s="169">
        <v>35000</v>
      </c>
      <c r="F15" s="170">
        <v>61000</v>
      </c>
      <c r="G15" s="170">
        <v>9000</v>
      </c>
      <c r="H15" s="169">
        <v>27000</v>
      </c>
      <c r="I15" s="169">
        <v>25000</v>
      </c>
      <c r="J15" s="171">
        <v>501000</v>
      </c>
      <c r="K15" s="172">
        <v>313000</v>
      </c>
      <c r="M15" s="28" t="s">
        <v>52</v>
      </c>
      <c r="N15" s="216">
        <v>150000</v>
      </c>
      <c r="O15" s="305">
        <v>23000</v>
      </c>
      <c r="P15" s="273">
        <v>10000</v>
      </c>
      <c r="Q15" s="305">
        <v>10000</v>
      </c>
      <c r="R15" s="273">
        <v>20000</v>
      </c>
      <c r="S15" s="273" t="s">
        <v>270</v>
      </c>
      <c r="T15" s="305" t="s">
        <v>270</v>
      </c>
      <c r="U15" s="305">
        <v>13000</v>
      </c>
      <c r="V15" s="306">
        <v>173000</v>
      </c>
      <c r="W15" s="218">
        <v>101000</v>
      </c>
      <c r="Y15" s="28" t="s">
        <v>52</v>
      </c>
      <c r="Z15" s="230">
        <v>282000</v>
      </c>
      <c r="AA15" s="308">
        <v>45000</v>
      </c>
      <c r="AB15" s="309">
        <v>17000</v>
      </c>
      <c r="AC15" s="308">
        <v>25000</v>
      </c>
      <c r="AD15" s="309">
        <v>42000</v>
      </c>
      <c r="AE15" s="309" t="s">
        <v>270</v>
      </c>
      <c r="AF15" s="308">
        <v>25000</v>
      </c>
      <c r="AG15" s="308">
        <v>12000</v>
      </c>
      <c r="AH15" s="310">
        <v>327000</v>
      </c>
      <c r="AI15" s="231">
        <v>212000</v>
      </c>
    </row>
    <row r="16" spans="1:35" ht="21" hidden="1" customHeight="1">
      <c r="A16" s="28" t="s">
        <v>53</v>
      </c>
      <c r="B16" s="168">
        <v>432000</v>
      </c>
      <c r="C16" s="169">
        <v>70000</v>
      </c>
      <c r="D16" s="170">
        <v>27000</v>
      </c>
      <c r="E16" s="169">
        <v>36000</v>
      </c>
      <c r="F16" s="170">
        <v>63000</v>
      </c>
      <c r="G16" s="170">
        <v>9000</v>
      </c>
      <c r="H16" s="169">
        <v>30000</v>
      </c>
      <c r="I16" s="169">
        <v>24000</v>
      </c>
      <c r="J16" s="171">
        <v>503000</v>
      </c>
      <c r="K16" s="172">
        <v>315000</v>
      </c>
      <c r="M16" s="28" t="s">
        <v>53</v>
      </c>
      <c r="N16" s="216">
        <v>149000</v>
      </c>
      <c r="O16" s="305">
        <v>24000</v>
      </c>
      <c r="P16" s="273">
        <v>10000</v>
      </c>
      <c r="Q16" s="305">
        <v>9000</v>
      </c>
      <c r="R16" s="273">
        <v>19000</v>
      </c>
      <c r="S16" s="273" t="s">
        <v>270</v>
      </c>
      <c r="T16" s="305" t="s">
        <v>270</v>
      </c>
      <c r="U16" s="305">
        <v>12000</v>
      </c>
      <c r="V16" s="306">
        <v>173000</v>
      </c>
      <c r="W16" s="218">
        <v>101000</v>
      </c>
      <c r="Y16" s="28" t="s">
        <v>53</v>
      </c>
      <c r="Z16" s="230">
        <v>283000</v>
      </c>
      <c r="AA16" s="308">
        <v>47000</v>
      </c>
      <c r="AB16" s="309">
        <v>17000</v>
      </c>
      <c r="AC16" s="308">
        <v>27000</v>
      </c>
      <c r="AD16" s="309">
        <v>44000</v>
      </c>
      <c r="AE16" s="309" t="s">
        <v>270</v>
      </c>
      <c r="AF16" s="308">
        <v>27000</v>
      </c>
      <c r="AG16" s="308">
        <v>12000</v>
      </c>
      <c r="AH16" s="310">
        <v>330000</v>
      </c>
      <c r="AI16" s="231">
        <v>214000</v>
      </c>
    </row>
    <row r="17" spans="1:35" ht="21" hidden="1" customHeight="1">
      <c r="A17" s="28" t="s">
        <v>54</v>
      </c>
      <c r="B17" s="168">
        <v>433000</v>
      </c>
      <c r="C17" s="169">
        <v>67000</v>
      </c>
      <c r="D17" s="170">
        <v>27000</v>
      </c>
      <c r="E17" s="169">
        <v>34000</v>
      </c>
      <c r="F17" s="170">
        <v>61000</v>
      </c>
      <c r="G17" s="170">
        <v>10000</v>
      </c>
      <c r="H17" s="169">
        <v>28000</v>
      </c>
      <c r="I17" s="169">
        <v>23000</v>
      </c>
      <c r="J17" s="171">
        <v>500000</v>
      </c>
      <c r="K17" s="172">
        <v>310000</v>
      </c>
      <c r="M17" s="28" t="s">
        <v>54</v>
      </c>
      <c r="N17" s="216">
        <v>152000</v>
      </c>
      <c r="O17" s="305">
        <v>22000</v>
      </c>
      <c r="P17" s="273">
        <v>10000</v>
      </c>
      <c r="Q17" s="305">
        <v>9000</v>
      </c>
      <c r="R17" s="273">
        <v>19000</v>
      </c>
      <c r="S17" s="273" t="s">
        <v>270</v>
      </c>
      <c r="T17" s="305" t="s">
        <v>270</v>
      </c>
      <c r="U17" s="305">
        <v>11000</v>
      </c>
      <c r="V17" s="306">
        <v>174000</v>
      </c>
      <c r="W17" s="218">
        <v>100000</v>
      </c>
      <c r="Y17" s="28" t="s">
        <v>54</v>
      </c>
      <c r="Z17" s="230">
        <v>281000</v>
      </c>
      <c r="AA17" s="308">
        <v>44000</v>
      </c>
      <c r="AB17" s="309">
        <v>17000</v>
      </c>
      <c r="AC17" s="308">
        <v>25000</v>
      </c>
      <c r="AD17" s="309">
        <v>42000</v>
      </c>
      <c r="AE17" s="309" t="s">
        <v>270</v>
      </c>
      <c r="AF17" s="308">
        <v>26000</v>
      </c>
      <c r="AG17" s="308">
        <v>12000</v>
      </c>
      <c r="AH17" s="310">
        <v>326000</v>
      </c>
      <c r="AI17" s="231">
        <v>210000</v>
      </c>
    </row>
    <row r="18" spans="1:35" ht="21" hidden="1" customHeight="1">
      <c r="A18" s="28" t="s">
        <v>55</v>
      </c>
      <c r="B18" s="168">
        <v>427000</v>
      </c>
      <c r="C18" s="169">
        <v>69000</v>
      </c>
      <c r="D18" s="170">
        <v>30000</v>
      </c>
      <c r="E18" s="169">
        <v>34000</v>
      </c>
      <c r="F18" s="170">
        <v>64000</v>
      </c>
      <c r="G18" s="170">
        <v>10000</v>
      </c>
      <c r="H18" s="169">
        <v>29000</v>
      </c>
      <c r="I18" s="169">
        <v>25000</v>
      </c>
      <c r="J18" s="171">
        <v>495000</v>
      </c>
      <c r="K18" s="172">
        <v>305000</v>
      </c>
      <c r="M18" s="28" t="s">
        <v>55</v>
      </c>
      <c r="N18" s="216">
        <v>148000</v>
      </c>
      <c r="O18" s="305">
        <v>23000</v>
      </c>
      <c r="P18" s="273">
        <v>11000</v>
      </c>
      <c r="Q18" s="305">
        <v>9000</v>
      </c>
      <c r="R18" s="273">
        <v>20000</v>
      </c>
      <c r="S18" s="273" t="s">
        <v>270</v>
      </c>
      <c r="T18" s="305" t="s">
        <v>270</v>
      </c>
      <c r="U18" s="305">
        <v>12000</v>
      </c>
      <c r="V18" s="306">
        <v>171000</v>
      </c>
      <c r="W18" s="218">
        <v>96000</v>
      </c>
      <c r="Y18" s="28" t="s">
        <v>55</v>
      </c>
      <c r="Z18" s="230">
        <v>279000</v>
      </c>
      <c r="AA18" s="308">
        <v>46000</v>
      </c>
      <c r="AB18" s="309">
        <v>19000</v>
      </c>
      <c r="AC18" s="308">
        <v>25000</v>
      </c>
      <c r="AD18" s="309">
        <v>44000</v>
      </c>
      <c r="AE18" s="309" t="s">
        <v>270</v>
      </c>
      <c r="AF18" s="308">
        <v>27000</v>
      </c>
      <c r="AG18" s="308">
        <v>13000</v>
      </c>
      <c r="AH18" s="310">
        <v>324000</v>
      </c>
      <c r="AI18" s="231">
        <v>209000</v>
      </c>
    </row>
    <row r="19" spans="1:35" ht="21" hidden="1" customHeight="1">
      <c r="A19" s="28" t="s">
        <v>56</v>
      </c>
      <c r="B19" s="168">
        <v>428000</v>
      </c>
      <c r="C19" s="169">
        <v>69000</v>
      </c>
      <c r="D19" s="170">
        <v>31000</v>
      </c>
      <c r="E19" s="169">
        <v>34000</v>
      </c>
      <c r="F19" s="170">
        <v>64000</v>
      </c>
      <c r="G19" s="170">
        <v>12000</v>
      </c>
      <c r="H19" s="169">
        <v>26000</v>
      </c>
      <c r="I19" s="169">
        <v>26000</v>
      </c>
      <c r="J19" s="171">
        <v>497000</v>
      </c>
      <c r="K19" s="172">
        <v>306000</v>
      </c>
      <c r="M19" s="28" t="s">
        <v>56</v>
      </c>
      <c r="N19" s="216">
        <v>151000</v>
      </c>
      <c r="O19" s="305">
        <v>24000</v>
      </c>
      <c r="P19" s="273">
        <v>11000</v>
      </c>
      <c r="Q19" s="305">
        <v>10000</v>
      </c>
      <c r="R19" s="273">
        <v>22000</v>
      </c>
      <c r="S19" s="273" t="s">
        <v>270</v>
      </c>
      <c r="T19" s="305" t="s">
        <v>270</v>
      </c>
      <c r="U19" s="305">
        <v>13000</v>
      </c>
      <c r="V19" s="306">
        <v>175000</v>
      </c>
      <c r="W19" s="218">
        <v>100000</v>
      </c>
      <c r="Y19" s="28" t="s">
        <v>56</v>
      </c>
      <c r="Z19" s="230">
        <v>277000</v>
      </c>
      <c r="AA19" s="308">
        <v>45000</v>
      </c>
      <c r="AB19" s="309">
        <v>19000</v>
      </c>
      <c r="AC19" s="308">
        <v>23000</v>
      </c>
      <c r="AD19" s="309">
        <v>43000</v>
      </c>
      <c r="AE19" s="309" t="s">
        <v>270</v>
      </c>
      <c r="AF19" s="308">
        <v>25000</v>
      </c>
      <c r="AG19" s="308">
        <v>13000</v>
      </c>
      <c r="AH19" s="310">
        <v>322000</v>
      </c>
      <c r="AI19" s="231">
        <v>206000</v>
      </c>
    </row>
    <row r="20" spans="1:35" ht="21" hidden="1" customHeight="1">
      <c r="A20" s="28" t="s">
        <v>57</v>
      </c>
      <c r="B20" s="168">
        <v>424000</v>
      </c>
      <c r="C20" s="169">
        <v>65000</v>
      </c>
      <c r="D20" s="170">
        <v>28000</v>
      </c>
      <c r="E20" s="169">
        <v>32000</v>
      </c>
      <c r="F20" s="170">
        <v>60000</v>
      </c>
      <c r="G20" s="170">
        <v>12000</v>
      </c>
      <c r="H20" s="169">
        <v>25000</v>
      </c>
      <c r="I20" s="169">
        <v>23000</v>
      </c>
      <c r="J20" s="171">
        <v>489000</v>
      </c>
      <c r="K20" s="172">
        <v>299000</v>
      </c>
      <c r="M20" s="28" t="s">
        <v>57</v>
      </c>
      <c r="N20" s="216">
        <v>149000</v>
      </c>
      <c r="O20" s="305">
        <v>22000</v>
      </c>
      <c r="P20" s="273">
        <v>10000</v>
      </c>
      <c r="Q20" s="305">
        <v>10000</v>
      </c>
      <c r="R20" s="273">
        <v>20000</v>
      </c>
      <c r="S20" s="273" t="s">
        <v>270</v>
      </c>
      <c r="T20" s="305" t="s">
        <v>270</v>
      </c>
      <c r="U20" s="305">
        <v>12000</v>
      </c>
      <c r="V20" s="306">
        <v>171000</v>
      </c>
      <c r="W20" s="218">
        <v>97000</v>
      </c>
      <c r="Y20" s="28" t="s">
        <v>57</v>
      </c>
      <c r="Z20" s="230">
        <v>276000</v>
      </c>
      <c r="AA20" s="308">
        <v>42000</v>
      </c>
      <c r="AB20" s="309">
        <v>18000</v>
      </c>
      <c r="AC20" s="308">
        <v>22000</v>
      </c>
      <c r="AD20" s="309">
        <v>40000</v>
      </c>
      <c r="AE20" s="309" t="s">
        <v>270</v>
      </c>
      <c r="AF20" s="308">
        <v>24000</v>
      </c>
      <c r="AG20" s="308">
        <v>11000</v>
      </c>
      <c r="AH20" s="310">
        <v>318000</v>
      </c>
      <c r="AI20" s="231">
        <v>202000</v>
      </c>
    </row>
    <row r="21" spans="1:35" ht="21" hidden="1" customHeight="1">
      <c r="A21" s="28" t="s">
        <v>58</v>
      </c>
      <c r="B21" s="168">
        <v>425000</v>
      </c>
      <c r="C21" s="169">
        <v>62000</v>
      </c>
      <c r="D21" s="170">
        <v>26000</v>
      </c>
      <c r="E21" s="169">
        <v>31000</v>
      </c>
      <c r="F21" s="170">
        <v>57000</v>
      </c>
      <c r="G21" s="170">
        <v>10000</v>
      </c>
      <c r="H21" s="169">
        <v>24000</v>
      </c>
      <c r="I21" s="169">
        <v>23000</v>
      </c>
      <c r="J21" s="171">
        <v>487000</v>
      </c>
      <c r="K21" s="172">
        <v>298000</v>
      </c>
      <c r="M21" s="28" t="s">
        <v>58</v>
      </c>
      <c r="N21" s="216">
        <v>149000</v>
      </c>
      <c r="O21" s="305">
        <v>21000</v>
      </c>
      <c r="P21" s="273">
        <v>10000</v>
      </c>
      <c r="Q21" s="305">
        <v>9000</v>
      </c>
      <c r="R21" s="273">
        <v>19000</v>
      </c>
      <c r="S21" s="273" t="s">
        <v>270</v>
      </c>
      <c r="T21" s="305" t="s">
        <v>270</v>
      </c>
      <c r="U21" s="305">
        <v>12000</v>
      </c>
      <c r="V21" s="306">
        <v>170000</v>
      </c>
      <c r="W21" s="218">
        <v>96000</v>
      </c>
      <c r="Y21" s="28" t="s">
        <v>58</v>
      </c>
      <c r="Z21" s="230">
        <v>276000</v>
      </c>
      <c r="AA21" s="308">
        <v>40000</v>
      </c>
      <c r="AB21" s="309">
        <v>17000</v>
      </c>
      <c r="AC21" s="308">
        <v>22000</v>
      </c>
      <c r="AD21" s="309">
        <v>39000</v>
      </c>
      <c r="AE21" s="309" t="s">
        <v>270</v>
      </c>
      <c r="AF21" s="308">
        <v>23000</v>
      </c>
      <c r="AG21" s="308">
        <v>11000</v>
      </c>
      <c r="AH21" s="310">
        <v>317000</v>
      </c>
      <c r="AI21" s="231">
        <v>201000</v>
      </c>
    </row>
    <row r="22" spans="1:35" ht="21" hidden="1" customHeight="1">
      <c r="A22" s="28" t="s">
        <v>59</v>
      </c>
      <c r="B22" s="168">
        <v>427000</v>
      </c>
      <c r="C22" s="169">
        <v>57000</v>
      </c>
      <c r="D22" s="170">
        <v>23000</v>
      </c>
      <c r="E22" s="169">
        <v>30000</v>
      </c>
      <c r="F22" s="170">
        <v>54000</v>
      </c>
      <c r="G22" s="170">
        <v>10000</v>
      </c>
      <c r="H22" s="169">
        <v>24000</v>
      </c>
      <c r="I22" s="169">
        <v>20000</v>
      </c>
      <c r="J22" s="171">
        <v>484000</v>
      </c>
      <c r="K22" s="172">
        <v>295000</v>
      </c>
      <c r="M22" s="28" t="s">
        <v>59</v>
      </c>
      <c r="N22" s="216">
        <v>151000</v>
      </c>
      <c r="O22" s="305">
        <v>19000</v>
      </c>
      <c r="P22" s="273">
        <v>9000</v>
      </c>
      <c r="Q22" s="305" t="s">
        <v>270</v>
      </c>
      <c r="R22" s="273">
        <v>16000</v>
      </c>
      <c r="S22" s="273" t="s">
        <v>270</v>
      </c>
      <c r="T22" s="305" t="s">
        <v>270</v>
      </c>
      <c r="U22" s="305">
        <v>10000</v>
      </c>
      <c r="V22" s="306">
        <v>169000</v>
      </c>
      <c r="W22" s="218">
        <v>95000</v>
      </c>
      <c r="Y22" s="28" t="s">
        <v>59</v>
      </c>
      <c r="Z22" s="230">
        <v>276000</v>
      </c>
      <c r="AA22" s="308">
        <v>39000</v>
      </c>
      <c r="AB22" s="309">
        <v>15000</v>
      </c>
      <c r="AC22" s="308">
        <v>23000</v>
      </c>
      <c r="AD22" s="309">
        <v>37000</v>
      </c>
      <c r="AE22" s="309" t="s">
        <v>270</v>
      </c>
      <c r="AF22" s="308">
        <v>23000</v>
      </c>
      <c r="AG22" s="308">
        <v>10000</v>
      </c>
      <c r="AH22" s="310">
        <v>315000</v>
      </c>
      <c r="AI22" s="231">
        <v>200000</v>
      </c>
    </row>
    <row r="23" spans="1:35" ht="21" hidden="1" customHeight="1">
      <c r="A23" s="28" t="s">
        <v>199</v>
      </c>
      <c r="B23" s="168">
        <v>424000</v>
      </c>
      <c r="C23" s="169">
        <v>57000</v>
      </c>
      <c r="D23" s="170">
        <v>26000</v>
      </c>
      <c r="E23" s="169">
        <v>28000</v>
      </c>
      <c r="F23" s="170">
        <v>54000</v>
      </c>
      <c r="G23" s="170">
        <v>10000</v>
      </c>
      <c r="H23" s="169">
        <v>23000</v>
      </c>
      <c r="I23" s="169">
        <v>21000</v>
      </c>
      <c r="J23" s="171">
        <v>481000</v>
      </c>
      <c r="K23" s="172">
        <v>292000</v>
      </c>
      <c r="M23" s="28" t="s">
        <v>199</v>
      </c>
      <c r="N23" s="216">
        <v>149000</v>
      </c>
      <c r="O23" s="305">
        <v>20000</v>
      </c>
      <c r="P23" s="273">
        <v>11000</v>
      </c>
      <c r="Q23" s="305" t="s">
        <v>270</v>
      </c>
      <c r="R23" s="273">
        <v>18000</v>
      </c>
      <c r="S23" s="273" t="s">
        <v>270</v>
      </c>
      <c r="T23" s="305" t="s">
        <v>270</v>
      </c>
      <c r="U23" s="305">
        <v>12000</v>
      </c>
      <c r="V23" s="306">
        <v>169000</v>
      </c>
      <c r="W23" s="218">
        <v>95000</v>
      </c>
      <c r="Y23" s="28" t="s">
        <v>199</v>
      </c>
      <c r="Z23" s="230">
        <v>275000</v>
      </c>
      <c r="AA23" s="308">
        <v>37000</v>
      </c>
      <c r="AB23" s="309">
        <v>15000</v>
      </c>
      <c r="AC23" s="308">
        <v>21000</v>
      </c>
      <c r="AD23" s="309">
        <v>36000</v>
      </c>
      <c r="AE23" s="309" t="s">
        <v>270</v>
      </c>
      <c r="AF23" s="308">
        <v>22000</v>
      </c>
      <c r="AG23" s="308">
        <v>9000</v>
      </c>
      <c r="AH23" s="310">
        <v>312000</v>
      </c>
      <c r="AI23" s="231">
        <v>197000</v>
      </c>
    </row>
    <row r="24" spans="1:35" ht="21" hidden="1" customHeight="1">
      <c r="A24" s="28" t="s">
        <v>200</v>
      </c>
      <c r="B24" s="168">
        <v>430000</v>
      </c>
      <c r="C24" s="169">
        <v>57000</v>
      </c>
      <c r="D24" s="170">
        <v>24000</v>
      </c>
      <c r="E24" s="169">
        <v>31000</v>
      </c>
      <c r="F24" s="170">
        <v>55000</v>
      </c>
      <c r="G24" s="170">
        <v>11000</v>
      </c>
      <c r="H24" s="169">
        <v>24000</v>
      </c>
      <c r="I24" s="169">
        <v>19000</v>
      </c>
      <c r="J24" s="171">
        <v>486000</v>
      </c>
      <c r="K24" s="172">
        <v>298000</v>
      </c>
      <c r="M24" s="28" t="s">
        <v>200</v>
      </c>
      <c r="N24" s="216">
        <v>152000</v>
      </c>
      <c r="O24" s="305">
        <v>19000</v>
      </c>
      <c r="P24" s="273">
        <v>10000</v>
      </c>
      <c r="Q24" s="305">
        <v>8000</v>
      </c>
      <c r="R24" s="273">
        <v>18000</v>
      </c>
      <c r="S24" s="273" t="s">
        <v>270</v>
      </c>
      <c r="T24" s="305" t="s">
        <v>270</v>
      </c>
      <c r="U24" s="305">
        <v>11000</v>
      </c>
      <c r="V24" s="306">
        <v>170000</v>
      </c>
      <c r="W24" s="218">
        <v>97000</v>
      </c>
      <c r="Y24" s="28" t="s">
        <v>200</v>
      </c>
      <c r="Z24" s="230">
        <v>278000</v>
      </c>
      <c r="AA24" s="308">
        <v>38000</v>
      </c>
      <c r="AB24" s="309">
        <v>15000</v>
      </c>
      <c r="AC24" s="308">
        <v>22000</v>
      </c>
      <c r="AD24" s="309">
        <v>37000</v>
      </c>
      <c r="AE24" s="309" t="s">
        <v>270</v>
      </c>
      <c r="AF24" s="308">
        <v>22000</v>
      </c>
      <c r="AG24" s="308">
        <v>9000</v>
      </c>
      <c r="AH24" s="310">
        <v>316000</v>
      </c>
      <c r="AI24" s="231">
        <v>201000</v>
      </c>
    </row>
    <row r="25" spans="1:35" ht="21" hidden="1" customHeight="1">
      <c r="A25" s="28" t="s">
        <v>60</v>
      </c>
      <c r="B25" s="168">
        <v>433000</v>
      </c>
      <c r="C25" s="169">
        <v>56000</v>
      </c>
      <c r="D25" s="170">
        <v>23000</v>
      </c>
      <c r="E25" s="169">
        <v>30000</v>
      </c>
      <c r="F25" s="170">
        <v>53000</v>
      </c>
      <c r="G25" s="170">
        <v>9000</v>
      </c>
      <c r="H25" s="169">
        <v>24000</v>
      </c>
      <c r="I25" s="169">
        <v>20000</v>
      </c>
      <c r="J25" s="171">
        <v>488000</v>
      </c>
      <c r="K25" s="172">
        <v>300000</v>
      </c>
      <c r="M25" s="28" t="s">
        <v>60</v>
      </c>
      <c r="N25" s="216">
        <v>150000</v>
      </c>
      <c r="O25" s="305">
        <v>17000</v>
      </c>
      <c r="P25" s="273">
        <v>9000</v>
      </c>
      <c r="Q25" s="305" t="s">
        <v>270</v>
      </c>
      <c r="R25" s="273">
        <v>16000</v>
      </c>
      <c r="S25" s="273" t="s">
        <v>270</v>
      </c>
      <c r="T25" s="305" t="s">
        <v>270</v>
      </c>
      <c r="U25" s="305">
        <v>10000</v>
      </c>
      <c r="V25" s="306">
        <v>167000</v>
      </c>
      <c r="W25" s="218">
        <v>95000</v>
      </c>
      <c r="Y25" s="28" t="s">
        <v>60</v>
      </c>
      <c r="Z25" s="230">
        <v>283000</v>
      </c>
      <c r="AA25" s="308">
        <v>38000</v>
      </c>
      <c r="AB25" s="309">
        <v>14000</v>
      </c>
      <c r="AC25" s="308">
        <v>23000</v>
      </c>
      <c r="AD25" s="309">
        <v>37000</v>
      </c>
      <c r="AE25" s="309" t="s">
        <v>270</v>
      </c>
      <c r="AF25" s="308">
        <v>23000</v>
      </c>
      <c r="AG25" s="308">
        <v>9000</v>
      </c>
      <c r="AH25" s="310">
        <v>321000</v>
      </c>
      <c r="AI25" s="231">
        <v>205000</v>
      </c>
    </row>
    <row r="26" spans="1:35" ht="21" hidden="1" customHeight="1">
      <c r="A26" s="28" t="s">
        <v>61</v>
      </c>
      <c r="B26" s="168">
        <v>438000</v>
      </c>
      <c r="C26" s="169">
        <v>57000</v>
      </c>
      <c r="D26" s="170">
        <v>21000</v>
      </c>
      <c r="E26" s="169">
        <v>32000</v>
      </c>
      <c r="F26" s="170">
        <v>53000</v>
      </c>
      <c r="G26" s="170">
        <v>10000</v>
      </c>
      <c r="H26" s="169">
        <v>25000</v>
      </c>
      <c r="I26" s="169">
        <v>19000</v>
      </c>
      <c r="J26" s="171">
        <v>495000</v>
      </c>
      <c r="K26" s="172">
        <v>306000</v>
      </c>
      <c r="M26" s="28" t="s">
        <v>61</v>
      </c>
      <c r="N26" s="216">
        <v>153000</v>
      </c>
      <c r="O26" s="305">
        <v>17000</v>
      </c>
      <c r="P26" s="273" t="s">
        <v>270</v>
      </c>
      <c r="Q26" s="305" t="s">
        <v>270</v>
      </c>
      <c r="R26" s="273">
        <v>15000</v>
      </c>
      <c r="S26" s="273" t="s">
        <v>270</v>
      </c>
      <c r="T26" s="305" t="s">
        <v>270</v>
      </c>
      <c r="U26" s="305">
        <v>9000</v>
      </c>
      <c r="V26" s="306">
        <v>170000</v>
      </c>
      <c r="W26" s="218">
        <v>96000</v>
      </c>
      <c r="Y26" s="28" t="s">
        <v>61</v>
      </c>
      <c r="Z26" s="230">
        <v>286000</v>
      </c>
      <c r="AA26" s="308">
        <v>40000</v>
      </c>
      <c r="AB26" s="309">
        <v>14000</v>
      </c>
      <c r="AC26" s="308">
        <v>25000</v>
      </c>
      <c r="AD26" s="309">
        <v>38000</v>
      </c>
      <c r="AE26" s="309" t="s">
        <v>270</v>
      </c>
      <c r="AF26" s="308">
        <v>24000</v>
      </c>
      <c r="AG26" s="308">
        <v>10000</v>
      </c>
      <c r="AH26" s="310">
        <v>326000</v>
      </c>
      <c r="AI26" s="231">
        <v>209000</v>
      </c>
    </row>
    <row r="27" spans="1:35" ht="21" hidden="1" customHeight="1">
      <c r="A27" s="28" t="s">
        <v>62</v>
      </c>
      <c r="B27" s="168">
        <v>442000</v>
      </c>
      <c r="C27" s="169">
        <v>57000</v>
      </c>
      <c r="D27" s="170">
        <v>20000</v>
      </c>
      <c r="E27" s="169">
        <v>34000</v>
      </c>
      <c r="F27" s="170">
        <v>54000</v>
      </c>
      <c r="G27" s="170">
        <v>11000</v>
      </c>
      <c r="H27" s="169">
        <v>25000</v>
      </c>
      <c r="I27" s="169">
        <v>19000</v>
      </c>
      <c r="J27" s="171">
        <v>500000</v>
      </c>
      <c r="K27" s="172">
        <v>308000</v>
      </c>
      <c r="M27" s="28" t="s">
        <v>62</v>
      </c>
      <c r="N27" s="216">
        <v>156000</v>
      </c>
      <c r="O27" s="305">
        <v>17000</v>
      </c>
      <c r="P27" s="273" t="s">
        <v>270</v>
      </c>
      <c r="Q27" s="305">
        <v>9000</v>
      </c>
      <c r="R27" s="273">
        <v>15000</v>
      </c>
      <c r="S27" s="273" t="s">
        <v>270</v>
      </c>
      <c r="T27" s="305" t="s">
        <v>270</v>
      </c>
      <c r="U27" s="305">
        <v>9000</v>
      </c>
      <c r="V27" s="306">
        <v>173000</v>
      </c>
      <c r="W27" s="218">
        <v>99000</v>
      </c>
      <c r="Y27" s="28" t="s">
        <v>62</v>
      </c>
      <c r="Z27" s="230">
        <v>286000</v>
      </c>
      <c r="AA27" s="308">
        <v>40000</v>
      </c>
      <c r="AB27" s="309">
        <v>14000</v>
      </c>
      <c r="AC27" s="308">
        <v>25000</v>
      </c>
      <c r="AD27" s="309">
        <v>39000</v>
      </c>
      <c r="AE27" s="309" t="s">
        <v>270</v>
      </c>
      <c r="AF27" s="308">
        <v>25000</v>
      </c>
      <c r="AG27" s="308">
        <v>9000</v>
      </c>
      <c r="AH27" s="310">
        <v>326000</v>
      </c>
      <c r="AI27" s="231">
        <v>209000</v>
      </c>
    </row>
    <row r="28" spans="1:35" ht="21" hidden="1" customHeight="1">
      <c r="A28" s="28" t="s">
        <v>63</v>
      </c>
      <c r="B28" s="168">
        <v>442000</v>
      </c>
      <c r="C28" s="169">
        <v>59000</v>
      </c>
      <c r="D28" s="170">
        <v>21000</v>
      </c>
      <c r="E28" s="169">
        <v>35000</v>
      </c>
      <c r="F28" s="170">
        <v>57000</v>
      </c>
      <c r="G28" s="170">
        <v>12000</v>
      </c>
      <c r="H28" s="169">
        <v>25000</v>
      </c>
      <c r="I28" s="169">
        <v>20000</v>
      </c>
      <c r="J28" s="171">
        <v>501000</v>
      </c>
      <c r="K28" s="172">
        <v>309000</v>
      </c>
      <c r="M28" s="28" t="s">
        <v>63</v>
      </c>
      <c r="N28" s="216">
        <v>156000</v>
      </c>
      <c r="O28" s="305">
        <v>18000</v>
      </c>
      <c r="P28" s="273" t="s">
        <v>270</v>
      </c>
      <c r="Q28" s="305">
        <v>9000</v>
      </c>
      <c r="R28" s="273">
        <v>16000</v>
      </c>
      <c r="S28" s="273" t="s">
        <v>270</v>
      </c>
      <c r="T28" s="305" t="s">
        <v>270</v>
      </c>
      <c r="U28" s="305">
        <v>10000</v>
      </c>
      <c r="V28" s="306">
        <v>174000</v>
      </c>
      <c r="W28" s="218">
        <v>99000</v>
      </c>
      <c r="Y28" s="28" t="s">
        <v>63</v>
      </c>
      <c r="Z28" s="230">
        <v>285000</v>
      </c>
      <c r="AA28" s="308">
        <v>42000</v>
      </c>
      <c r="AB28" s="309">
        <v>14000</v>
      </c>
      <c r="AC28" s="308">
        <v>26000</v>
      </c>
      <c r="AD28" s="309">
        <v>40000</v>
      </c>
      <c r="AE28" s="309" t="s">
        <v>270</v>
      </c>
      <c r="AF28" s="308">
        <v>24000</v>
      </c>
      <c r="AG28" s="308">
        <v>10000</v>
      </c>
      <c r="AH28" s="310">
        <v>327000</v>
      </c>
      <c r="AI28" s="231">
        <v>209000</v>
      </c>
    </row>
    <row r="29" spans="1:35" ht="21" hidden="1" customHeight="1">
      <c r="A29" s="28" t="s">
        <v>64</v>
      </c>
      <c r="B29" s="168">
        <v>439000</v>
      </c>
      <c r="C29" s="169">
        <v>58000</v>
      </c>
      <c r="D29" s="170">
        <v>20000</v>
      </c>
      <c r="E29" s="169">
        <v>36000</v>
      </c>
      <c r="F29" s="170">
        <v>56000</v>
      </c>
      <c r="G29" s="170">
        <v>12000</v>
      </c>
      <c r="H29" s="169">
        <v>24000</v>
      </c>
      <c r="I29" s="169">
        <v>20000</v>
      </c>
      <c r="J29" s="171">
        <v>497000</v>
      </c>
      <c r="K29" s="172">
        <v>306000</v>
      </c>
      <c r="M29" s="28" t="s">
        <v>64</v>
      </c>
      <c r="N29" s="216">
        <v>155000</v>
      </c>
      <c r="O29" s="305">
        <v>18000</v>
      </c>
      <c r="P29" s="273" t="s">
        <v>270</v>
      </c>
      <c r="Q29" s="305">
        <v>9000</v>
      </c>
      <c r="R29" s="273">
        <v>17000</v>
      </c>
      <c r="S29" s="273" t="s">
        <v>270</v>
      </c>
      <c r="T29" s="305" t="s">
        <v>270</v>
      </c>
      <c r="U29" s="305">
        <v>10000</v>
      </c>
      <c r="V29" s="306">
        <v>173000</v>
      </c>
      <c r="W29" s="218">
        <v>99000</v>
      </c>
      <c r="Y29" s="28" t="s">
        <v>64</v>
      </c>
      <c r="Z29" s="230">
        <v>284000</v>
      </c>
      <c r="AA29" s="308">
        <v>40000</v>
      </c>
      <c r="AB29" s="309">
        <v>12000</v>
      </c>
      <c r="AC29" s="308">
        <v>26000</v>
      </c>
      <c r="AD29" s="309">
        <v>39000</v>
      </c>
      <c r="AE29" s="309" t="s">
        <v>270</v>
      </c>
      <c r="AF29" s="308">
        <v>24000</v>
      </c>
      <c r="AG29" s="308">
        <v>10000</v>
      </c>
      <c r="AH29" s="310">
        <v>324000</v>
      </c>
      <c r="AI29" s="231">
        <v>207000</v>
      </c>
    </row>
    <row r="30" spans="1:35" ht="21" hidden="1" customHeight="1">
      <c r="A30" s="28" t="s">
        <v>65</v>
      </c>
      <c r="B30" s="168">
        <v>432000</v>
      </c>
      <c r="C30" s="169">
        <v>60000</v>
      </c>
      <c r="D30" s="170">
        <v>20000</v>
      </c>
      <c r="E30" s="169">
        <v>37000</v>
      </c>
      <c r="F30" s="170">
        <v>56000</v>
      </c>
      <c r="G30" s="170">
        <v>12000</v>
      </c>
      <c r="H30" s="169">
        <v>26000</v>
      </c>
      <c r="I30" s="169">
        <v>18000</v>
      </c>
      <c r="J30" s="171">
        <v>491000</v>
      </c>
      <c r="K30" s="172">
        <v>299000</v>
      </c>
      <c r="M30" s="28" t="s">
        <v>65</v>
      </c>
      <c r="N30" s="216">
        <v>154000</v>
      </c>
      <c r="O30" s="305">
        <v>17000</v>
      </c>
      <c r="P30" s="273" t="s">
        <v>270</v>
      </c>
      <c r="Q30" s="305">
        <v>9000</v>
      </c>
      <c r="R30" s="273">
        <v>16000</v>
      </c>
      <c r="S30" s="273" t="s">
        <v>270</v>
      </c>
      <c r="T30" s="305" t="s">
        <v>270</v>
      </c>
      <c r="U30" s="305">
        <v>9000</v>
      </c>
      <c r="V30" s="306">
        <v>171000</v>
      </c>
      <c r="W30" s="218">
        <v>96000</v>
      </c>
      <c r="Y30" s="28" t="s">
        <v>65</v>
      </c>
      <c r="Z30" s="230">
        <v>278000</v>
      </c>
      <c r="AA30" s="308">
        <v>43000</v>
      </c>
      <c r="AB30" s="309">
        <v>12000</v>
      </c>
      <c r="AC30" s="308">
        <v>28000</v>
      </c>
      <c r="AD30" s="309">
        <v>40000</v>
      </c>
      <c r="AE30" s="309" t="s">
        <v>270</v>
      </c>
      <c r="AF30" s="308">
        <v>25000</v>
      </c>
      <c r="AG30" s="308">
        <v>9000</v>
      </c>
      <c r="AH30" s="310">
        <v>321000</v>
      </c>
      <c r="AI30" s="231">
        <v>203000</v>
      </c>
    </row>
    <row r="31" spans="1:35" ht="21" hidden="1" customHeight="1">
      <c r="A31" s="28" t="s">
        <v>66</v>
      </c>
      <c r="B31" s="168">
        <v>431000</v>
      </c>
      <c r="C31" s="169">
        <v>59000</v>
      </c>
      <c r="D31" s="170">
        <v>18000</v>
      </c>
      <c r="E31" s="169">
        <v>37000</v>
      </c>
      <c r="F31" s="170">
        <v>55000</v>
      </c>
      <c r="G31" s="170">
        <v>12000</v>
      </c>
      <c r="H31" s="169">
        <v>26000</v>
      </c>
      <c r="I31" s="169">
        <v>17000</v>
      </c>
      <c r="J31" s="171">
        <v>490000</v>
      </c>
      <c r="K31" s="172">
        <v>299000</v>
      </c>
      <c r="M31" s="28" t="s">
        <v>66</v>
      </c>
      <c r="N31" s="216">
        <v>156000</v>
      </c>
      <c r="O31" s="305">
        <v>17000</v>
      </c>
      <c r="P31" s="273" t="s">
        <v>270</v>
      </c>
      <c r="Q31" s="305">
        <v>8000</v>
      </c>
      <c r="R31" s="273">
        <v>15000</v>
      </c>
      <c r="S31" s="273" t="s">
        <v>270</v>
      </c>
      <c r="T31" s="305" t="s">
        <v>270</v>
      </c>
      <c r="U31" s="305" t="s">
        <v>270</v>
      </c>
      <c r="V31" s="306">
        <v>172000</v>
      </c>
      <c r="W31" s="218">
        <v>98000</v>
      </c>
      <c r="Y31" s="28" t="s">
        <v>66</v>
      </c>
      <c r="Z31" s="230">
        <v>275000</v>
      </c>
      <c r="AA31" s="308">
        <v>43000</v>
      </c>
      <c r="AB31" s="309">
        <v>11000</v>
      </c>
      <c r="AC31" s="308">
        <v>29000</v>
      </c>
      <c r="AD31" s="309">
        <v>40000</v>
      </c>
      <c r="AE31" s="309" t="s">
        <v>270</v>
      </c>
      <c r="AF31" s="308">
        <v>25000</v>
      </c>
      <c r="AG31" s="308">
        <v>9000</v>
      </c>
      <c r="AH31" s="310">
        <v>318000</v>
      </c>
      <c r="AI31" s="231">
        <v>201000</v>
      </c>
    </row>
    <row r="32" spans="1:35" ht="21" hidden="1" customHeight="1">
      <c r="A32" s="28" t="s">
        <v>67</v>
      </c>
      <c r="B32" s="168">
        <v>434000</v>
      </c>
      <c r="C32" s="169">
        <v>59000</v>
      </c>
      <c r="D32" s="170">
        <v>16000</v>
      </c>
      <c r="E32" s="169">
        <v>38000</v>
      </c>
      <c r="F32" s="170">
        <v>54000</v>
      </c>
      <c r="G32" s="170">
        <v>13000</v>
      </c>
      <c r="H32" s="169">
        <v>26000</v>
      </c>
      <c r="I32" s="169">
        <v>16000</v>
      </c>
      <c r="J32" s="171">
        <v>492000</v>
      </c>
      <c r="K32" s="172">
        <v>302000</v>
      </c>
      <c r="M32" s="28" t="s">
        <v>67</v>
      </c>
      <c r="N32" s="216">
        <v>157000</v>
      </c>
      <c r="O32" s="305">
        <v>16000</v>
      </c>
      <c r="P32" s="273" t="s">
        <v>270</v>
      </c>
      <c r="Q32" s="305">
        <v>9000</v>
      </c>
      <c r="R32" s="273">
        <v>14000</v>
      </c>
      <c r="S32" s="273" t="s">
        <v>270</v>
      </c>
      <c r="T32" s="305" t="s">
        <v>270</v>
      </c>
      <c r="U32" s="305" t="s">
        <v>270</v>
      </c>
      <c r="V32" s="306">
        <v>173000</v>
      </c>
      <c r="W32" s="218">
        <v>99000</v>
      </c>
      <c r="Y32" s="28" t="s">
        <v>67</v>
      </c>
      <c r="Z32" s="230">
        <v>277000</v>
      </c>
      <c r="AA32" s="308">
        <v>43000</v>
      </c>
      <c r="AB32" s="309">
        <v>11000</v>
      </c>
      <c r="AC32" s="308">
        <v>29000</v>
      </c>
      <c r="AD32" s="309">
        <v>40000</v>
      </c>
      <c r="AE32" s="309" t="s">
        <v>270</v>
      </c>
      <c r="AF32" s="308">
        <v>24000</v>
      </c>
      <c r="AG32" s="308">
        <v>8000</v>
      </c>
      <c r="AH32" s="310">
        <v>320000</v>
      </c>
      <c r="AI32" s="231">
        <v>203000</v>
      </c>
    </row>
    <row r="33" spans="1:35" ht="21" hidden="1" customHeight="1">
      <c r="A33" s="28" t="s">
        <v>68</v>
      </c>
      <c r="B33" s="168">
        <v>437000</v>
      </c>
      <c r="C33" s="169">
        <v>59000</v>
      </c>
      <c r="D33" s="170">
        <v>17000</v>
      </c>
      <c r="E33" s="169">
        <v>39000</v>
      </c>
      <c r="F33" s="170">
        <v>56000</v>
      </c>
      <c r="G33" s="170">
        <v>13000</v>
      </c>
      <c r="H33" s="169">
        <v>26000</v>
      </c>
      <c r="I33" s="169">
        <v>17000</v>
      </c>
      <c r="J33" s="171">
        <v>496000</v>
      </c>
      <c r="K33" s="172">
        <v>306000</v>
      </c>
      <c r="M33" s="28" t="s">
        <v>68</v>
      </c>
      <c r="N33" s="216">
        <v>154000</v>
      </c>
      <c r="O33" s="305">
        <v>17000</v>
      </c>
      <c r="P33" s="273" t="s">
        <v>270</v>
      </c>
      <c r="Q33" s="305">
        <v>11000</v>
      </c>
      <c r="R33" s="273">
        <v>16000</v>
      </c>
      <c r="S33" s="273" t="s">
        <v>270</v>
      </c>
      <c r="T33" s="305" t="s">
        <v>270</v>
      </c>
      <c r="U33" s="305" t="s">
        <v>270</v>
      </c>
      <c r="V33" s="306">
        <v>171000</v>
      </c>
      <c r="W33" s="218">
        <v>98000</v>
      </c>
      <c r="Y33" s="28" t="s">
        <v>68</v>
      </c>
      <c r="Z33" s="230">
        <v>282000</v>
      </c>
      <c r="AA33" s="308">
        <v>42000</v>
      </c>
      <c r="AB33" s="309">
        <v>13000</v>
      </c>
      <c r="AC33" s="308">
        <v>28000</v>
      </c>
      <c r="AD33" s="309">
        <v>40000</v>
      </c>
      <c r="AE33" s="309" t="s">
        <v>270</v>
      </c>
      <c r="AF33" s="308">
        <v>24000</v>
      </c>
      <c r="AG33" s="308">
        <v>10000</v>
      </c>
      <c r="AH33" s="310">
        <v>325000</v>
      </c>
      <c r="AI33" s="231">
        <v>208000</v>
      </c>
    </row>
    <row r="34" spans="1:35" ht="21" hidden="1" customHeight="1">
      <c r="A34" s="28" t="s">
        <v>69</v>
      </c>
      <c r="B34" s="168">
        <v>438000</v>
      </c>
      <c r="C34" s="169">
        <v>58000</v>
      </c>
      <c r="D34" s="170">
        <v>17000</v>
      </c>
      <c r="E34" s="169">
        <v>38000</v>
      </c>
      <c r="F34" s="170">
        <v>55000</v>
      </c>
      <c r="G34" s="170">
        <v>13000</v>
      </c>
      <c r="H34" s="169">
        <v>24000</v>
      </c>
      <c r="I34" s="169">
        <v>18000</v>
      </c>
      <c r="J34" s="171">
        <v>496000</v>
      </c>
      <c r="K34" s="172">
        <v>307000</v>
      </c>
      <c r="M34" s="28" t="s">
        <v>69</v>
      </c>
      <c r="N34" s="216">
        <v>154000</v>
      </c>
      <c r="O34" s="305">
        <v>16000</v>
      </c>
      <c r="P34" s="273" t="s">
        <v>270</v>
      </c>
      <c r="Q34" s="305">
        <v>11000</v>
      </c>
      <c r="R34" s="273">
        <v>15000</v>
      </c>
      <c r="S34" s="273" t="s">
        <v>270</v>
      </c>
      <c r="T34" s="305" t="s">
        <v>270</v>
      </c>
      <c r="U34" s="305" t="s">
        <v>270</v>
      </c>
      <c r="V34" s="306">
        <v>170000</v>
      </c>
      <c r="W34" s="218">
        <v>97000</v>
      </c>
      <c r="Y34" s="28" t="s">
        <v>69</v>
      </c>
      <c r="Z34" s="230">
        <v>285000</v>
      </c>
      <c r="AA34" s="308">
        <v>41000</v>
      </c>
      <c r="AB34" s="309">
        <v>12000</v>
      </c>
      <c r="AC34" s="308">
        <v>27000</v>
      </c>
      <c r="AD34" s="309">
        <v>39000</v>
      </c>
      <c r="AE34" s="309" t="s">
        <v>270</v>
      </c>
      <c r="AF34" s="308">
        <v>22000</v>
      </c>
      <c r="AG34" s="308">
        <v>10000</v>
      </c>
      <c r="AH34" s="310">
        <v>326000</v>
      </c>
      <c r="AI34" s="231">
        <v>209000</v>
      </c>
    </row>
    <row r="35" spans="1:35" ht="21" hidden="1" customHeight="1">
      <c r="A35" s="28" t="s">
        <v>201</v>
      </c>
      <c r="B35" s="168">
        <v>433000</v>
      </c>
      <c r="C35" s="169">
        <v>60000</v>
      </c>
      <c r="D35" s="170">
        <v>16000</v>
      </c>
      <c r="E35" s="169">
        <v>40000</v>
      </c>
      <c r="F35" s="170">
        <v>57000</v>
      </c>
      <c r="G35" s="170">
        <v>14000</v>
      </c>
      <c r="H35" s="169">
        <v>25000</v>
      </c>
      <c r="I35" s="169">
        <v>18000</v>
      </c>
      <c r="J35" s="171">
        <v>493000</v>
      </c>
      <c r="K35" s="172">
        <v>303000</v>
      </c>
      <c r="M35" s="28" t="s">
        <v>201</v>
      </c>
      <c r="N35" s="216">
        <v>151000</v>
      </c>
      <c r="O35" s="305">
        <v>17000</v>
      </c>
      <c r="P35" s="273" t="s">
        <v>270</v>
      </c>
      <c r="Q35" s="305">
        <v>12000</v>
      </c>
      <c r="R35" s="273">
        <v>16000</v>
      </c>
      <c r="S35" s="273" t="s">
        <v>270</v>
      </c>
      <c r="T35" s="305" t="s">
        <v>270</v>
      </c>
      <c r="U35" s="305" t="s">
        <v>270</v>
      </c>
      <c r="V35" s="306">
        <v>168000</v>
      </c>
      <c r="W35" s="218">
        <v>95000</v>
      </c>
      <c r="Y35" s="28" t="s">
        <v>201</v>
      </c>
      <c r="Z35" s="230">
        <v>282000</v>
      </c>
      <c r="AA35" s="308">
        <v>43000</v>
      </c>
      <c r="AB35" s="309">
        <v>12000</v>
      </c>
      <c r="AC35" s="308">
        <v>28000</v>
      </c>
      <c r="AD35" s="309">
        <v>40000</v>
      </c>
      <c r="AE35" s="309" t="s">
        <v>270</v>
      </c>
      <c r="AF35" s="308">
        <v>23000</v>
      </c>
      <c r="AG35" s="308">
        <v>10000</v>
      </c>
      <c r="AH35" s="310">
        <v>325000</v>
      </c>
      <c r="AI35" s="231">
        <v>208000</v>
      </c>
    </row>
    <row r="36" spans="1:35" ht="21" hidden="1" customHeight="1">
      <c r="A36" s="28" t="s">
        <v>202</v>
      </c>
      <c r="B36" s="168">
        <v>431000</v>
      </c>
      <c r="C36" s="169">
        <v>62000</v>
      </c>
      <c r="D36" s="170">
        <v>16000</v>
      </c>
      <c r="E36" s="169">
        <v>43000</v>
      </c>
      <c r="F36" s="170">
        <v>59000</v>
      </c>
      <c r="G36" s="170">
        <v>17000</v>
      </c>
      <c r="H36" s="169">
        <v>25000</v>
      </c>
      <c r="I36" s="169">
        <v>17000</v>
      </c>
      <c r="J36" s="171">
        <v>494000</v>
      </c>
      <c r="K36" s="172">
        <v>302000</v>
      </c>
      <c r="M36" s="28" t="s">
        <v>202</v>
      </c>
      <c r="N36" s="216">
        <v>153000</v>
      </c>
      <c r="O36" s="305">
        <v>20000</v>
      </c>
      <c r="P36" s="273" t="s">
        <v>270</v>
      </c>
      <c r="Q36" s="305">
        <v>14000</v>
      </c>
      <c r="R36" s="273">
        <v>18000</v>
      </c>
      <c r="S36" s="273">
        <v>8000</v>
      </c>
      <c r="T36" s="305" t="s">
        <v>270</v>
      </c>
      <c r="U36" s="305" t="s">
        <v>270</v>
      </c>
      <c r="V36" s="306">
        <v>173000</v>
      </c>
      <c r="W36" s="218">
        <v>99000</v>
      </c>
      <c r="Y36" s="28" t="s">
        <v>202</v>
      </c>
      <c r="Z36" s="230">
        <v>278000</v>
      </c>
      <c r="AA36" s="308">
        <v>42000</v>
      </c>
      <c r="AB36" s="309">
        <v>11000</v>
      </c>
      <c r="AC36" s="308">
        <v>29000</v>
      </c>
      <c r="AD36" s="309">
        <v>40000</v>
      </c>
      <c r="AE36" s="309">
        <v>8000</v>
      </c>
      <c r="AF36" s="308">
        <v>22000</v>
      </c>
      <c r="AG36" s="308">
        <v>10000</v>
      </c>
      <c r="AH36" s="310">
        <v>320000</v>
      </c>
      <c r="AI36" s="231">
        <v>203000</v>
      </c>
    </row>
    <row r="37" spans="1:35" ht="21" hidden="1" customHeight="1">
      <c r="A37" s="28" t="s">
        <v>70</v>
      </c>
      <c r="B37" s="168">
        <v>435000</v>
      </c>
      <c r="C37" s="169">
        <v>61000</v>
      </c>
      <c r="D37" s="170">
        <v>15000</v>
      </c>
      <c r="E37" s="169">
        <v>41000</v>
      </c>
      <c r="F37" s="170">
        <v>56000</v>
      </c>
      <c r="G37" s="170">
        <v>16000</v>
      </c>
      <c r="H37" s="169">
        <v>23000</v>
      </c>
      <c r="I37" s="169">
        <v>17000</v>
      </c>
      <c r="J37" s="171">
        <v>495000</v>
      </c>
      <c r="K37" s="172">
        <v>303000</v>
      </c>
      <c r="M37" s="28" t="s">
        <v>70</v>
      </c>
      <c r="N37" s="216">
        <v>156000</v>
      </c>
      <c r="O37" s="305">
        <v>20000</v>
      </c>
      <c r="P37" s="273" t="s">
        <v>270</v>
      </c>
      <c r="Q37" s="305">
        <v>13000</v>
      </c>
      <c r="R37" s="273">
        <v>17000</v>
      </c>
      <c r="S37" s="273">
        <v>8000</v>
      </c>
      <c r="T37" s="305" t="s">
        <v>270</v>
      </c>
      <c r="U37" s="305" t="s">
        <v>270</v>
      </c>
      <c r="V37" s="306">
        <v>176000</v>
      </c>
      <c r="W37" s="218">
        <v>101000</v>
      </c>
      <c r="Y37" s="28" t="s">
        <v>70</v>
      </c>
      <c r="Z37" s="230">
        <v>279000</v>
      </c>
      <c r="AA37" s="308">
        <v>40000</v>
      </c>
      <c r="AB37" s="309">
        <v>11000</v>
      </c>
      <c r="AC37" s="308">
        <v>28000</v>
      </c>
      <c r="AD37" s="309">
        <v>39000</v>
      </c>
      <c r="AE37" s="309">
        <v>8000</v>
      </c>
      <c r="AF37" s="308">
        <v>21000</v>
      </c>
      <c r="AG37" s="308">
        <v>9000</v>
      </c>
      <c r="AH37" s="310">
        <v>319000</v>
      </c>
      <c r="AI37" s="231">
        <v>202000</v>
      </c>
    </row>
    <row r="38" spans="1:35" ht="21" hidden="1" customHeight="1">
      <c r="A38" s="28" t="s">
        <v>71</v>
      </c>
      <c r="B38" s="168">
        <v>438000</v>
      </c>
      <c r="C38" s="169">
        <v>58000</v>
      </c>
      <c r="D38" s="170">
        <v>14000</v>
      </c>
      <c r="E38" s="169">
        <v>41000</v>
      </c>
      <c r="F38" s="170">
        <v>55000</v>
      </c>
      <c r="G38" s="170">
        <v>17000</v>
      </c>
      <c r="H38" s="169">
        <v>23000</v>
      </c>
      <c r="I38" s="169">
        <v>15000</v>
      </c>
      <c r="J38" s="171">
        <v>497000</v>
      </c>
      <c r="K38" s="172">
        <v>304000</v>
      </c>
      <c r="M38" s="28" t="s">
        <v>71</v>
      </c>
      <c r="N38" s="216">
        <v>158000</v>
      </c>
      <c r="O38" s="305">
        <v>20000</v>
      </c>
      <c r="P38" s="273" t="s">
        <v>270</v>
      </c>
      <c r="Q38" s="305">
        <v>13000</v>
      </c>
      <c r="R38" s="273">
        <v>17000</v>
      </c>
      <c r="S38" s="273">
        <v>10000</v>
      </c>
      <c r="T38" s="305" t="s">
        <v>270</v>
      </c>
      <c r="U38" s="305" t="s">
        <v>270</v>
      </c>
      <c r="V38" s="306">
        <v>178000</v>
      </c>
      <c r="W38" s="218">
        <v>102000</v>
      </c>
      <c r="Y38" s="28" t="s">
        <v>71</v>
      </c>
      <c r="Z38" s="230">
        <v>280000</v>
      </c>
      <c r="AA38" s="308">
        <v>39000</v>
      </c>
      <c r="AB38" s="309">
        <v>11000</v>
      </c>
      <c r="AC38" s="308">
        <v>28000</v>
      </c>
      <c r="AD38" s="309">
        <v>38000</v>
      </c>
      <c r="AE38" s="309" t="s">
        <v>270</v>
      </c>
      <c r="AF38" s="308">
        <v>21000</v>
      </c>
      <c r="AG38" s="308">
        <v>9000</v>
      </c>
      <c r="AH38" s="310">
        <v>319000</v>
      </c>
      <c r="AI38" s="231">
        <v>202000</v>
      </c>
    </row>
    <row r="39" spans="1:35" ht="21" hidden="1" customHeight="1">
      <c r="A39" s="28" t="s">
        <v>72</v>
      </c>
      <c r="B39" s="168">
        <v>441000</v>
      </c>
      <c r="C39" s="169">
        <v>59000</v>
      </c>
      <c r="D39" s="170">
        <v>14000</v>
      </c>
      <c r="E39" s="169">
        <v>40000</v>
      </c>
      <c r="F39" s="170">
        <v>55000</v>
      </c>
      <c r="G39" s="170">
        <v>16000</v>
      </c>
      <c r="H39" s="169">
        <v>23000</v>
      </c>
      <c r="I39" s="169">
        <v>16000</v>
      </c>
      <c r="J39" s="171">
        <v>500000</v>
      </c>
      <c r="K39" s="172">
        <v>307000</v>
      </c>
      <c r="M39" s="28" t="s">
        <v>72</v>
      </c>
      <c r="N39" s="216">
        <v>157000</v>
      </c>
      <c r="O39" s="305">
        <v>22000</v>
      </c>
      <c r="P39" s="273" t="s">
        <v>270</v>
      </c>
      <c r="Q39" s="305">
        <v>15000</v>
      </c>
      <c r="R39" s="273">
        <v>19000</v>
      </c>
      <c r="S39" s="273">
        <v>9000</v>
      </c>
      <c r="T39" s="305" t="s">
        <v>270</v>
      </c>
      <c r="U39" s="305" t="s">
        <v>270</v>
      </c>
      <c r="V39" s="306">
        <v>178000</v>
      </c>
      <c r="W39" s="218">
        <v>103000</v>
      </c>
      <c r="Y39" s="28" t="s">
        <v>72</v>
      </c>
      <c r="Z39" s="230">
        <v>284000</v>
      </c>
      <c r="AA39" s="308">
        <v>37000</v>
      </c>
      <c r="AB39" s="309">
        <v>10000</v>
      </c>
      <c r="AC39" s="308">
        <v>26000</v>
      </c>
      <c r="AD39" s="309">
        <v>36000</v>
      </c>
      <c r="AE39" s="309" t="s">
        <v>270</v>
      </c>
      <c r="AF39" s="308">
        <v>21000</v>
      </c>
      <c r="AG39" s="308">
        <v>8000</v>
      </c>
      <c r="AH39" s="310">
        <v>321000</v>
      </c>
      <c r="AI39" s="231">
        <v>204000</v>
      </c>
    </row>
    <row r="40" spans="1:35" ht="21" hidden="1" customHeight="1">
      <c r="A40" s="28" t="s">
        <v>73</v>
      </c>
      <c r="B40" s="168">
        <v>432000</v>
      </c>
      <c r="C40" s="169">
        <v>60000</v>
      </c>
      <c r="D40" s="170">
        <v>14000</v>
      </c>
      <c r="E40" s="169">
        <v>43000</v>
      </c>
      <c r="F40" s="170">
        <v>56000</v>
      </c>
      <c r="G40" s="170">
        <v>16000</v>
      </c>
      <c r="H40" s="169">
        <v>24000</v>
      </c>
      <c r="I40" s="169">
        <v>17000</v>
      </c>
      <c r="J40" s="171">
        <v>491000</v>
      </c>
      <c r="K40" s="172">
        <v>298000</v>
      </c>
      <c r="M40" s="28" t="s">
        <v>73</v>
      </c>
      <c r="N40" s="216">
        <v>151000</v>
      </c>
      <c r="O40" s="305">
        <v>20000</v>
      </c>
      <c r="P40" s="273" t="s">
        <v>270</v>
      </c>
      <c r="Q40" s="305">
        <v>15000</v>
      </c>
      <c r="R40" s="273">
        <v>19000</v>
      </c>
      <c r="S40" s="273">
        <v>9000</v>
      </c>
      <c r="T40" s="305" t="s">
        <v>270</v>
      </c>
      <c r="U40" s="305">
        <v>8000</v>
      </c>
      <c r="V40" s="306">
        <v>171000</v>
      </c>
      <c r="W40" s="218">
        <v>96000</v>
      </c>
      <c r="Y40" s="28" t="s">
        <v>73</v>
      </c>
      <c r="Z40" s="230">
        <v>281000</v>
      </c>
      <c r="AA40" s="308">
        <v>39000</v>
      </c>
      <c r="AB40" s="309">
        <v>10000</v>
      </c>
      <c r="AC40" s="308">
        <v>28000</v>
      </c>
      <c r="AD40" s="309">
        <v>38000</v>
      </c>
      <c r="AE40" s="309" t="s">
        <v>270</v>
      </c>
      <c r="AF40" s="308">
        <v>23000</v>
      </c>
      <c r="AG40" s="308">
        <v>9000</v>
      </c>
      <c r="AH40" s="310">
        <v>320000</v>
      </c>
      <c r="AI40" s="231">
        <v>202000</v>
      </c>
    </row>
    <row r="41" spans="1:35" ht="21" hidden="1" customHeight="1">
      <c r="A41" s="28" t="s">
        <v>74</v>
      </c>
      <c r="B41" s="168">
        <v>427000</v>
      </c>
      <c r="C41" s="169">
        <v>62000</v>
      </c>
      <c r="D41" s="170">
        <v>15000</v>
      </c>
      <c r="E41" s="169">
        <v>44000</v>
      </c>
      <c r="F41" s="170">
        <v>59000</v>
      </c>
      <c r="G41" s="170">
        <v>15000</v>
      </c>
      <c r="H41" s="169">
        <v>25000</v>
      </c>
      <c r="I41" s="169">
        <v>19000</v>
      </c>
      <c r="J41" s="171">
        <v>489000</v>
      </c>
      <c r="K41" s="172">
        <v>295000</v>
      </c>
      <c r="M41" s="28" t="s">
        <v>74</v>
      </c>
      <c r="N41" s="216">
        <v>148000</v>
      </c>
      <c r="O41" s="305">
        <v>21000</v>
      </c>
      <c r="P41" s="273" t="s">
        <v>270</v>
      </c>
      <c r="Q41" s="305">
        <v>15000</v>
      </c>
      <c r="R41" s="273">
        <v>19000</v>
      </c>
      <c r="S41" s="273">
        <v>9000</v>
      </c>
      <c r="T41" s="305" t="s">
        <v>270</v>
      </c>
      <c r="U41" s="305">
        <v>9000</v>
      </c>
      <c r="V41" s="306">
        <v>169000</v>
      </c>
      <c r="W41" s="218">
        <v>95000</v>
      </c>
      <c r="Y41" s="28" t="s">
        <v>74</v>
      </c>
      <c r="Z41" s="230">
        <v>278000</v>
      </c>
      <c r="AA41" s="308">
        <v>41000</v>
      </c>
      <c r="AB41" s="309">
        <v>11000</v>
      </c>
      <c r="AC41" s="308">
        <v>29000</v>
      </c>
      <c r="AD41" s="309">
        <v>40000</v>
      </c>
      <c r="AE41" s="309" t="s">
        <v>270</v>
      </c>
      <c r="AF41" s="308">
        <v>24000</v>
      </c>
      <c r="AG41" s="308">
        <v>10000</v>
      </c>
      <c r="AH41" s="310">
        <v>319000</v>
      </c>
      <c r="AI41" s="231">
        <v>201000</v>
      </c>
    </row>
    <row r="42" spans="1:35" ht="21" hidden="1" customHeight="1">
      <c r="A42" s="28" t="s">
        <v>75</v>
      </c>
      <c r="B42" s="168">
        <v>423000</v>
      </c>
      <c r="C42" s="169">
        <v>58000</v>
      </c>
      <c r="D42" s="170">
        <v>14000</v>
      </c>
      <c r="E42" s="169">
        <v>41000</v>
      </c>
      <c r="F42" s="170">
        <v>55000</v>
      </c>
      <c r="G42" s="170">
        <v>15000</v>
      </c>
      <c r="H42" s="169">
        <v>23000</v>
      </c>
      <c r="I42" s="169">
        <v>17000</v>
      </c>
      <c r="J42" s="171">
        <v>480000</v>
      </c>
      <c r="K42" s="172">
        <v>288000</v>
      </c>
      <c r="M42" s="28" t="s">
        <v>75</v>
      </c>
      <c r="N42" s="216">
        <v>145000</v>
      </c>
      <c r="O42" s="305">
        <v>19000</v>
      </c>
      <c r="P42" s="273" t="s">
        <v>270</v>
      </c>
      <c r="Q42" s="305">
        <v>14000</v>
      </c>
      <c r="R42" s="273">
        <v>18000</v>
      </c>
      <c r="S42" s="273">
        <v>9000</v>
      </c>
      <c r="T42" s="305" t="s">
        <v>270</v>
      </c>
      <c r="U42" s="305" t="s">
        <v>270</v>
      </c>
      <c r="V42" s="306">
        <v>164000</v>
      </c>
      <c r="W42" s="218">
        <v>90000</v>
      </c>
      <c r="Y42" s="28" t="s">
        <v>75</v>
      </c>
      <c r="Z42" s="230">
        <v>277000</v>
      </c>
      <c r="AA42" s="308">
        <v>39000</v>
      </c>
      <c r="AB42" s="309">
        <v>10000</v>
      </c>
      <c r="AC42" s="308">
        <v>28000</v>
      </c>
      <c r="AD42" s="309">
        <v>37000</v>
      </c>
      <c r="AE42" s="309" t="s">
        <v>270</v>
      </c>
      <c r="AF42" s="308">
        <v>22000</v>
      </c>
      <c r="AG42" s="308">
        <v>10000</v>
      </c>
      <c r="AH42" s="310">
        <v>316000</v>
      </c>
      <c r="AI42" s="231">
        <v>198000</v>
      </c>
    </row>
    <row r="43" spans="1:35" ht="21" hidden="1" customHeight="1">
      <c r="A43" s="28" t="s">
        <v>76</v>
      </c>
      <c r="B43" s="168">
        <v>421000</v>
      </c>
      <c r="C43" s="169">
        <v>58000</v>
      </c>
      <c r="D43" s="170">
        <v>14000</v>
      </c>
      <c r="E43" s="169">
        <v>41000</v>
      </c>
      <c r="F43" s="170">
        <v>55000</v>
      </c>
      <c r="G43" s="170">
        <v>15000</v>
      </c>
      <c r="H43" s="169">
        <v>25000</v>
      </c>
      <c r="I43" s="169">
        <v>16000</v>
      </c>
      <c r="J43" s="171">
        <v>478000</v>
      </c>
      <c r="K43" s="172">
        <v>285000</v>
      </c>
      <c r="M43" s="28" t="s">
        <v>76</v>
      </c>
      <c r="N43" s="216">
        <v>144000</v>
      </c>
      <c r="O43" s="305">
        <v>19000</v>
      </c>
      <c r="P43" s="273" t="s">
        <v>270</v>
      </c>
      <c r="Q43" s="305">
        <v>13000</v>
      </c>
      <c r="R43" s="273">
        <v>17000</v>
      </c>
      <c r="S43" s="273">
        <v>9000</v>
      </c>
      <c r="T43" s="305" t="s">
        <v>270</v>
      </c>
      <c r="U43" s="305" t="s">
        <v>270</v>
      </c>
      <c r="V43" s="306">
        <v>163000</v>
      </c>
      <c r="W43" s="218">
        <v>88000</v>
      </c>
      <c r="Y43" s="28" t="s">
        <v>76</v>
      </c>
      <c r="Z43" s="230">
        <v>276000</v>
      </c>
      <c r="AA43" s="308">
        <v>39000</v>
      </c>
      <c r="AB43" s="309">
        <v>10000</v>
      </c>
      <c r="AC43" s="308">
        <v>28000</v>
      </c>
      <c r="AD43" s="309">
        <v>38000</v>
      </c>
      <c r="AE43" s="309" t="s">
        <v>270</v>
      </c>
      <c r="AF43" s="308">
        <v>23000</v>
      </c>
      <c r="AG43" s="308">
        <v>9000</v>
      </c>
      <c r="AH43" s="310">
        <v>315000</v>
      </c>
      <c r="AI43" s="231">
        <v>197000</v>
      </c>
    </row>
    <row r="44" spans="1:35" ht="21" hidden="1" customHeight="1">
      <c r="A44" s="28" t="s">
        <v>77</v>
      </c>
      <c r="B44" s="168">
        <v>420000</v>
      </c>
      <c r="C44" s="169">
        <v>57000</v>
      </c>
      <c r="D44" s="170">
        <v>14000</v>
      </c>
      <c r="E44" s="169">
        <v>40000</v>
      </c>
      <c r="F44" s="170">
        <v>54000</v>
      </c>
      <c r="G44" s="170">
        <v>14000</v>
      </c>
      <c r="H44" s="169">
        <v>25000</v>
      </c>
      <c r="I44" s="169">
        <v>15000</v>
      </c>
      <c r="J44" s="171">
        <v>476000</v>
      </c>
      <c r="K44" s="172">
        <v>284000</v>
      </c>
      <c r="M44" s="28" t="s">
        <v>77</v>
      </c>
      <c r="N44" s="216">
        <v>142000</v>
      </c>
      <c r="O44" s="305">
        <v>17000</v>
      </c>
      <c r="P44" s="273" t="s">
        <v>270</v>
      </c>
      <c r="Q44" s="305">
        <v>12000</v>
      </c>
      <c r="R44" s="273">
        <v>15000</v>
      </c>
      <c r="S44" s="273">
        <v>8000</v>
      </c>
      <c r="T44" s="305" t="s">
        <v>270</v>
      </c>
      <c r="U44" s="305" t="s">
        <v>270</v>
      </c>
      <c r="V44" s="306">
        <v>159000</v>
      </c>
      <c r="W44" s="218">
        <v>84000</v>
      </c>
      <c r="Y44" s="28" t="s">
        <v>77</v>
      </c>
      <c r="Z44" s="230">
        <v>277000</v>
      </c>
      <c r="AA44" s="308">
        <v>40000</v>
      </c>
      <c r="AB44" s="309">
        <v>10000</v>
      </c>
      <c r="AC44" s="308">
        <v>28000</v>
      </c>
      <c r="AD44" s="309">
        <v>38000</v>
      </c>
      <c r="AE44" s="309" t="s">
        <v>270</v>
      </c>
      <c r="AF44" s="308">
        <v>24000</v>
      </c>
      <c r="AG44" s="308">
        <v>9000</v>
      </c>
      <c r="AH44" s="310">
        <v>317000</v>
      </c>
      <c r="AI44" s="231">
        <v>200000</v>
      </c>
    </row>
    <row r="45" spans="1:35" ht="21" hidden="1" customHeight="1">
      <c r="A45" s="28" t="s">
        <v>78</v>
      </c>
      <c r="B45" s="168">
        <v>418000</v>
      </c>
      <c r="C45" s="169">
        <v>58000</v>
      </c>
      <c r="D45" s="170">
        <v>15000</v>
      </c>
      <c r="E45" s="169">
        <v>39000</v>
      </c>
      <c r="F45" s="170">
        <v>54000</v>
      </c>
      <c r="G45" s="170">
        <v>14000</v>
      </c>
      <c r="H45" s="169">
        <v>25000</v>
      </c>
      <c r="I45" s="169">
        <v>15000</v>
      </c>
      <c r="J45" s="171">
        <v>476000</v>
      </c>
      <c r="K45" s="172">
        <v>283000</v>
      </c>
      <c r="M45" s="28" t="s">
        <v>78</v>
      </c>
      <c r="N45" s="216">
        <v>143000</v>
      </c>
      <c r="O45" s="305">
        <v>16000</v>
      </c>
      <c r="P45" s="273" t="s">
        <v>270</v>
      </c>
      <c r="Q45" s="305">
        <v>11000</v>
      </c>
      <c r="R45" s="273">
        <v>14000</v>
      </c>
      <c r="S45" s="273">
        <v>8000</v>
      </c>
      <c r="T45" s="305" t="s">
        <v>270</v>
      </c>
      <c r="U45" s="305" t="s">
        <v>270</v>
      </c>
      <c r="V45" s="306">
        <v>159000</v>
      </c>
      <c r="W45" s="218">
        <v>84000</v>
      </c>
      <c r="Y45" s="28" t="s">
        <v>78</v>
      </c>
      <c r="Z45" s="230">
        <v>275000</v>
      </c>
      <c r="AA45" s="308">
        <v>42000</v>
      </c>
      <c r="AB45" s="309">
        <v>13000</v>
      </c>
      <c r="AC45" s="308">
        <v>28000</v>
      </c>
      <c r="AD45" s="309">
        <v>40000</v>
      </c>
      <c r="AE45" s="309" t="s">
        <v>270</v>
      </c>
      <c r="AF45" s="308">
        <v>25000</v>
      </c>
      <c r="AG45" s="308">
        <v>10000</v>
      </c>
      <c r="AH45" s="310">
        <v>317000</v>
      </c>
      <c r="AI45" s="231">
        <v>199000</v>
      </c>
    </row>
    <row r="46" spans="1:35" ht="21" hidden="1" customHeight="1">
      <c r="A46" s="28" t="s">
        <v>79</v>
      </c>
      <c r="B46" s="168">
        <v>416000</v>
      </c>
      <c r="C46" s="169">
        <v>62000</v>
      </c>
      <c r="D46" s="170">
        <v>17000</v>
      </c>
      <c r="E46" s="169">
        <v>41000</v>
      </c>
      <c r="F46" s="170">
        <v>58000</v>
      </c>
      <c r="G46" s="170">
        <v>15000</v>
      </c>
      <c r="H46" s="169">
        <v>26000</v>
      </c>
      <c r="I46" s="169">
        <v>16000</v>
      </c>
      <c r="J46" s="171">
        <v>478000</v>
      </c>
      <c r="K46" s="172">
        <v>285000</v>
      </c>
      <c r="M46" s="28" t="s">
        <v>79</v>
      </c>
      <c r="N46" s="216">
        <v>143000</v>
      </c>
      <c r="O46" s="305">
        <v>18000</v>
      </c>
      <c r="P46" s="273" t="s">
        <v>270</v>
      </c>
      <c r="Q46" s="305">
        <v>12000</v>
      </c>
      <c r="R46" s="273">
        <v>16000</v>
      </c>
      <c r="S46" s="273">
        <v>9000</v>
      </c>
      <c r="T46" s="305" t="s">
        <v>270</v>
      </c>
      <c r="U46" s="305" t="s">
        <v>270</v>
      </c>
      <c r="V46" s="306">
        <v>161000</v>
      </c>
      <c r="W46" s="218">
        <v>86000</v>
      </c>
      <c r="Y46" s="28" t="s">
        <v>79</v>
      </c>
      <c r="Z46" s="230">
        <v>273000</v>
      </c>
      <c r="AA46" s="308">
        <v>45000</v>
      </c>
      <c r="AB46" s="309">
        <v>14000</v>
      </c>
      <c r="AC46" s="308">
        <v>28000</v>
      </c>
      <c r="AD46" s="309">
        <v>42000</v>
      </c>
      <c r="AE46" s="309" t="s">
        <v>270</v>
      </c>
      <c r="AF46" s="308">
        <v>25000</v>
      </c>
      <c r="AG46" s="308">
        <v>11000</v>
      </c>
      <c r="AH46" s="310">
        <v>318000</v>
      </c>
      <c r="AI46" s="231">
        <v>199000</v>
      </c>
    </row>
    <row r="47" spans="1:35" ht="21" hidden="1" customHeight="1">
      <c r="A47" s="28" t="s">
        <v>203</v>
      </c>
      <c r="B47" s="168">
        <v>421000</v>
      </c>
      <c r="C47" s="169">
        <v>62000</v>
      </c>
      <c r="D47" s="170">
        <v>17000</v>
      </c>
      <c r="E47" s="169">
        <v>41000</v>
      </c>
      <c r="F47" s="170">
        <v>58000</v>
      </c>
      <c r="G47" s="170">
        <v>15000</v>
      </c>
      <c r="H47" s="169">
        <v>27000</v>
      </c>
      <c r="I47" s="169">
        <v>16000</v>
      </c>
      <c r="J47" s="171">
        <v>483000</v>
      </c>
      <c r="K47" s="172">
        <v>290000</v>
      </c>
      <c r="M47" s="28" t="s">
        <v>203</v>
      </c>
      <c r="N47" s="216">
        <v>145000</v>
      </c>
      <c r="O47" s="305">
        <v>17000</v>
      </c>
      <c r="P47" s="273" t="s">
        <v>270</v>
      </c>
      <c r="Q47" s="305">
        <v>12000</v>
      </c>
      <c r="R47" s="273">
        <v>15000</v>
      </c>
      <c r="S47" s="273">
        <v>9000</v>
      </c>
      <c r="T47" s="305" t="s">
        <v>270</v>
      </c>
      <c r="U47" s="305" t="s">
        <v>270</v>
      </c>
      <c r="V47" s="306">
        <v>162000</v>
      </c>
      <c r="W47" s="218">
        <v>89000</v>
      </c>
      <c r="Y47" s="28" t="s">
        <v>203</v>
      </c>
      <c r="Z47" s="230">
        <v>276000</v>
      </c>
      <c r="AA47" s="308">
        <v>45000</v>
      </c>
      <c r="AB47" s="309">
        <v>14000</v>
      </c>
      <c r="AC47" s="308">
        <v>29000</v>
      </c>
      <c r="AD47" s="309">
        <v>43000</v>
      </c>
      <c r="AE47" s="309" t="s">
        <v>270</v>
      </c>
      <c r="AF47" s="308">
        <v>26000</v>
      </c>
      <c r="AG47" s="308">
        <v>11000</v>
      </c>
      <c r="AH47" s="310">
        <v>320000</v>
      </c>
      <c r="AI47" s="231">
        <v>202000</v>
      </c>
    </row>
    <row r="48" spans="1:35" ht="21" hidden="1" customHeight="1">
      <c r="A48" s="28" t="s">
        <v>204</v>
      </c>
      <c r="B48" s="168">
        <v>425000</v>
      </c>
      <c r="C48" s="169">
        <v>64000</v>
      </c>
      <c r="D48" s="170">
        <v>17000</v>
      </c>
      <c r="E48" s="169">
        <v>43000</v>
      </c>
      <c r="F48" s="170">
        <v>60000</v>
      </c>
      <c r="G48" s="170">
        <v>17000</v>
      </c>
      <c r="H48" s="169">
        <v>28000</v>
      </c>
      <c r="I48" s="169">
        <v>15000</v>
      </c>
      <c r="J48" s="171">
        <v>490000</v>
      </c>
      <c r="K48" s="172">
        <v>297000</v>
      </c>
      <c r="M48" s="28" t="s">
        <v>204</v>
      </c>
      <c r="N48" s="216">
        <v>148000</v>
      </c>
      <c r="O48" s="305">
        <v>18000</v>
      </c>
      <c r="P48" s="273" t="s">
        <v>270</v>
      </c>
      <c r="Q48" s="305">
        <v>13000</v>
      </c>
      <c r="R48" s="273">
        <v>16000</v>
      </c>
      <c r="S48" s="273">
        <v>10000</v>
      </c>
      <c r="T48" s="305" t="s">
        <v>270</v>
      </c>
      <c r="U48" s="305" t="s">
        <v>270</v>
      </c>
      <c r="V48" s="306">
        <v>166000</v>
      </c>
      <c r="W48" s="218">
        <v>92000</v>
      </c>
      <c r="Y48" s="28" t="s">
        <v>204</v>
      </c>
      <c r="Z48" s="230">
        <v>278000</v>
      </c>
      <c r="AA48" s="308">
        <v>46000</v>
      </c>
      <c r="AB48" s="309">
        <v>14000</v>
      </c>
      <c r="AC48" s="308">
        <v>30000</v>
      </c>
      <c r="AD48" s="309">
        <v>44000</v>
      </c>
      <c r="AE48" s="309" t="s">
        <v>270</v>
      </c>
      <c r="AF48" s="308">
        <v>27000</v>
      </c>
      <c r="AG48" s="308">
        <v>10000</v>
      </c>
      <c r="AH48" s="310">
        <v>324000</v>
      </c>
      <c r="AI48" s="231">
        <v>205000</v>
      </c>
    </row>
    <row r="49" spans="1:35" ht="21" hidden="1" customHeight="1">
      <c r="A49" s="28" t="s">
        <v>80</v>
      </c>
      <c r="B49" s="168">
        <v>439000</v>
      </c>
      <c r="C49" s="169">
        <v>57000</v>
      </c>
      <c r="D49" s="170">
        <v>15000</v>
      </c>
      <c r="E49" s="169">
        <v>38000</v>
      </c>
      <c r="F49" s="170">
        <v>53000</v>
      </c>
      <c r="G49" s="170">
        <v>16000</v>
      </c>
      <c r="H49" s="169">
        <v>24000</v>
      </c>
      <c r="I49" s="169">
        <v>13000</v>
      </c>
      <c r="J49" s="171">
        <v>495000</v>
      </c>
      <c r="K49" s="172">
        <v>301000</v>
      </c>
      <c r="M49" s="28" t="s">
        <v>80</v>
      </c>
      <c r="N49" s="216">
        <v>151000</v>
      </c>
      <c r="O49" s="305">
        <v>17000</v>
      </c>
      <c r="P49" s="273" t="s">
        <v>270</v>
      </c>
      <c r="Q49" s="305">
        <v>12000</v>
      </c>
      <c r="R49" s="273">
        <v>15000</v>
      </c>
      <c r="S49" s="273">
        <v>9000</v>
      </c>
      <c r="T49" s="305" t="s">
        <v>270</v>
      </c>
      <c r="U49" s="305" t="s">
        <v>270</v>
      </c>
      <c r="V49" s="306">
        <v>168000</v>
      </c>
      <c r="W49" s="218">
        <v>93000</v>
      </c>
      <c r="Y49" s="28" t="s">
        <v>80</v>
      </c>
      <c r="Z49" s="230">
        <v>287000</v>
      </c>
      <c r="AA49" s="308">
        <v>40000</v>
      </c>
      <c r="AB49" s="309">
        <v>11000</v>
      </c>
      <c r="AC49" s="308">
        <v>26000</v>
      </c>
      <c r="AD49" s="309">
        <v>38000</v>
      </c>
      <c r="AE49" s="309" t="s">
        <v>270</v>
      </c>
      <c r="AF49" s="308">
        <v>23000</v>
      </c>
      <c r="AG49" s="308" t="s">
        <v>270</v>
      </c>
      <c r="AH49" s="310">
        <v>327000</v>
      </c>
      <c r="AI49" s="231">
        <v>207000</v>
      </c>
    </row>
    <row r="50" spans="1:35" ht="21" hidden="1" customHeight="1">
      <c r="A50" s="28" t="s">
        <v>81</v>
      </c>
      <c r="B50" s="168">
        <v>453000</v>
      </c>
      <c r="C50" s="169">
        <v>49000</v>
      </c>
      <c r="D50" s="170">
        <v>14000</v>
      </c>
      <c r="E50" s="169">
        <v>32000</v>
      </c>
      <c r="F50" s="170">
        <v>45000</v>
      </c>
      <c r="G50" s="170">
        <v>15000</v>
      </c>
      <c r="H50" s="169">
        <v>20000</v>
      </c>
      <c r="I50" s="169">
        <v>11000</v>
      </c>
      <c r="J50" s="171">
        <v>502000</v>
      </c>
      <c r="K50" s="172">
        <v>306000</v>
      </c>
      <c r="M50" s="28" t="s">
        <v>81</v>
      </c>
      <c r="N50" s="216">
        <v>155000</v>
      </c>
      <c r="O50" s="305">
        <v>18000</v>
      </c>
      <c r="P50" s="273" t="s">
        <v>270</v>
      </c>
      <c r="Q50" s="305">
        <v>12000</v>
      </c>
      <c r="R50" s="273">
        <v>15000</v>
      </c>
      <c r="S50" s="273">
        <v>9000</v>
      </c>
      <c r="T50" s="305" t="s">
        <v>270</v>
      </c>
      <c r="U50" s="305" t="s">
        <v>270</v>
      </c>
      <c r="V50" s="306">
        <v>173000</v>
      </c>
      <c r="W50" s="218">
        <v>98000</v>
      </c>
      <c r="Y50" s="28" t="s">
        <v>81</v>
      </c>
      <c r="Z50" s="230">
        <v>298000</v>
      </c>
      <c r="AA50" s="308">
        <v>32000</v>
      </c>
      <c r="AB50" s="309">
        <v>10000</v>
      </c>
      <c r="AC50" s="308">
        <v>20000</v>
      </c>
      <c r="AD50" s="309">
        <v>30000</v>
      </c>
      <c r="AE50" s="309" t="s">
        <v>270</v>
      </c>
      <c r="AF50" s="308">
        <v>19000</v>
      </c>
      <c r="AG50" s="308" t="s">
        <v>270</v>
      </c>
      <c r="AH50" s="310">
        <v>329000</v>
      </c>
      <c r="AI50" s="231">
        <v>209000</v>
      </c>
    </row>
    <row r="51" spans="1:35" ht="21" hidden="1" customHeight="1">
      <c r="A51" s="28" t="s">
        <v>82</v>
      </c>
      <c r="B51" s="168">
        <v>469000</v>
      </c>
      <c r="C51" s="169">
        <v>38000</v>
      </c>
      <c r="D51" s="170">
        <v>9000</v>
      </c>
      <c r="E51" s="169">
        <v>23000</v>
      </c>
      <c r="F51" s="170">
        <v>33000</v>
      </c>
      <c r="G51" s="170">
        <v>9000</v>
      </c>
      <c r="H51" s="169">
        <v>12000</v>
      </c>
      <c r="I51" s="169">
        <v>11000</v>
      </c>
      <c r="J51" s="171">
        <v>506000</v>
      </c>
      <c r="K51" s="172">
        <v>308000</v>
      </c>
      <c r="M51" s="28" t="s">
        <v>82</v>
      </c>
      <c r="N51" s="216">
        <v>162000</v>
      </c>
      <c r="O51" s="305">
        <v>14000</v>
      </c>
      <c r="P51" s="273" t="s">
        <v>270</v>
      </c>
      <c r="Q51" s="305">
        <v>9000</v>
      </c>
      <c r="R51" s="273">
        <v>12000</v>
      </c>
      <c r="S51" s="273" t="s">
        <v>270</v>
      </c>
      <c r="T51" s="305" t="s">
        <v>270</v>
      </c>
      <c r="U51" s="305" t="s">
        <v>270</v>
      </c>
      <c r="V51" s="306">
        <v>176000</v>
      </c>
      <c r="W51" s="218">
        <v>99000</v>
      </c>
      <c r="Y51" s="28" t="s">
        <v>82</v>
      </c>
      <c r="Z51" s="230">
        <v>307000</v>
      </c>
      <c r="AA51" s="308">
        <v>24000</v>
      </c>
      <c r="AB51" s="309" t="s">
        <v>270</v>
      </c>
      <c r="AC51" s="308">
        <v>15000</v>
      </c>
      <c r="AD51" s="309">
        <v>21000</v>
      </c>
      <c r="AE51" s="309" t="s">
        <v>270</v>
      </c>
      <c r="AF51" s="308">
        <v>12000</v>
      </c>
      <c r="AG51" s="308" t="s">
        <v>270</v>
      </c>
      <c r="AH51" s="310">
        <v>330000</v>
      </c>
      <c r="AI51" s="231">
        <v>210000</v>
      </c>
    </row>
    <row r="52" spans="1:35" ht="21" hidden="1" customHeight="1">
      <c r="A52" s="28" t="s">
        <v>83</v>
      </c>
      <c r="B52" s="168">
        <v>466000</v>
      </c>
      <c r="C52" s="169">
        <v>40000</v>
      </c>
      <c r="D52" s="170">
        <v>11000</v>
      </c>
      <c r="E52" s="169">
        <v>23000</v>
      </c>
      <c r="F52" s="170">
        <v>34000</v>
      </c>
      <c r="G52" s="170">
        <v>10000</v>
      </c>
      <c r="H52" s="169">
        <v>12000</v>
      </c>
      <c r="I52" s="169">
        <v>12000</v>
      </c>
      <c r="J52" s="171">
        <v>506000</v>
      </c>
      <c r="K52" s="172">
        <v>309000</v>
      </c>
      <c r="M52" s="28" t="s">
        <v>83</v>
      </c>
      <c r="N52" s="216">
        <v>160000</v>
      </c>
      <c r="O52" s="305">
        <v>15000</v>
      </c>
      <c r="P52" s="273" t="s">
        <v>270</v>
      </c>
      <c r="Q52" s="305">
        <v>8000</v>
      </c>
      <c r="R52" s="273">
        <v>13000</v>
      </c>
      <c r="S52" s="273" t="s">
        <v>270</v>
      </c>
      <c r="T52" s="305" t="s">
        <v>270</v>
      </c>
      <c r="U52" s="305" t="s">
        <v>270</v>
      </c>
      <c r="V52" s="306">
        <v>175000</v>
      </c>
      <c r="W52" s="218">
        <v>98000</v>
      </c>
      <c r="Y52" s="28" t="s">
        <v>83</v>
      </c>
      <c r="Z52" s="230">
        <v>306000</v>
      </c>
      <c r="AA52" s="308">
        <v>25000</v>
      </c>
      <c r="AB52" s="309" t="s">
        <v>270</v>
      </c>
      <c r="AC52" s="308">
        <v>15000</v>
      </c>
      <c r="AD52" s="309">
        <v>22000</v>
      </c>
      <c r="AE52" s="309" t="s">
        <v>270</v>
      </c>
      <c r="AF52" s="308">
        <v>12000</v>
      </c>
      <c r="AG52" s="308" t="s">
        <v>270</v>
      </c>
      <c r="AH52" s="310">
        <v>331000</v>
      </c>
      <c r="AI52" s="231">
        <v>210000</v>
      </c>
    </row>
    <row r="53" spans="1:35" ht="21" hidden="1" customHeight="1">
      <c r="A53" s="28" t="s">
        <v>84</v>
      </c>
      <c r="B53" s="168">
        <v>460000</v>
      </c>
      <c r="C53" s="169">
        <v>41000</v>
      </c>
      <c r="D53" s="170">
        <v>10000</v>
      </c>
      <c r="E53" s="169">
        <v>25000</v>
      </c>
      <c r="F53" s="170">
        <v>35000</v>
      </c>
      <c r="G53" s="170">
        <v>10000</v>
      </c>
      <c r="H53" s="169">
        <v>12000</v>
      </c>
      <c r="I53" s="169">
        <v>14000</v>
      </c>
      <c r="J53" s="171">
        <v>501000</v>
      </c>
      <c r="K53" s="172">
        <v>303000</v>
      </c>
      <c r="M53" s="28" t="s">
        <v>84</v>
      </c>
      <c r="N53" s="216">
        <v>161000</v>
      </c>
      <c r="O53" s="305">
        <v>16000</v>
      </c>
      <c r="P53" s="273" t="s">
        <v>270</v>
      </c>
      <c r="Q53" s="305">
        <v>9000</v>
      </c>
      <c r="R53" s="273">
        <v>14000</v>
      </c>
      <c r="S53" s="273" t="s">
        <v>270</v>
      </c>
      <c r="T53" s="305" t="s">
        <v>270</v>
      </c>
      <c r="U53" s="305" t="s">
        <v>270</v>
      </c>
      <c r="V53" s="306">
        <v>176000</v>
      </c>
      <c r="W53" s="218">
        <v>99000</v>
      </c>
      <c r="Y53" s="28" t="s">
        <v>84</v>
      </c>
      <c r="Z53" s="230">
        <v>299000</v>
      </c>
      <c r="AA53" s="308">
        <v>25000</v>
      </c>
      <c r="AB53" s="309" t="s">
        <v>270</v>
      </c>
      <c r="AC53" s="308">
        <v>16000</v>
      </c>
      <c r="AD53" s="309">
        <v>22000</v>
      </c>
      <c r="AE53" s="309" t="s">
        <v>270</v>
      </c>
      <c r="AF53" s="308">
        <v>11000</v>
      </c>
      <c r="AG53" s="308" t="s">
        <v>270</v>
      </c>
      <c r="AH53" s="310">
        <v>324000</v>
      </c>
      <c r="AI53" s="231">
        <v>204000</v>
      </c>
    </row>
    <row r="54" spans="1:35" ht="21" hidden="1" customHeight="1">
      <c r="A54" s="28" t="s">
        <v>85</v>
      </c>
      <c r="B54" s="168">
        <v>455000</v>
      </c>
      <c r="C54" s="169">
        <v>46000</v>
      </c>
      <c r="D54" s="170">
        <v>12000</v>
      </c>
      <c r="E54" s="169">
        <v>29000</v>
      </c>
      <c r="F54" s="170">
        <v>40000</v>
      </c>
      <c r="G54" s="170">
        <v>11000</v>
      </c>
      <c r="H54" s="169">
        <v>15000</v>
      </c>
      <c r="I54" s="169">
        <v>15000</v>
      </c>
      <c r="J54" s="171">
        <v>500000</v>
      </c>
      <c r="K54" s="172">
        <v>302000</v>
      </c>
      <c r="M54" s="28" t="s">
        <v>85</v>
      </c>
      <c r="N54" s="216">
        <v>161000</v>
      </c>
      <c r="O54" s="305">
        <v>17000</v>
      </c>
      <c r="P54" s="273" t="s">
        <v>270</v>
      </c>
      <c r="Q54" s="305">
        <v>9000</v>
      </c>
      <c r="R54" s="273">
        <v>15000</v>
      </c>
      <c r="S54" s="273" t="s">
        <v>270</v>
      </c>
      <c r="T54" s="305" t="s">
        <v>270</v>
      </c>
      <c r="U54" s="305">
        <v>9000</v>
      </c>
      <c r="V54" s="306">
        <v>178000</v>
      </c>
      <c r="W54" s="218">
        <v>101000</v>
      </c>
      <c r="Y54" s="28" t="s">
        <v>85</v>
      </c>
      <c r="Z54" s="230">
        <v>294000</v>
      </c>
      <c r="AA54" s="308">
        <v>28000</v>
      </c>
      <c r="AB54" s="309" t="s">
        <v>270</v>
      </c>
      <c r="AC54" s="308">
        <v>19000</v>
      </c>
      <c r="AD54" s="309">
        <v>25000</v>
      </c>
      <c r="AE54" s="309" t="s">
        <v>270</v>
      </c>
      <c r="AF54" s="308">
        <v>15000</v>
      </c>
      <c r="AG54" s="308" t="s">
        <v>270</v>
      </c>
      <c r="AH54" s="310">
        <v>322000</v>
      </c>
      <c r="AI54" s="231">
        <v>202000</v>
      </c>
    </row>
    <row r="55" spans="1:35" ht="21" hidden="1" customHeight="1">
      <c r="A55" s="28" t="s">
        <v>86</v>
      </c>
      <c r="B55" s="168">
        <v>454000</v>
      </c>
      <c r="C55" s="169">
        <v>49000</v>
      </c>
      <c r="D55" s="170">
        <v>13000</v>
      </c>
      <c r="E55" s="169">
        <v>32000</v>
      </c>
      <c r="F55" s="170">
        <v>45000</v>
      </c>
      <c r="G55" s="170">
        <v>12000</v>
      </c>
      <c r="H55" s="169">
        <v>17000</v>
      </c>
      <c r="I55" s="169">
        <v>16000</v>
      </c>
      <c r="J55" s="171">
        <v>504000</v>
      </c>
      <c r="K55" s="172">
        <v>307000</v>
      </c>
      <c r="M55" s="28" t="s">
        <v>86</v>
      </c>
      <c r="N55" s="216">
        <v>162000</v>
      </c>
      <c r="O55" s="305">
        <v>18000</v>
      </c>
      <c r="P55" s="273" t="s">
        <v>270</v>
      </c>
      <c r="Q55" s="305">
        <v>10000</v>
      </c>
      <c r="R55" s="273">
        <v>16000</v>
      </c>
      <c r="S55" s="273" t="s">
        <v>270</v>
      </c>
      <c r="T55" s="305" t="s">
        <v>270</v>
      </c>
      <c r="U55" s="305">
        <v>9000</v>
      </c>
      <c r="V55" s="306">
        <v>181000</v>
      </c>
      <c r="W55" s="218">
        <v>103000</v>
      </c>
      <c r="Y55" s="28" t="s">
        <v>86</v>
      </c>
      <c r="Z55" s="230">
        <v>292000</v>
      </c>
      <c r="AA55" s="308">
        <v>31000</v>
      </c>
      <c r="AB55" s="309" t="s">
        <v>270</v>
      </c>
      <c r="AC55" s="308">
        <v>22000</v>
      </c>
      <c r="AD55" s="309">
        <v>29000</v>
      </c>
      <c r="AE55" s="309" t="s">
        <v>270</v>
      </c>
      <c r="AF55" s="308">
        <v>16000</v>
      </c>
      <c r="AG55" s="308" t="s">
        <v>270</v>
      </c>
      <c r="AH55" s="310">
        <v>323000</v>
      </c>
      <c r="AI55" s="231">
        <v>204000</v>
      </c>
    </row>
    <row r="56" spans="1:35" ht="21" hidden="1" customHeight="1">
      <c r="A56" s="28" t="s">
        <v>87</v>
      </c>
      <c r="B56" s="168">
        <v>454000</v>
      </c>
      <c r="C56" s="169">
        <v>52000</v>
      </c>
      <c r="D56" s="170">
        <v>14000</v>
      </c>
      <c r="E56" s="169">
        <v>34000</v>
      </c>
      <c r="F56" s="170">
        <v>48000</v>
      </c>
      <c r="G56" s="170">
        <v>12000</v>
      </c>
      <c r="H56" s="169">
        <v>18000</v>
      </c>
      <c r="I56" s="169">
        <v>18000</v>
      </c>
      <c r="J56" s="171">
        <v>506000</v>
      </c>
      <c r="K56" s="172">
        <v>309000</v>
      </c>
      <c r="M56" s="28" t="s">
        <v>87</v>
      </c>
      <c r="N56" s="216">
        <v>161000</v>
      </c>
      <c r="O56" s="305">
        <v>19000</v>
      </c>
      <c r="P56" s="273" t="s">
        <v>270</v>
      </c>
      <c r="Q56" s="305">
        <v>11000</v>
      </c>
      <c r="R56" s="273">
        <v>17000</v>
      </c>
      <c r="S56" s="273" t="s">
        <v>270</v>
      </c>
      <c r="T56" s="305" t="s">
        <v>270</v>
      </c>
      <c r="U56" s="305">
        <v>10000</v>
      </c>
      <c r="V56" s="306">
        <v>181000</v>
      </c>
      <c r="W56" s="218">
        <v>104000</v>
      </c>
      <c r="Y56" s="28" t="s">
        <v>87</v>
      </c>
      <c r="Z56" s="230">
        <v>292000</v>
      </c>
      <c r="AA56" s="308">
        <v>33000</v>
      </c>
      <c r="AB56" s="309" t="s">
        <v>270</v>
      </c>
      <c r="AC56" s="308">
        <v>22000</v>
      </c>
      <c r="AD56" s="309">
        <v>30000</v>
      </c>
      <c r="AE56" s="309" t="s">
        <v>270</v>
      </c>
      <c r="AF56" s="308">
        <v>17000</v>
      </c>
      <c r="AG56" s="308" t="s">
        <v>270</v>
      </c>
      <c r="AH56" s="310">
        <v>325000</v>
      </c>
      <c r="AI56" s="231">
        <v>205000</v>
      </c>
    </row>
    <row r="57" spans="1:35" ht="21" hidden="1" customHeight="1">
      <c r="A57" s="28" t="s">
        <v>88</v>
      </c>
      <c r="B57" s="168">
        <v>448000</v>
      </c>
      <c r="C57" s="169">
        <v>55000</v>
      </c>
      <c r="D57" s="170">
        <v>14000</v>
      </c>
      <c r="E57" s="169">
        <v>38000</v>
      </c>
      <c r="F57" s="170">
        <v>52000</v>
      </c>
      <c r="G57" s="170">
        <v>14000</v>
      </c>
      <c r="H57" s="169">
        <v>20000</v>
      </c>
      <c r="I57" s="169">
        <v>17000</v>
      </c>
      <c r="J57" s="171">
        <v>502000</v>
      </c>
      <c r="K57" s="172">
        <v>306000</v>
      </c>
      <c r="M57" s="28" t="s">
        <v>88</v>
      </c>
      <c r="N57" s="216">
        <v>158000</v>
      </c>
      <c r="O57" s="305">
        <v>22000</v>
      </c>
      <c r="P57" s="273" t="s">
        <v>270</v>
      </c>
      <c r="Q57" s="305">
        <v>14000</v>
      </c>
      <c r="R57" s="273">
        <v>20000</v>
      </c>
      <c r="S57" s="273">
        <v>8000</v>
      </c>
      <c r="T57" s="305" t="s">
        <v>270</v>
      </c>
      <c r="U57" s="305">
        <v>10000</v>
      </c>
      <c r="V57" s="306">
        <v>180000</v>
      </c>
      <c r="W57" s="218">
        <v>103000</v>
      </c>
      <c r="Y57" s="28" t="s">
        <v>88</v>
      </c>
      <c r="Z57" s="230">
        <v>289000</v>
      </c>
      <c r="AA57" s="308">
        <v>33000</v>
      </c>
      <c r="AB57" s="309" t="s">
        <v>270</v>
      </c>
      <c r="AC57" s="308">
        <v>24000</v>
      </c>
      <c r="AD57" s="309">
        <v>32000</v>
      </c>
      <c r="AE57" s="309" t="s">
        <v>270</v>
      </c>
      <c r="AF57" s="308">
        <v>19000</v>
      </c>
      <c r="AG57" s="308" t="s">
        <v>270</v>
      </c>
      <c r="AH57" s="310">
        <v>322000</v>
      </c>
      <c r="AI57" s="231">
        <v>203000</v>
      </c>
    </row>
    <row r="58" spans="1:35" ht="21" hidden="1" customHeight="1">
      <c r="A58" s="28" t="s">
        <v>89</v>
      </c>
      <c r="B58" s="168">
        <v>443000</v>
      </c>
      <c r="C58" s="169">
        <v>57000</v>
      </c>
      <c r="D58" s="170">
        <v>13000</v>
      </c>
      <c r="E58" s="169">
        <v>40000</v>
      </c>
      <c r="F58" s="170">
        <v>54000</v>
      </c>
      <c r="G58" s="170">
        <v>16000</v>
      </c>
      <c r="H58" s="169">
        <v>20000</v>
      </c>
      <c r="I58" s="169">
        <v>18000</v>
      </c>
      <c r="J58" s="171">
        <v>501000</v>
      </c>
      <c r="K58" s="172">
        <v>305000</v>
      </c>
      <c r="M58" s="28" t="s">
        <v>89</v>
      </c>
      <c r="N58" s="216">
        <v>156000</v>
      </c>
      <c r="O58" s="305">
        <v>24000</v>
      </c>
      <c r="P58" s="273" t="s">
        <v>270</v>
      </c>
      <c r="Q58" s="305">
        <v>17000</v>
      </c>
      <c r="R58" s="273">
        <v>23000</v>
      </c>
      <c r="S58" s="273">
        <v>10000</v>
      </c>
      <c r="T58" s="305" t="s">
        <v>270</v>
      </c>
      <c r="U58" s="305">
        <v>11000</v>
      </c>
      <c r="V58" s="306">
        <v>180000</v>
      </c>
      <c r="W58" s="218">
        <v>104000</v>
      </c>
      <c r="Y58" s="28" t="s">
        <v>89</v>
      </c>
      <c r="Z58" s="230">
        <v>287000</v>
      </c>
      <c r="AA58" s="308">
        <v>33000</v>
      </c>
      <c r="AB58" s="309" t="s">
        <v>270</v>
      </c>
      <c r="AC58" s="308">
        <v>23000</v>
      </c>
      <c r="AD58" s="309">
        <v>31000</v>
      </c>
      <c r="AE58" s="309" t="s">
        <v>270</v>
      </c>
      <c r="AF58" s="308">
        <v>19000</v>
      </c>
      <c r="AG58" s="308" t="s">
        <v>270</v>
      </c>
      <c r="AH58" s="310">
        <v>320000</v>
      </c>
      <c r="AI58" s="231">
        <v>201000</v>
      </c>
    </row>
    <row r="59" spans="1:35" ht="21" hidden="1" customHeight="1">
      <c r="A59" s="28" t="s">
        <v>205</v>
      </c>
      <c r="B59" s="168">
        <v>436000</v>
      </c>
      <c r="C59" s="169">
        <v>62000</v>
      </c>
      <c r="D59" s="170">
        <v>15000</v>
      </c>
      <c r="E59" s="169">
        <v>43000</v>
      </c>
      <c r="F59" s="170">
        <v>58000</v>
      </c>
      <c r="G59" s="170">
        <v>17000</v>
      </c>
      <c r="H59" s="169">
        <v>22000</v>
      </c>
      <c r="I59" s="169">
        <v>18000</v>
      </c>
      <c r="J59" s="171">
        <v>498000</v>
      </c>
      <c r="K59" s="172">
        <v>303000</v>
      </c>
      <c r="M59" s="28" t="s">
        <v>205</v>
      </c>
      <c r="N59" s="216">
        <v>156000</v>
      </c>
      <c r="O59" s="305">
        <v>26000</v>
      </c>
      <c r="P59" s="273" t="s">
        <v>270</v>
      </c>
      <c r="Q59" s="305">
        <v>17000</v>
      </c>
      <c r="R59" s="273">
        <v>24000</v>
      </c>
      <c r="S59" s="273">
        <v>11000</v>
      </c>
      <c r="T59" s="305" t="s">
        <v>270</v>
      </c>
      <c r="U59" s="305">
        <v>11000</v>
      </c>
      <c r="V59" s="306">
        <v>182000</v>
      </c>
      <c r="W59" s="218">
        <v>106000</v>
      </c>
      <c r="Y59" s="28" t="s">
        <v>205</v>
      </c>
      <c r="Z59" s="230">
        <v>280000</v>
      </c>
      <c r="AA59" s="308">
        <v>36000</v>
      </c>
      <c r="AB59" s="309" t="s">
        <v>270</v>
      </c>
      <c r="AC59" s="308">
        <v>26000</v>
      </c>
      <c r="AD59" s="309">
        <v>34000</v>
      </c>
      <c r="AE59" s="309" t="s">
        <v>270</v>
      </c>
      <c r="AF59" s="308">
        <v>21000</v>
      </c>
      <c r="AG59" s="308" t="s">
        <v>270</v>
      </c>
      <c r="AH59" s="310">
        <v>316000</v>
      </c>
      <c r="AI59" s="231">
        <v>197000</v>
      </c>
    </row>
    <row r="60" spans="1:35" ht="21" hidden="1" customHeight="1">
      <c r="A60" s="28" t="s">
        <v>206</v>
      </c>
      <c r="B60" s="168">
        <v>435000</v>
      </c>
      <c r="C60" s="169">
        <v>63000</v>
      </c>
      <c r="D60" s="170">
        <v>14000</v>
      </c>
      <c r="E60" s="169">
        <v>44000</v>
      </c>
      <c r="F60" s="170">
        <v>58000</v>
      </c>
      <c r="G60" s="170">
        <v>17000</v>
      </c>
      <c r="H60" s="169">
        <v>22000</v>
      </c>
      <c r="I60" s="169">
        <v>18000</v>
      </c>
      <c r="J60" s="171">
        <v>498000</v>
      </c>
      <c r="K60" s="172">
        <v>305000</v>
      </c>
      <c r="M60" s="28" t="s">
        <v>206</v>
      </c>
      <c r="N60" s="216">
        <v>157000</v>
      </c>
      <c r="O60" s="305">
        <v>26000</v>
      </c>
      <c r="P60" s="273" t="s">
        <v>270</v>
      </c>
      <c r="Q60" s="305">
        <v>17000</v>
      </c>
      <c r="R60" s="273">
        <v>23000</v>
      </c>
      <c r="S60" s="273">
        <v>10000</v>
      </c>
      <c r="T60" s="305" t="s">
        <v>270</v>
      </c>
      <c r="U60" s="305">
        <v>10000</v>
      </c>
      <c r="V60" s="306">
        <v>183000</v>
      </c>
      <c r="W60" s="218">
        <v>108000</v>
      </c>
      <c r="Y60" s="28" t="s">
        <v>206</v>
      </c>
      <c r="Z60" s="230">
        <v>278000</v>
      </c>
      <c r="AA60" s="308">
        <v>37000</v>
      </c>
      <c r="AB60" s="309" t="s">
        <v>270</v>
      </c>
      <c r="AC60" s="308">
        <v>27000</v>
      </c>
      <c r="AD60" s="309">
        <v>35000</v>
      </c>
      <c r="AE60" s="309" t="s">
        <v>270</v>
      </c>
      <c r="AF60" s="308">
        <v>20000</v>
      </c>
      <c r="AG60" s="308" t="s">
        <v>270</v>
      </c>
      <c r="AH60" s="310">
        <v>315000</v>
      </c>
      <c r="AI60" s="231">
        <v>196000</v>
      </c>
    </row>
    <row r="61" spans="1:35" ht="21" hidden="1" customHeight="1">
      <c r="A61" s="28" t="s">
        <v>90</v>
      </c>
      <c r="B61" s="168">
        <v>440000</v>
      </c>
      <c r="C61" s="169">
        <v>65000</v>
      </c>
      <c r="D61" s="170">
        <v>12000</v>
      </c>
      <c r="E61" s="169">
        <v>45000</v>
      </c>
      <c r="F61" s="170">
        <v>58000</v>
      </c>
      <c r="G61" s="170">
        <v>18000</v>
      </c>
      <c r="H61" s="169">
        <v>23000</v>
      </c>
      <c r="I61" s="169">
        <v>16000</v>
      </c>
      <c r="J61" s="171">
        <v>504000</v>
      </c>
      <c r="K61" s="172">
        <v>312000</v>
      </c>
      <c r="M61" s="28" t="s">
        <v>90</v>
      </c>
      <c r="N61" s="216">
        <v>161000</v>
      </c>
      <c r="O61" s="305">
        <v>26000</v>
      </c>
      <c r="P61" s="273" t="s">
        <v>270</v>
      </c>
      <c r="Q61" s="305">
        <v>16000</v>
      </c>
      <c r="R61" s="273">
        <v>21000</v>
      </c>
      <c r="S61" s="273">
        <v>10000</v>
      </c>
      <c r="T61" s="305" t="s">
        <v>270</v>
      </c>
      <c r="U61" s="305">
        <v>8000</v>
      </c>
      <c r="V61" s="306">
        <v>186000</v>
      </c>
      <c r="W61" s="218">
        <v>112000</v>
      </c>
      <c r="Y61" s="28" t="s">
        <v>90</v>
      </c>
      <c r="Z61" s="230">
        <v>279000</v>
      </c>
      <c r="AA61" s="308">
        <v>39000</v>
      </c>
      <c r="AB61" s="309" t="s">
        <v>270</v>
      </c>
      <c r="AC61" s="308">
        <v>30000</v>
      </c>
      <c r="AD61" s="309">
        <v>37000</v>
      </c>
      <c r="AE61" s="309">
        <v>8000</v>
      </c>
      <c r="AF61" s="308">
        <v>20000</v>
      </c>
      <c r="AG61" s="308">
        <v>8000</v>
      </c>
      <c r="AH61" s="310">
        <v>318000</v>
      </c>
      <c r="AI61" s="231">
        <v>200000</v>
      </c>
    </row>
    <row r="62" spans="1:35" ht="21" hidden="1" customHeight="1">
      <c r="A62" s="28" t="s">
        <v>91</v>
      </c>
      <c r="B62" s="168">
        <v>437000</v>
      </c>
      <c r="C62" s="169">
        <v>66000</v>
      </c>
      <c r="D62" s="170">
        <v>12000</v>
      </c>
      <c r="E62" s="169">
        <v>46000</v>
      </c>
      <c r="F62" s="170">
        <v>58000</v>
      </c>
      <c r="G62" s="170">
        <v>19000</v>
      </c>
      <c r="H62" s="169">
        <v>23000</v>
      </c>
      <c r="I62" s="169">
        <v>16000</v>
      </c>
      <c r="J62" s="171">
        <v>503000</v>
      </c>
      <c r="K62" s="172">
        <v>311000</v>
      </c>
      <c r="M62" s="28" t="s">
        <v>91</v>
      </c>
      <c r="N62" s="216">
        <v>160000</v>
      </c>
      <c r="O62" s="305">
        <v>25000</v>
      </c>
      <c r="P62" s="273" t="s">
        <v>270</v>
      </c>
      <c r="Q62" s="305">
        <v>16000</v>
      </c>
      <c r="R62" s="273">
        <v>20000</v>
      </c>
      <c r="S62" s="273">
        <v>10000</v>
      </c>
      <c r="T62" s="305" t="s">
        <v>270</v>
      </c>
      <c r="U62" s="305" t="s">
        <v>270</v>
      </c>
      <c r="V62" s="306">
        <v>185000</v>
      </c>
      <c r="W62" s="218">
        <v>111000</v>
      </c>
      <c r="Y62" s="28" t="s">
        <v>91</v>
      </c>
      <c r="Z62" s="230">
        <v>278000</v>
      </c>
      <c r="AA62" s="308">
        <v>41000</v>
      </c>
      <c r="AB62" s="309" t="s">
        <v>270</v>
      </c>
      <c r="AC62" s="308">
        <v>30000</v>
      </c>
      <c r="AD62" s="309">
        <v>38000</v>
      </c>
      <c r="AE62" s="309">
        <v>8000</v>
      </c>
      <c r="AF62" s="308">
        <v>21000</v>
      </c>
      <c r="AG62" s="308">
        <v>9000</v>
      </c>
      <c r="AH62" s="310">
        <v>318000</v>
      </c>
      <c r="AI62" s="231">
        <v>200000</v>
      </c>
    </row>
    <row r="63" spans="1:35" ht="21" hidden="1" customHeight="1">
      <c r="A63" s="28" t="s">
        <v>92</v>
      </c>
      <c r="B63" s="168">
        <v>440000</v>
      </c>
      <c r="C63" s="169">
        <v>67000</v>
      </c>
      <c r="D63" s="170">
        <v>12000</v>
      </c>
      <c r="E63" s="169">
        <v>45000</v>
      </c>
      <c r="F63" s="170">
        <v>58000</v>
      </c>
      <c r="G63" s="170">
        <v>17000</v>
      </c>
      <c r="H63" s="169">
        <v>25000</v>
      </c>
      <c r="I63" s="169">
        <v>16000</v>
      </c>
      <c r="J63" s="171">
        <v>507000</v>
      </c>
      <c r="K63" s="172">
        <v>313000</v>
      </c>
      <c r="M63" s="28" t="s">
        <v>92</v>
      </c>
      <c r="N63" s="216">
        <v>161000</v>
      </c>
      <c r="O63" s="305">
        <v>26000</v>
      </c>
      <c r="P63" s="273" t="s">
        <v>270</v>
      </c>
      <c r="Q63" s="305">
        <v>14000</v>
      </c>
      <c r="R63" s="273">
        <v>19000</v>
      </c>
      <c r="S63" s="273">
        <v>10000</v>
      </c>
      <c r="T63" s="305" t="s">
        <v>270</v>
      </c>
      <c r="U63" s="305" t="s">
        <v>270</v>
      </c>
      <c r="V63" s="306">
        <v>186000</v>
      </c>
      <c r="W63" s="218">
        <v>111000</v>
      </c>
      <c r="Y63" s="28" t="s">
        <v>92</v>
      </c>
      <c r="Z63" s="230">
        <v>279000</v>
      </c>
      <c r="AA63" s="308">
        <v>41000</v>
      </c>
      <c r="AB63" s="309" t="s">
        <v>270</v>
      </c>
      <c r="AC63" s="308">
        <v>31000</v>
      </c>
      <c r="AD63" s="309">
        <v>38000</v>
      </c>
      <c r="AE63" s="309" t="s">
        <v>270</v>
      </c>
      <c r="AF63" s="308">
        <v>22000</v>
      </c>
      <c r="AG63" s="308">
        <v>9000</v>
      </c>
      <c r="AH63" s="310">
        <v>320000</v>
      </c>
      <c r="AI63" s="231">
        <v>202000</v>
      </c>
    </row>
    <row r="64" spans="1:35" ht="21" hidden="1" customHeight="1">
      <c r="A64" s="28" t="s">
        <v>93</v>
      </c>
      <c r="B64" s="168">
        <v>438000</v>
      </c>
      <c r="C64" s="169">
        <v>66000</v>
      </c>
      <c r="D64" s="170">
        <v>14000</v>
      </c>
      <c r="E64" s="169">
        <v>45000</v>
      </c>
      <c r="F64" s="170">
        <v>59000</v>
      </c>
      <c r="G64" s="170">
        <v>17000</v>
      </c>
      <c r="H64" s="169">
        <v>26000</v>
      </c>
      <c r="I64" s="169">
        <v>16000</v>
      </c>
      <c r="J64" s="171">
        <v>504000</v>
      </c>
      <c r="K64" s="172">
        <v>312000</v>
      </c>
      <c r="M64" s="28" t="s">
        <v>93</v>
      </c>
      <c r="N64" s="216">
        <v>159000</v>
      </c>
      <c r="O64" s="305">
        <v>24000</v>
      </c>
      <c r="P64" s="273" t="s">
        <v>270</v>
      </c>
      <c r="Q64" s="305">
        <v>14000</v>
      </c>
      <c r="R64" s="273">
        <v>19000</v>
      </c>
      <c r="S64" s="273">
        <v>9000</v>
      </c>
      <c r="T64" s="305" t="s">
        <v>270</v>
      </c>
      <c r="U64" s="305" t="s">
        <v>270</v>
      </c>
      <c r="V64" s="306">
        <v>183000</v>
      </c>
      <c r="W64" s="218">
        <v>108000</v>
      </c>
      <c r="Y64" s="28" t="s">
        <v>93</v>
      </c>
      <c r="Z64" s="230">
        <v>279000</v>
      </c>
      <c r="AA64" s="308">
        <v>42000</v>
      </c>
      <c r="AB64" s="309">
        <v>9000</v>
      </c>
      <c r="AC64" s="308">
        <v>31000</v>
      </c>
      <c r="AD64" s="309">
        <v>40000</v>
      </c>
      <c r="AE64" s="309" t="s">
        <v>270</v>
      </c>
      <c r="AF64" s="308">
        <v>24000</v>
      </c>
      <c r="AG64" s="308">
        <v>9000</v>
      </c>
      <c r="AH64" s="310">
        <v>322000</v>
      </c>
      <c r="AI64" s="231">
        <v>204000</v>
      </c>
    </row>
    <row r="65" spans="1:35" ht="21" hidden="1" customHeight="1">
      <c r="A65" s="28" t="s">
        <v>94</v>
      </c>
      <c r="B65" s="168">
        <v>435000</v>
      </c>
      <c r="C65" s="169">
        <v>65000</v>
      </c>
      <c r="D65" s="170">
        <v>14000</v>
      </c>
      <c r="E65" s="169">
        <v>45000</v>
      </c>
      <c r="F65" s="170">
        <v>58000</v>
      </c>
      <c r="G65" s="170">
        <v>17000</v>
      </c>
      <c r="H65" s="169">
        <v>26000</v>
      </c>
      <c r="I65" s="169">
        <v>15000</v>
      </c>
      <c r="J65" s="171">
        <v>500000</v>
      </c>
      <c r="K65" s="172">
        <v>308000</v>
      </c>
      <c r="M65" s="28" t="s">
        <v>94</v>
      </c>
      <c r="N65" s="216">
        <v>158000</v>
      </c>
      <c r="O65" s="305">
        <v>24000</v>
      </c>
      <c r="P65" s="273" t="s">
        <v>270</v>
      </c>
      <c r="Q65" s="305">
        <v>15000</v>
      </c>
      <c r="R65" s="273">
        <v>19000</v>
      </c>
      <c r="S65" s="273">
        <v>9000</v>
      </c>
      <c r="T65" s="305" t="s">
        <v>270</v>
      </c>
      <c r="U65" s="305" t="s">
        <v>270</v>
      </c>
      <c r="V65" s="306">
        <v>182000</v>
      </c>
      <c r="W65" s="218">
        <v>108000</v>
      </c>
      <c r="Y65" s="28" t="s">
        <v>94</v>
      </c>
      <c r="Z65" s="230">
        <v>277000</v>
      </c>
      <c r="AA65" s="308">
        <v>41000</v>
      </c>
      <c r="AB65" s="309">
        <v>9000</v>
      </c>
      <c r="AC65" s="308">
        <v>30000</v>
      </c>
      <c r="AD65" s="309">
        <v>39000</v>
      </c>
      <c r="AE65" s="309" t="s">
        <v>270</v>
      </c>
      <c r="AF65" s="308">
        <v>23000</v>
      </c>
      <c r="AG65" s="308">
        <v>8000</v>
      </c>
      <c r="AH65" s="310">
        <v>318000</v>
      </c>
      <c r="AI65" s="231">
        <v>200000</v>
      </c>
    </row>
    <row r="66" spans="1:35" ht="21" hidden="1" customHeight="1">
      <c r="A66" s="28" t="s">
        <v>95</v>
      </c>
      <c r="B66" s="168">
        <v>434000</v>
      </c>
      <c r="C66" s="169">
        <v>64000</v>
      </c>
      <c r="D66" s="170">
        <v>14000</v>
      </c>
      <c r="E66" s="169">
        <v>44000</v>
      </c>
      <c r="F66" s="170">
        <v>59000</v>
      </c>
      <c r="G66" s="170">
        <v>17000</v>
      </c>
      <c r="H66" s="169">
        <v>26000</v>
      </c>
      <c r="I66" s="169">
        <v>15000</v>
      </c>
      <c r="J66" s="171">
        <v>497000</v>
      </c>
      <c r="K66" s="172">
        <v>304000</v>
      </c>
      <c r="M66" s="28" t="s">
        <v>95</v>
      </c>
      <c r="N66" s="216">
        <v>153000</v>
      </c>
      <c r="O66" s="305">
        <v>23000</v>
      </c>
      <c r="P66" s="273" t="s">
        <v>270</v>
      </c>
      <c r="Q66" s="305">
        <v>15000</v>
      </c>
      <c r="R66" s="273">
        <v>19000</v>
      </c>
      <c r="S66" s="273">
        <v>10000</v>
      </c>
      <c r="T66" s="305" t="s">
        <v>270</v>
      </c>
      <c r="U66" s="305" t="s">
        <v>270</v>
      </c>
      <c r="V66" s="306">
        <v>176000</v>
      </c>
      <c r="W66" s="218">
        <v>102000</v>
      </c>
      <c r="Y66" s="28" t="s">
        <v>95</v>
      </c>
      <c r="Z66" s="230">
        <v>280000</v>
      </c>
      <c r="AA66" s="308">
        <v>41000</v>
      </c>
      <c r="AB66" s="309">
        <v>10000</v>
      </c>
      <c r="AC66" s="308">
        <v>29000</v>
      </c>
      <c r="AD66" s="309">
        <v>39000</v>
      </c>
      <c r="AE66" s="309" t="s">
        <v>270</v>
      </c>
      <c r="AF66" s="308">
        <v>23000</v>
      </c>
      <c r="AG66" s="308">
        <v>9000</v>
      </c>
      <c r="AH66" s="310">
        <v>321000</v>
      </c>
      <c r="AI66" s="231">
        <v>203000</v>
      </c>
    </row>
    <row r="67" spans="1:35" ht="21" hidden="1" customHeight="1">
      <c r="A67" s="28" t="s">
        <v>96</v>
      </c>
      <c r="B67" s="168">
        <v>438000</v>
      </c>
      <c r="C67" s="169">
        <v>59000</v>
      </c>
      <c r="D67" s="170">
        <v>14000</v>
      </c>
      <c r="E67" s="169">
        <v>42000</v>
      </c>
      <c r="F67" s="170">
        <v>56000</v>
      </c>
      <c r="G67" s="170">
        <v>15000</v>
      </c>
      <c r="H67" s="169">
        <v>26000</v>
      </c>
      <c r="I67" s="169">
        <v>15000</v>
      </c>
      <c r="J67" s="171">
        <v>497000</v>
      </c>
      <c r="K67" s="172">
        <v>304000</v>
      </c>
      <c r="M67" s="28" t="s">
        <v>96</v>
      </c>
      <c r="N67" s="216">
        <v>153000</v>
      </c>
      <c r="O67" s="305">
        <v>21000</v>
      </c>
      <c r="P67" s="273" t="s">
        <v>270</v>
      </c>
      <c r="Q67" s="305">
        <v>14000</v>
      </c>
      <c r="R67" s="273">
        <v>19000</v>
      </c>
      <c r="S67" s="273">
        <v>8000</v>
      </c>
      <c r="T67" s="305" t="s">
        <v>270</v>
      </c>
      <c r="U67" s="305" t="s">
        <v>270</v>
      </c>
      <c r="V67" s="306">
        <v>175000</v>
      </c>
      <c r="W67" s="218">
        <v>101000</v>
      </c>
      <c r="Y67" s="28" t="s">
        <v>96</v>
      </c>
      <c r="Z67" s="230">
        <v>284000</v>
      </c>
      <c r="AA67" s="308">
        <v>38000</v>
      </c>
      <c r="AB67" s="309">
        <v>9000</v>
      </c>
      <c r="AC67" s="308">
        <v>27000</v>
      </c>
      <c r="AD67" s="309">
        <v>37000</v>
      </c>
      <c r="AE67" s="309" t="s">
        <v>270</v>
      </c>
      <c r="AF67" s="308">
        <v>22000</v>
      </c>
      <c r="AG67" s="308" t="s">
        <v>270</v>
      </c>
      <c r="AH67" s="310">
        <v>322000</v>
      </c>
      <c r="AI67" s="231">
        <v>203000</v>
      </c>
    </row>
    <row r="68" spans="1:35" ht="21" hidden="1" customHeight="1">
      <c r="A68" s="28" t="s">
        <v>97</v>
      </c>
      <c r="B68" s="168">
        <v>443000</v>
      </c>
      <c r="C68" s="169">
        <v>58000</v>
      </c>
      <c r="D68" s="170">
        <v>14000</v>
      </c>
      <c r="E68" s="169">
        <v>40000</v>
      </c>
      <c r="F68" s="170">
        <v>54000</v>
      </c>
      <c r="G68" s="170">
        <v>15000</v>
      </c>
      <c r="H68" s="169">
        <v>25000</v>
      </c>
      <c r="I68" s="169">
        <v>15000</v>
      </c>
      <c r="J68" s="171">
        <v>501000</v>
      </c>
      <c r="K68" s="172">
        <v>308000</v>
      </c>
      <c r="M68" s="28" t="s">
        <v>97</v>
      </c>
      <c r="N68" s="216">
        <v>157000</v>
      </c>
      <c r="O68" s="305">
        <v>21000</v>
      </c>
      <c r="P68" s="273" t="s">
        <v>270</v>
      </c>
      <c r="Q68" s="305">
        <v>14000</v>
      </c>
      <c r="R68" s="273">
        <v>19000</v>
      </c>
      <c r="S68" s="273">
        <v>9000</v>
      </c>
      <c r="T68" s="305" t="s">
        <v>270</v>
      </c>
      <c r="U68" s="305" t="s">
        <v>270</v>
      </c>
      <c r="V68" s="306">
        <v>178000</v>
      </c>
      <c r="W68" s="218">
        <v>104000</v>
      </c>
      <c r="Y68" s="28" t="s">
        <v>97</v>
      </c>
      <c r="Z68" s="230">
        <v>286000</v>
      </c>
      <c r="AA68" s="308">
        <v>37000</v>
      </c>
      <c r="AB68" s="309">
        <v>9000</v>
      </c>
      <c r="AC68" s="308">
        <v>26000</v>
      </c>
      <c r="AD68" s="309">
        <v>36000</v>
      </c>
      <c r="AE68" s="309" t="s">
        <v>270</v>
      </c>
      <c r="AF68" s="308">
        <v>22000</v>
      </c>
      <c r="AG68" s="308" t="s">
        <v>270</v>
      </c>
      <c r="AH68" s="310">
        <v>323000</v>
      </c>
      <c r="AI68" s="231">
        <v>204000</v>
      </c>
    </row>
    <row r="69" spans="1:35" ht="21" hidden="1" customHeight="1">
      <c r="A69" s="28" t="s">
        <v>98</v>
      </c>
      <c r="B69" s="168">
        <v>445000</v>
      </c>
      <c r="C69" s="169">
        <v>62000</v>
      </c>
      <c r="D69" s="170">
        <v>16000</v>
      </c>
      <c r="E69" s="169">
        <v>42000</v>
      </c>
      <c r="F69" s="170">
        <v>58000</v>
      </c>
      <c r="G69" s="170">
        <v>18000</v>
      </c>
      <c r="H69" s="169">
        <v>23000</v>
      </c>
      <c r="I69" s="169">
        <v>16000</v>
      </c>
      <c r="J69" s="171">
        <v>507000</v>
      </c>
      <c r="K69" s="172">
        <v>312000</v>
      </c>
      <c r="M69" s="28" t="s">
        <v>98</v>
      </c>
      <c r="N69" s="216">
        <v>160000</v>
      </c>
      <c r="O69" s="305">
        <v>25000</v>
      </c>
      <c r="P69" s="273" t="s">
        <v>270</v>
      </c>
      <c r="Q69" s="305">
        <v>17000</v>
      </c>
      <c r="R69" s="273">
        <v>22000</v>
      </c>
      <c r="S69" s="273">
        <v>12000</v>
      </c>
      <c r="T69" s="305" t="s">
        <v>270</v>
      </c>
      <c r="U69" s="305">
        <v>8000</v>
      </c>
      <c r="V69" s="306">
        <v>184000</v>
      </c>
      <c r="W69" s="218">
        <v>109000</v>
      </c>
      <c r="Y69" s="28" t="s">
        <v>98</v>
      </c>
      <c r="Z69" s="230">
        <v>285000</v>
      </c>
      <c r="AA69" s="308">
        <v>37000</v>
      </c>
      <c r="AB69" s="309">
        <v>10000</v>
      </c>
      <c r="AC69" s="308">
        <v>25000</v>
      </c>
      <c r="AD69" s="309">
        <v>35000</v>
      </c>
      <c r="AE69" s="309" t="s">
        <v>270</v>
      </c>
      <c r="AF69" s="308">
        <v>21000</v>
      </c>
      <c r="AG69" s="308">
        <v>8000</v>
      </c>
      <c r="AH69" s="310">
        <v>323000</v>
      </c>
      <c r="AI69" s="231">
        <v>204000</v>
      </c>
    </row>
    <row r="70" spans="1:35" ht="21" hidden="1" customHeight="1">
      <c r="A70" s="28" t="s">
        <v>99</v>
      </c>
      <c r="B70" s="168">
        <v>445000</v>
      </c>
      <c r="C70" s="169">
        <v>62000</v>
      </c>
      <c r="D70" s="170">
        <v>16000</v>
      </c>
      <c r="E70" s="169">
        <v>42000</v>
      </c>
      <c r="F70" s="170">
        <v>58000</v>
      </c>
      <c r="G70" s="170">
        <v>19000</v>
      </c>
      <c r="H70" s="169">
        <v>23000</v>
      </c>
      <c r="I70" s="169">
        <v>16000</v>
      </c>
      <c r="J70" s="171">
        <v>507000</v>
      </c>
      <c r="K70" s="172">
        <v>311000</v>
      </c>
      <c r="M70" s="28" t="s">
        <v>99</v>
      </c>
      <c r="N70" s="216">
        <v>161000</v>
      </c>
      <c r="O70" s="305">
        <v>24000</v>
      </c>
      <c r="P70" s="273" t="s">
        <v>270</v>
      </c>
      <c r="Q70" s="305">
        <v>17000</v>
      </c>
      <c r="R70" s="273">
        <v>22000</v>
      </c>
      <c r="S70" s="273">
        <v>12000</v>
      </c>
      <c r="T70" s="305" t="s">
        <v>270</v>
      </c>
      <c r="U70" s="305" t="s">
        <v>270</v>
      </c>
      <c r="V70" s="306">
        <v>185000</v>
      </c>
      <c r="W70" s="218">
        <v>108000</v>
      </c>
      <c r="Y70" s="28" t="s">
        <v>99</v>
      </c>
      <c r="Z70" s="230">
        <v>284000</v>
      </c>
      <c r="AA70" s="308">
        <v>38000</v>
      </c>
      <c r="AB70" s="309">
        <v>11000</v>
      </c>
      <c r="AC70" s="308">
        <v>25000</v>
      </c>
      <c r="AD70" s="309">
        <v>36000</v>
      </c>
      <c r="AE70" s="309" t="s">
        <v>270</v>
      </c>
      <c r="AF70" s="308">
        <v>20000</v>
      </c>
      <c r="AG70" s="308">
        <v>8000</v>
      </c>
      <c r="AH70" s="310">
        <v>322000</v>
      </c>
      <c r="AI70" s="231">
        <v>203000</v>
      </c>
    </row>
    <row r="71" spans="1:35" ht="21" hidden="1" customHeight="1">
      <c r="A71" s="28" t="s">
        <v>207</v>
      </c>
      <c r="B71" s="168">
        <v>447000</v>
      </c>
      <c r="C71" s="169">
        <v>62000</v>
      </c>
      <c r="D71" s="170">
        <v>15000</v>
      </c>
      <c r="E71" s="169">
        <v>43000</v>
      </c>
      <c r="F71" s="170">
        <v>59000</v>
      </c>
      <c r="G71" s="170">
        <v>20000</v>
      </c>
      <c r="H71" s="169">
        <v>23000</v>
      </c>
      <c r="I71" s="169">
        <v>16000</v>
      </c>
      <c r="J71" s="171">
        <v>509000</v>
      </c>
      <c r="K71" s="172">
        <v>312000</v>
      </c>
      <c r="M71" s="28" t="s">
        <v>207</v>
      </c>
      <c r="N71" s="216">
        <v>161000</v>
      </c>
      <c r="O71" s="305">
        <v>24000</v>
      </c>
      <c r="P71" s="273" t="s">
        <v>270</v>
      </c>
      <c r="Q71" s="305">
        <v>18000</v>
      </c>
      <c r="R71" s="273">
        <v>23000</v>
      </c>
      <c r="S71" s="273">
        <v>13000</v>
      </c>
      <c r="T71" s="305" t="s">
        <v>270</v>
      </c>
      <c r="U71" s="305" t="s">
        <v>270</v>
      </c>
      <c r="V71" s="306">
        <v>185000</v>
      </c>
      <c r="W71" s="218">
        <v>107000</v>
      </c>
      <c r="Y71" s="28" t="s">
        <v>207</v>
      </c>
      <c r="Z71" s="230">
        <v>286000</v>
      </c>
      <c r="AA71" s="308">
        <v>38000</v>
      </c>
      <c r="AB71" s="309">
        <v>11000</v>
      </c>
      <c r="AC71" s="308">
        <v>26000</v>
      </c>
      <c r="AD71" s="309">
        <v>36000</v>
      </c>
      <c r="AE71" s="309" t="s">
        <v>270</v>
      </c>
      <c r="AF71" s="308">
        <v>20000</v>
      </c>
      <c r="AG71" s="308">
        <v>8000</v>
      </c>
      <c r="AH71" s="310">
        <v>324000</v>
      </c>
      <c r="AI71" s="231">
        <v>205000</v>
      </c>
    </row>
    <row r="72" spans="1:35" ht="21" hidden="1" customHeight="1">
      <c r="A72" s="28" t="s">
        <v>208</v>
      </c>
      <c r="B72" s="168">
        <v>449000</v>
      </c>
      <c r="C72" s="169">
        <v>64000</v>
      </c>
      <c r="D72" s="170">
        <v>17000</v>
      </c>
      <c r="E72" s="169">
        <v>44000</v>
      </c>
      <c r="F72" s="170">
        <v>61000</v>
      </c>
      <c r="G72" s="170">
        <v>21000</v>
      </c>
      <c r="H72" s="169">
        <v>24000</v>
      </c>
      <c r="I72" s="169">
        <v>16000</v>
      </c>
      <c r="J72" s="171">
        <v>513000</v>
      </c>
      <c r="K72" s="172">
        <v>316000</v>
      </c>
      <c r="M72" s="28" t="s">
        <v>208</v>
      </c>
      <c r="N72" s="216">
        <v>163000</v>
      </c>
      <c r="O72" s="305">
        <v>24000</v>
      </c>
      <c r="P72" s="273" t="s">
        <v>270</v>
      </c>
      <c r="Q72" s="305">
        <v>17000</v>
      </c>
      <c r="R72" s="273">
        <v>22000</v>
      </c>
      <c r="S72" s="273">
        <v>12000</v>
      </c>
      <c r="T72" s="305" t="s">
        <v>270</v>
      </c>
      <c r="U72" s="305" t="s">
        <v>270</v>
      </c>
      <c r="V72" s="306">
        <v>187000</v>
      </c>
      <c r="W72" s="218">
        <v>109000</v>
      </c>
      <c r="Y72" s="28" t="s">
        <v>208</v>
      </c>
      <c r="Z72" s="230">
        <v>286000</v>
      </c>
      <c r="AA72" s="308">
        <v>40000</v>
      </c>
      <c r="AB72" s="309">
        <v>12000</v>
      </c>
      <c r="AC72" s="308">
        <v>27000</v>
      </c>
      <c r="AD72" s="309">
        <v>38000</v>
      </c>
      <c r="AE72" s="309">
        <v>8000</v>
      </c>
      <c r="AF72" s="308">
        <v>21000</v>
      </c>
      <c r="AG72" s="308">
        <v>9000</v>
      </c>
      <c r="AH72" s="310">
        <v>327000</v>
      </c>
      <c r="AI72" s="231">
        <v>208000</v>
      </c>
    </row>
    <row r="73" spans="1:35" ht="21" hidden="1" customHeight="1">
      <c r="A73" s="28" t="s">
        <v>100</v>
      </c>
      <c r="B73" s="168">
        <v>452000</v>
      </c>
      <c r="C73" s="169">
        <v>65000</v>
      </c>
      <c r="D73" s="170">
        <v>16000</v>
      </c>
      <c r="E73" s="169">
        <v>45000</v>
      </c>
      <c r="F73" s="170">
        <v>61000</v>
      </c>
      <c r="G73" s="170">
        <v>20000</v>
      </c>
      <c r="H73" s="169">
        <v>25000</v>
      </c>
      <c r="I73" s="169">
        <v>16000</v>
      </c>
      <c r="J73" s="171">
        <v>517000</v>
      </c>
      <c r="K73" s="172">
        <v>320000</v>
      </c>
      <c r="M73" s="28" t="s">
        <v>100</v>
      </c>
      <c r="N73" s="216">
        <v>165000</v>
      </c>
      <c r="O73" s="305">
        <v>24000</v>
      </c>
      <c r="P73" s="273" t="s">
        <v>270</v>
      </c>
      <c r="Q73" s="305">
        <v>17000</v>
      </c>
      <c r="R73" s="273">
        <v>22000</v>
      </c>
      <c r="S73" s="273">
        <v>11000</v>
      </c>
      <c r="T73" s="305" t="s">
        <v>270</v>
      </c>
      <c r="U73" s="305" t="s">
        <v>270</v>
      </c>
      <c r="V73" s="306">
        <v>189000</v>
      </c>
      <c r="W73" s="218">
        <v>111000</v>
      </c>
      <c r="Y73" s="28" t="s">
        <v>100</v>
      </c>
      <c r="Z73" s="230">
        <v>287000</v>
      </c>
      <c r="AA73" s="308">
        <v>41000</v>
      </c>
      <c r="AB73" s="309">
        <v>11000</v>
      </c>
      <c r="AC73" s="308">
        <v>28000</v>
      </c>
      <c r="AD73" s="309">
        <v>39000</v>
      </c>
      <c r="AE73" s="309">
        <v>9000</v>
      </c>
      <c r="AF73" s="308">
        <v>22000</v>
      </c>
      <c r="AG73" s="308">
        <v>9000</v>
      </c>
      <c r="AH73" s="310">
        <v>328000</v>
      </c>
      <c r="AI73" s="231">
        <v>209000</v>
      </c>
    </row>
    <row r="74" spans="1:35" ht="21" hidden="1" customHeight="1">
      <c r="A74" s="28" t="s">
        <v>101</v>
      </c>
      <c r="B74" s="168">
        <v>468000</v>
      </c>
      <c r="C74" s="169">
        <v>64000</v>
      </c>
      <c r="D74" s="170">
        <v>16000</v>
      </c>
      <c r="E74" s="169">
        <v>43000</v>
      </c>
      <c r="F74" s="170">
        <v>59000</v>
      </c>
      <c r="G74" s="170">
        <v>19000</v>
      </c>
      <c r="H74" s="169">
        <v>25000</v>
      </c>
      <c r="I74" s="169">
        <v>16000</v>
      </c>
      <c r="J74" s="171">
        <v>531000</v>
      </c>
      <c r="K74" s="172">
        <v>335000</v>
      </c>
      <c r="M74" s="28" t="s">
        <v>101</v>
      </c>
      <c r="N74" s="216">
        <v>168000</v>
      </c>
      <c r="O74" s="305">
        <v>23000</v>
      </c>
      <c r="P74" s="273" t="s">
        <v>270</v>
      </c>
      <c r="Q74" s="305">
        <v>16000</v>
      </c>
      <c r="R74" s="273">
        <v>21000</v>
      </c>
      <c r="S74" s="273">
        <v>11000</v>
      </c>
      <c r="T74" s="305" t="s">
        <v>270</v>
      </c>
      <c r="U74" s="305" t="s">
        <v>270</v>
      </c>
      <c r="V74" s="306">
        <v>190000</v>
      </c>
      <c r="W74" s="218">
        <v>114000</v>
      </c>
      <c r="Y74" s="28" t="s">
        <v>101</v>
      </c>
      <c r="Z74" s="230">
        <v>300000</v>
      </c>
      <c r="AA74" s="308">
        <v>41000</v>
      </c>
      <c r="AB74" s="309">
        <v>11000</v>
      </c>
      <c r="AC74" s="308">
        <v>28000</v>
      </c>
      <c r="AD74" s="309">
        <v>39000</v>
      </c>
      <c r="AE74" s="309">
        <v>8000</v>
      </c>
      <c r="AF74" s="308">
        <v>22000</v>
      </c>
      <c r="AG74" s="308">
        <v>8000</v>
      </c>
      <c r="AH74" s="310">
        <v>341000</v>
      </c>
      <c r="AI74" s="231">
        <v>221000</v>
      </c>
    </row>
    <row r="75" spans="1:35" ht="21" hidden="1" customHeight="1">
      <c r="A75" s="28" t="s">
        <v>102</v>
      </c>
      <c r="B75" s="168">
        <v>468000</v>
      </c>
      <c r="C75" s="169">
        <v>64000</v>
      </c>
      <c r="D75" s="170">
        <v>16000</v>
      </c>
      <c r="E75" s="169">
        <v>44000</v>
      </c>
      <c r="F75" s="170">
        <v>60000</v>
      </c>
      <c r="G75" s="170">
        <v>20000</v>
      </c>
      <c r="H75" s="169">
        <v>25000</v>
      </c>
      <c r="I75" s="169">
        <v>15000</v>
      </c>
      <c r="J75" s="171">
        <v>532000</v>
      </c>
      <c r="K75" s="172">
        <v>335000</v>
      </c>
      <c r="M75" s="28" t="s">
        <v>102</v>
      </c>
      <c r="N75" s="216">
        <v>167000</v>
      </c>
      <c r="O75" s="305">
        <v>24000</v>
      </c>
      <c r="P75" s="273" t="s">
        <v>270</v>
      </c>
      <c r="Q75" s="305">
        <v>16000</v>
      </c>
      <c r="R75" s="273">
        <v>22000</v>
      </c>
      <c r="S75" s="273">
        <v>11000</v>
      </c>
      <c r="T75" s="305" t="s">
        <v>270</v>
      </c>
      <c r="U75" s="305" t="s">
        <v>270</v>
      </c>
      <c r="V75" s="306">
        <v>191000</v>
      </c>
      <c r="W75" s="218">
        <v>115000</v>
      </c>
      <c r="Y75" s="28" t="s">
        <v>102</v>
      </c>
      <c r="Z75" s="230">
        <v>300000</v>
      </c>
      <c r="AA75" s="308">
        <v>40000</v>
      </c>
      <c r="AB75" s="309">
        <v>11000</v>
      </c>
      <c r="AC75" s="308">
        <v>27000</v>
      </c>
      <c r="AD75" s="309">
        <v>38000</v>
      </c>
      <c r="AE75" s="309">
        <v>9000</v>
      </c>
      <c r="AF75" s="308">
        <v>22000</v>
      </c>
      <c r="AG75" s="308" t="s">
        <v>270</v>
      </c>
      <c r="AH75" s="310">
        <v>340000</v>
      </c>
      <c r="AI75" s="231">
        <v>220000</v>
      </c>
    </row>
    <row r="76" spans="1:35" ht="21" hidden="1" customHeight="1">
      <c r="A76" s="28" t="s">
        <v>103</v>
      </c>
      <c r="B76" s="168">
        <v>470000</v>
      </c>
      <c r="C76" s="169">
        <v>65000</v>
      </c>
      <c r="D76" s="170">
        <v>17000</v>
      </c>
      <c r="E76" s="169">
        <v>43000</v>
      </c>
      <c r="F76" s="170">
        <v>60000</v>
      </c>
      <c r="G76" s="170">
        <v>20000</v>
      </c>
      <c r="H76" s="169">
        <v>23000</v>
      </c>
      <c r="I76" s="169">
        <v>17000</v>
      </c>
      <c r="J76" s="171">
        <v>535000</v>
      </c>
      <c r="K76" s="172">
        <v>338000</v>
      </c>
      <c r="M76" s="28" t="s">
        <v>103</v>
      </c>
      <c r="N76" s="216">
        <v>169000</v>
      </c>
      <c r="O76" s="305">
        <v>26000</v>
      </c>
      <c r="P76" s="273" t="s">
        <v>270</v>
      </c>
      <c r="Q76" s="305">
        <v>17000</v>
      </c>
      <c r="R76" s="273">
        <v>23000</v>
      </c>
      <c r="S76" s="273">
        <v>12000</v>
      </c>
      <c r="T76" s="305" t="s">
        <v>270</v>
      </c>
      <c r="U76" s="305">
        <v>8000</v>
      </c>
      <c r="V76" s="306">
        <v>195000</v>
      </c>
      <c r="W76" s="218">
        <v>119000</v>
      </c>
      <c r="Y76" s="28" t="s">
        <v>103</v>
      </c>
      <c r="Z76" s="230">
        <v>301000</v>
      </c>
      <c r="AA76" s="308">
        <v>39000</v>
      </c>
      <c r="AB76" s="309">
        <v>11000</v>
      </c>
      <c r="AC76" s="308">
        <v>26000</v>
      </c>
      <c r="AD76" s="309">
        <v>37000</v>
      </c>
      <c r="AE76" s="309" t="s">
        <v>270</v>
      </c>
      <c r="AF76" s="308">
        <v>20000</v>
      </c>
      <c r="AG76" s="308">
        <v>9000</v>
      </c>
      <c r="AH76" s="310">
        <v>339000</v>
      </c>
      <c r="AI76" s="231">
        <v>219000</v>
      </c>
    </row>
    <row r="77" spans="1:35" ht="21" hidden="1" customHeight="1">
      <c r="A77" s="28" t="s">
        <v>104</v>
      </c>
      <c r="B77" s="168">
        <v>464000</v>
      </c>
      <c r="C77" s="169">
        <v>67000</v>
      </c>
      <c r="D77" s="170">
        <v>17000</v>
      </c>
      <c r="E77" s="169">
        <v>45000</v>
      </c>
      <c r="F77" s="170">
        <v>62000</v>
      </c>
      <c r="G77" s="170">
        <v>21000</v>
      </c>
      <c r="H77" s="169">
        <v>23000</v>
      </c>
      <c r="I77" s="169">
        <v>18000</v>
      </c>
      <c r="J77" s="171">
        <v>531000</v>
      </c>
      <c r="K77" s="172">
        <v>335000</v>
      </c>
      <c r="M77" s="28" t="s">
        <v>104</v>
      </c>
      <c r="N77" s="216">
        <v>168000</v>
      </c>
      <c r="O77" s="305">
        <v>26000</v>
      </c>
      <c r="P77" s="273" t="s">
        <v>270</v>
      </c>
      <c r="Q77" s="305">
        <v>17000</v>
      </c>
      <c r="R77" s="273">
        <v>22000</v>
      </c>
      <c r="S77" s="273">
        <v>12000</v>
      </c>
      <c r="T77" s="305" t="s">
        <v>270</v>
      </c>
      <c r="U77" s="305">
        <v>8000</v>
      </c>
      <c r="V77" s="306">
        <v>194000</v>
      </c>
      <c r="W77" s="218">
        <v>117000</v>
      </c>
      <c r="Y77" s="28" t="s">
        <v>104</v>
      </c>
      <c r="Z77" s="230">
        <v>296000</v>
      </c>
      <c r="AA77" s="308">
        <v>41000</v>
      </c>
      <c r="AB77" s="309">
        <v>11000</v>
      </c>
      <c r="AC77" s="308">
        <v>28000</v>
      </c>
      <c r="AD77" s="309">
        <v>40000</v>
      </c>
      <c r="AE77" s="309">
        <v>9000</v>
      </c>
      <c r="AF77" s="308">
        <v>21000</v>
      </c>
      <c r="AG77" s="308">
        <v>10000</v>
      </c>
      <c r="AH77" s="310">
        <v>338000</v>
      </c>
      <c r="AI77" s="231">
        <v>217000</v>
      </c>
    </row>
    <row r="78" spans="1:35" ht="21" hidden="1" customHeight="1">
      <c r="A78" s="28" t="s">
        <v>105</v>
      </c>
      <c r="B78" s="168">
        <v>460000</v>
      </c>
      <c r="C78" s="169">
        <v>65000</v>
      </c>
      <c r="D78" s="170">
        <v>14000</v>
      </c>
      <c r="E78" s="169">
        <v>46000</v>
      </c>
      <c r="F78" s="170">
        <v>60000</v>
      </c>
      <c r="G78" s="170">
        <v>21000</v>
      </c>
      <c r="H78" s="169">
        <v>22000</v>
      </c>
      <c r="I78" s="169">
        <v>17000</v>
      </c>
      <c r="J78" s="171">
        <v>525000</v>
      </c>
      <c r="K78" s="172">
        <v>328000</v>
      </c>
      <c r="M78" s="28" t="s">
        <v>105</v>
      </c>
      <c r="N78" s="216">
        <v>166000</v>
      </c>
      <c r="O78" s="305">
        <v>25000</v>
      </c>
      <c r="P78" s="273" t="s">
        <v>270</v>
      </c>
      <c r="Q78" s="305">
        <v>18000</v>
      </c>
      <c r="R78" s="273">
        <v>22000</v>
      </c>
      <c r="S78" s="273">
        <v>13000</v>
      </c>
      <c r="T78" s="305" t="s">
        <v>270</v>
      </c>
      <c r="U78" s="305" t="s">
        <v>270</v>
      </c>
      <c r="V78" s="306">
        <v>190000</v>
      </c>
      <c r="W78" s="218">
        <v>114000</v>
      </c>
      <c r="Y78" s="28" t="s">
        <v>105</v>
      </c>
      <c r="Z78" s="230">
        <v>294000</v>
      </c>
      <c r="AA78" s="308">
        <v>40000</v>
      </c>
      <c r="AB78" s="309">
        <v>11000</v>
      </c>
      <c r="AC78" s="308">
        <v>27000</v>
      </c>
      <c r="AD78" s="309">
        <v>38000</v>
      </c>
      <c r="AE78" s="309">
        <v>8000</v>
      </c>
      <c r="AF78" s="308">
        <v>21000</v>
      </c>
      <c r="AG78" s="308">
        <v>9000</v>
      </c>
      <c r="AH78" s="310">
        <v>334000</v>
      </c>
      <c r="AI78" s="231">
        <v>214000</v>
      </c>
    </row>
    <row r="79" spans="1:35" ht="21" hidden="1" customHeight="1">
      <c r="A79" s="28" t="s">
        <v>106</v>
      </c>
      <c r="B79" s="168">
        <v>460000</v>
      </c>
      <c r="C79" s="169">
        <v>62000</v>
      </c>
      <c r="D79" s="170">
        <v>15000</v>
      </c>
      <c r="E79" s="169">
        <v>43000</v>
      </c>
      <c r="F79" s="170">
        <v>58000</v>
      </c>
      <c r="G79" s="170">
        <v>21000</v>
      </c>
      <c r="H79" s="169">
        <v>22000</v>
      </c>
      <c r="I79" s="169">
        <v>15000</v>
      </c>
      <c r="J79" s="171">
        <v>522000</v>
      </c>
      <c r="K79" s="172">
        <v>323000</v>
      </c>
      <c r="M79" s="28" t="s">
        <v>106</v>
      </c>
      <c r="N79" s="216">
        <v>169000</v>
      </c>
      <c r="O79" s="305">
        <v>23000</v>
      </c>
      <c r="P79" s="273" t="s">
        <v>270</v>
      </c>
      <c r="Q79" s="305">
        <v>18000</v>
      </c>
      <c r="R79" s="273">
        <v>21000</v>
      </c>
      <c r="S79" s="273">
        <v>14000</v>
      </c>
      <c r="T79" s="305" t="s">
        <v>270</v>
      </c>
      <c r="U79" s="305" t="s">
        <v>270</v>
      </c>
      <c r="V79" s="306">
        <v>192000</v>
      </c>
      <c r="W79" s="218">
        <v>114000</v>
      </c>
      <c r="Y79" s="28" t="s">
        <v>106</v>
      </c>
      <c r="Z79" s="230">
        <v>291000</v>
      </c>
      <c r="AA79" s="308">
        <v>39000</v>
      </c>
      <c r="AB79" s="309">
        <v>11000</v>
      </c>
      <c r="AC79" s="308">
        <v>26000</v>
      </c>
      <c r="AD79" s="309">
        <v>37000</v>
      </c>
      <c r="AE79" s="309" t="s">
        <v>270</v>
      </c>
      <c r="AF79" s="308">
        <v>20000</v>
      </c>
      <c r="AG79" s="308">
        <v>9000</v>
      </c>
      <c r="AH79" s="310">
        <v>330000</v>
      </c>
      <c r="AI79" s="231">
        <v>210000</v>
      </c>
    </row>
    <row r="80" spans="1:35" ht="21" hidden="1" customHeight="1">
      <c r="A80" s="28" t="s">
        <v>107</v>
      </c>
      <c r="B80" s="168">
        <v>462000</v>
      </c>
      <c r="C80" s="169">
        <v>58000</v>
      </c>
      <c r="D80" s="170">
        <v>15000</v>
      </c>
      <c r="E80" s="169">
        <v>40000</v>
      </c>
      <c r="F80" s="170">
        <v>55000</v>
      </c>
      <c r="G80" s="170">
        <v>21000</v>
      </c>
      <c r="H80" s="169">
        <v>20000</v>
      </c>
      <c r="I80" s="169">
        <v>14000</v>
      </c>
      <c r="J80" s="171">
        <v>520000</v>
      </c>
      <c r="K80" s="172">
        <v>322000</v>
      </c>
      <c r="M80" s="28" t="s">
        <v>107</v>
      </c>
      <c r="N80" s="216">
        <v>171000</v>
      </c>
      <c r="O80" s="305">
        <v>21000</v>
      </c>
      <c r="P80" s="273" t="s">
        <v>270</v>
      </c>
      <c r="Q80" s="305">
        <v>16000</v>
      </c>
      <c r="R80" s="273">
        <v>19000</v>
      </c>
      <c r="S80" s="273">
        <v>13000</v>
      </c>
      <c r="T80" s="305" t="s">
        <v>270</v>
      </c>
      <c r="U80" s="305" t="s">
        <v>270</v>
      </c>
      <c r="V80" s="306">
        <v>192000</v>
      </c>
      <c r="W80" s="218">
        <v>114000</v>
      </c>
      <c r="Y80" s="28" t="s">
        <v>107</v>
      </c>
      <c r="Z80" s="230">
        <v>290000</v>
      </c>
      <c r="AA80" s="308">
        <v>38000</v>
      </c>
      <c r="AB80" s="309">
        <v>12000</v>
      </c>
      <c r="AC80" s="308">
        <v>24000</v>
      </c>
      <c r="AD80" s="309">
        <v>36000</v>
      </c>
      <c r="AE80" s="309" t="s">
        <v>270</v>
      </c>
      <c r="AF80" s="308">
        <v>19000</v>
      </c>
      <c r="AG80" s="308">
        <v>9000</v>
      </c>
      <c r="AH80" s="310">
        <v>328000</v>
      </c>
      <c r="AI80" s="231">
        <v>208000</v>
      </c>
    </row>
    <row r="81" spans="1:35" ht="21" hidden="1" customHeight="1">
      <c r="A81" s="28" t="s">
        <v>108</v>
      </c>
      <c r="B81" s="168">
        <v>460000</v>
      </c>
      <c r="C81" s="169">
        <v>56000</v>
      </c>
      <c r="D81" s="170">
        <v>15000</v>
      </c>
      <c r="E81" s="169">
        <v>39000</v>
      </c>
      <c r="F81" s="170">
        <v>53000</v>
      </c>
      <c r="G81" s="170">
        <v>20000</v>
      </c>
      <c r="H81" s="169">
        <v>20000</v>
      </c>
      <c r="I81" s="169">
        <v>13000</v>
      </c>
      <c r="J81" s="171">
        <v>517000</v>
      </c>
      <c r="K81" s="172">
        <v>318000</v>
      </c>
      <c r="M81" s="28" t="s">
        <v>108</v>
      </c>
      <c r="N81" s="216">
        <v>171000</v>
      </c>
      <c r="O81" s="305">
        <v>19000</v>
      </c>
      <c r="P81" s="273" t="s">
        <v>270</v>
      </c>
      <c r="Q81" s="305">
        <v>15000</v>
      </c>
      <c r="R81" s="273">
        <v>17000</v>
      </c>
      <c r="S81" s="273">
        <v>12000</v>
      </c>
      <c r="T81" s="305" t="s">
        <v>270</v>
      </c>
      <c r="U81" s="305" t="s">
        <v>270</v>
      </c>
      <c r="V81" s="306">
        <v>190000</v>
      </c>
      <c r="W81" s="218">
        <v>111000</v>
      </c>
      <c r="Y81" s="28" t="s">
        <v>108</v>
      </c>
      <c r="Z81" s="230">
        <v>289000</v>
      </c>
      <c r="AA81" s="308">
        <v>38000</v>
      </c>
      <c r="AB81" s="309">
        <v>12000</v>
      </c>
      <c r="AC81" s="308">
        <v>24000</v>
      </c>
      <c r="AD81" s="309">
        <v>36000</v>
      </c>
      <c r="AE81" s="309">
        <v>8000</v>
      </c>
      <c r="AF81" s="308">
        <v>18000</v>
      </c>
      <c r="AG81" s="308">
        <v>9000</v>
      </c>
      <c r="AH81" s="310">
        <v>327000</v>
      </c>
      <c r="AI81" s="231">
        <v>207000</v>
      </c>
    </row>
    <row r="82" spans="1:35" ht="21" hidden="1" customHeight="1">
      <c r="A82" s="28" t="s">
        <v>109</v>
      </c>
      <c r="B82" s="168">
        <v>458000</v>
      </c>
      <c r="C82" s="169">
        <v>57000</v>
      </c>
      <c r="D82" s="170">
        <v>13000</v>
      </c>
      <c r="E82" s="169">
        <v>40000</v>
      </c>
      <c r="F82" s="170">
        <v>53000</v>
      </c>
      <c r="G82" s="170">
        <v>21000</v>
      </c>
      <c r="H82" s="169">
        <v>20000</v>
      </c>
      <c r="I82" s="169">
        <v>12000</v>
      </c>
      <c r="J82" s="171">
        <v>515000</v>
      </c>
      <c r="K82" s="172">
        <v>316000</v>
      </c>
      <c r="M82" s="28" t="s">
        <v>109</v>
      </c>
      <c r="N82" s="216">
        <v>169000</v>
      </c>
      <c r="O82" s="305">
        <v>20000</v>
      </c>
      <c r="P82" s="273" t="s">
        <v>270</v>
      </c>
      <c r="Q82" s="305">
        <v>15000</v>
      </c>
      <c r="R82" s="273">
        <v>18000</v>
      </c>
      <c r="S82" s="273">
        <v>12000</v>
      </c>
      <c r="T82" s="305" t="s">
        <v>270</v>
      </c>
      <c r="U82" s="305" t="s">
        <v>270</v>
      </c>
      <c r="V82" s="306">
        <v>189000</v>
      </c>
      <c r="W82" s="218">
        <v>110000</v>
      </c>
      <c r="Y82" s="28" t="s">
        <v>109</v>
      </c>
      <c r="Z82" s="230">
        <v>289000</v>
      </c>
      <c r="AA82" s="308">
        <v>37000</v>
      </c>
      <c r="AB82" s="309">
        <v>11000</v>
      </c>
      <c r="AC82" s="308">
        <v>25000</v>
      </c>
      <c r="AD82" s="309">
        <v>35000</v>
      </c>
      <c r="AE82" s="309">
        <v>9000</v>
      </c>
      <c r="AF82" s="308">
        <v>18000</v>
      </c>
      <c r="AG82" s="308">
        <v>9000</v>
      </c>
      <c r="AH82" s="310">
        <v>326000</v>
      </c>
      <c r="AI82" s="231">
        <v>206000</v>
      </c>
    </row>
    <row r="83" spans="1:35" ht="21" hidden="1" customHeight="1">
      <c r="A83" s="28" t="s">
        <v>209</v>
      </c>
      <c r="B83" s="168">
        <v>456000</v>
      </c>
      <c r="C83" s="169">
        <v>56000</v>
      </c>
      <c r="D83" s="170">
        <v>13000</v>
      </c>
      <c r="E83" s="169">
        <v>41000</v>
      </c>
      <c r="F83" s="170">
        <v>53000</v>
      </c>
      <c r="G83" s="170">
        <v>21000</v>
      </c>
      <c r="H83" s="169">
        <v>19000</v>
      </c>
      <c r="I83" s="169">
        <v>13000</v>
      </c>
      <c r="J83" s="171">
        <v>512000</v>
      </c>
      <c r="K83" s="172">
        <v>314000</v>
      </c>
      <c r="M83" s="28" t="s">
        <v>209</v>
      </c>
      <c r="N83" s="216">
        <v>165000</v>
      </c>
      <c r="O83" s="305">
        <v>20000</v>
      </c>
      <c r="P83" s="273" t="s">
        <v>270</v>
      </c>
      <c r="Q83" s="305">
        <v>15000</v>
      </c>
      <c r="R83" s="273">
        <v>19000</v>
      </c>
      <c r="S83" s="273">
        <v>12000</v>
      </c>
      <c r="T83" s="305" t="s">
        <v>270</v>
      </c>
      <c r="U83" s="305" t="s">
        <v>270</v>
      </c>
      <c r="V83" s="306">
        <v>185000</v>
      </c>
      <c r="W83" s="218">
        <v>107000</v>
      </c>
      <c r="Y83" s="28" t="s">
        <v>209</v>
      </c>
      <c r="Z83" s="230">
        <v>291000</v>
      </c>
      <c r="AA83" s="308">
        <v>36000</v>
      </c>
      <c r="AB83" s="309">
        <v>9000</v>
      </c>
      <c r="AC83" s="308">
        <v>25000</v>
      </c>
      <c r="AD83" s="309">
        <v>35000</v>
      </c>
      <c r="AE83" s="309">
        <v>9000</v>
      </c>
      <c r="AF83" s="308">
        <v>17000</v>
      </c>
      <c r="AG83" s="308">
        <v>8000</v>
      </c>
      <c r="AH83" s="310">
        <v>326000</v>
      </c>
      <c r="AI83" s="231">
        <v>206000</v>
      </c>
    </row>
    <row r="84" spans="1:35" ht="21" hidden="1" customHeight="1">
      <c r="A84" s="28" t="s">
        <v>210</v>
      </c>
      <c r="B84" s="168">
        <v>465000</v>
      </c>
      <c r="C84" s="169">
        <v>56000</v>
      </c>
      <c r="D84" s="170">
        <v>10000</v>
      </c>
      <c r="E84" s="169">
        <v>42000</v>
      </c>
      <c r="F84" s="170">
        <v>53000</v>
      </c>
      <c r="G84" s="170">
        <v>21000</v>
      </c>
      <c r="H84" s="169">
        <v>19000</v>
      </c>
      <c r="I84" s="169">
        <v>13000</v>
      </c>
      <c r="J84" s="171">
        <v>521000</v>
      </c>
      <c r="K84" s="172">
        <v>323000</v>
      </c>
      <c r="M84" s="28" t="s">
        <v>210</v>
      </c>
      <c r="N84" s="216">
        <v>165000</v>
      </c>
      <c r="O84" s="305">
        <v>20000</v>
      </c>
      <c r="P84" s="273" t="s">
        <v>270</v>
      </c>
      <c r="Q84" s="305">
        <v>16000</v>
      </c>
      <c r="R84" s="273">
        <v>19000</v>
      </c>
      <c r="S84" s="273">
        <v>11000</v>
      </c>
      <c r="T84" s="305" t="s">
        <v>270</v>
      </c>
      <c r="U84" s="305" t="s">
        <v>270</v>
      </c>
      <c r="V84" s="306">
        <v>185000</v>
      </c>
      <c r="W84" s="218">
        <v>108000</v>
      </c>
      <c r="Y84" s="28" t="s">
        <v>210</v>
      </c>
      <c r="Z84" s="230">
        <v>300000</v>
      </c>
      <c r="AA84" s="308">
        <v>36000</v>
      </c>
      <c r="AB84" s="309">
        <v>8000</v>
      </c>
      <c r="AC84" s="308">
        <v>26000</v>
      </c>
      <c r="AD84" s="309">
        <v>34000</v>
      </c>
      <c r="AE84" s="309">
        <v>9000</v>
      </c>
      <c r="AF84" s="308">
        <v>16000</v>
      </c>
      <c r="AG84" s="308">
        <v>8000</v>
      </c>
      <c r="AH84" s="310">
        <v>336000</v>
      </c>
      <c r="AI84" s="231">
        <v>216000</v>
      </c>
    </row>
    <row r="85" spans="1:35" ht="21" hidden="1" customHeight="1">
      <c r="A85" s="28" t="s">
        <v>110</v>
      </c>
      <c r="B85" s="168">
        <v>467000</v>
      </c>
      <c r="C85" s="169">
        <v>56000</v>
      </c>
      <c r="D85" s="170">
        <v>10000</v>
      </c>
      <c r="E85" s="169">
        <v>43000</v>
      </c>
      <c r="F85" s="170">
        <v>53000</v>
      </c>
      <c r="G85" s="170">
        <v>21000</v>
      </c>
      <c r="H85" s="169">
        <v>18000</v>
      </c>
      <c r="I85" s="169">
        <v>14000</v>
      </c>
      <c r="J85" s="171">
        <v>523000</v>
      </c>
      <c r="K85" s="172">
        <v>325000</v>
      </c>
      <c r="M85" s="28" t="s">
        <v>110</v>
      </c>
      <c r="N85" s="216">
        <v>165000</v>
      </c>
      <c r="O85" s="305">
        <v>20000</v>
      </c>
      <c r="P85" s="273" t="s">
        <v>270</v>
      </c>
      <c r="Q85" s="305">
        <v>17000</v>
      </c>
      <c r="R85" s="273">
        <v>18000</v>
      </c>
      <c r="S85" s="273">
        <v>12000</v>
      </c>
      <c r="T85" s="305" t="s">
        <v>270</v>
      </c>
      <c r="U85" s="305" t="s">
        <v>270</v>
      </c>
      <c r="V85" s="306">
        <v>185000</v>
      </c>
      <c r="W85" s="218">
        <v>107000</v>
      </c>
      <c r="Y85" s="28" t="s">
        <v>110</v>
      </c>
      <c r="Z85" s="230">
        <v>302000</v>
      </c>
      <c r="AA85" s="308">
        <v>36000</v>
      </c>
      <c r="AB85" s="309">
        <v>8000</v>
      </c>
      <c r="AC85" s="308">
        <v>26000</v>
      </c>
      <c r="AD85" s="309">
        <v>34000</v>
      </c>
      <c r="AE85" s="309">
        <v>9000</v>
      </c>
      <c r="AF85" s="308">
        <v>16000</v>
      </c>
      <c r="AG85" s="308">
        <v>9000</v>
      </c>
      <c r="AH85" s="310">
        <v>338000</v>
      </c>
      <c r="AI85" s="231">
        <v>218000</v>
      </c>
    </row>
    <row r="86" spans="1:35" ht="21" hidden="1" customHeight="1">
      <c r="A86" s="28" t="s">
        <v>111</v>
      </c>
      <c r="B86" s="168">
        <v>466000</v>
      </c>
      <c r="C86" s="169">
        <v>57000</v>
      </c>
      <c r="D86" s="170">
        <v>9000</v>
      </c>
      <c r="E86" s="169">
        <v>44000</v>
      </c>
      <c r="F86" s="170">
        <v>53000</v>
      </c>
      <c r="G86" s="170">
        <v>21000</v>
      </c>
      <c r="H86" s="169">
        <v>19000</v>
      </c>
      <c r="I86" s="169">
        <v>14000</v>
      </c>
      <c r="J86" s="171">
        <v>524000</v>
      </c>
      <c r="K86" s="172">
        <v>324000</v>
      </c>
      <c r="M86" s="28" t="s">
        <v>111</v>
      </c>
      <c r="N86" s="216">
        <v>164000</v>
      </c>
      <c r="O86" s="305">
        <v>21000</v>
      </c>
      <c r="P86" s="273" t="s">
        <v>270</v>
      </c>
      <c r="Q86" s="305">
        <v>17000</v>
      </c>
      <c r="R86" s="273">
        <v>19000</v>
      </c>
      <c r="S86" s="273">
        <v>11000</v>
      </c>
      <c r="T86" s="305" t="s">
        <v>270</v>
      </c>
      <c r="U86" s="305" t="s">
        <v>270</v>
      </c>
      <c r="V86" s="306">
        <v>185000</v>
      </c>
      <c r="W86" s="218">
        <v>106000</v>
      </c>
      <c r="Y86" s="28" t="s">
        <v>111</v>
      </c>
      <c r="Z86" s="230">
        <v>302000</v>
      </c>
      <c r="AA86" s="308">
        <v>37000</v>
      </c>
      <c r="AB86" s="309" t="s">
        <v>270</v>
      </c>
      <c r="AC86" s="308">
        <v>27000</v>
      </c>
      <c r="AD86" s="309">
        <v>35000</v>
      </c>
      <c r="AE86" s="309">
        <v>9000</v>
      </c>
      <c r="AF86" s="308">
        <v>17000</v>
      </c>
      <c r="AG86" s="308" t="s">
        <v>270</v>
      </c>
      <c r="AH86" s="310">
        <v>339000</v>
      </c>
      <c r="AI86" s="231">
        <v>218000</v>
      </c>
    </row>
    <row r="87" spans="1:35" ht="21" hidden="1" customHeight="1">
      <c r="A87" s="28" t="s">
        <v>112</v>
      </c>
      <c r="B87" s="168">
        <v>461000</v>
      </c>
      <c r="C87" s="169">
        <v>59000</v>
      </c>
      <c r="D87" s="170">
        <v>10000</v>
      </c>
      <c r="E87" s="169">
        <v>45000</v>
      </c>
      <c r="F87" s="170">
        <v>55000</v>
      </c>
      <c r="G87" s="170">
        <v>21000</v>
      </c>
      <c r="H87" s="169">
        <v>19000</v>
      </c>
      <c r="I87" s="169">
        <v>15000</v>
      </c>
      <c r="J87" s="171">
        <v>520000</v>
      </c>
      <c r="K87" s="172">
        <v>320000</v>
      </c>
      <c r="M87" s="28" t="s">
        <v>112</v>
      </c>
      <c r="N87" s="216">
        <v>162000</v>
      </c>
      <c r="O87" s="305">
        <v>24000</v>
      </c>
      <c r="P87" s="273" t="s">
        <v>270</v>
      </c>
      <c r="Q87" s="305">
        <v>18000</v>
      </c>
      <c r="R87" s="273">
        <v>21000</v>
      </c>
      <c r="S87" s="273">
        <v>12000</v>
      </c>
      <c r="T87" s="305" t="s">
        <v>270</v>
      </c>
      <c r="U87" s="305" t="s">
        <v>270</v>
      </c>
      <c r="V87" s="306">
        <v>186000</v>
      </c>
      <c r="W87" s="218">
        <v>106000</v>
      </c>
      <c r="Y87" s="28" t="s">
        <v>112</v>
      </c>
      <c r="Z87" s="230">
        <v>299000</v>
      </c>
      <c r="AA87" s="308">
        <v>36000</v>
      </c>
      <c r="AB87" s="309" t="s">
        <v>270</v>
      </c>
      <c r="AC87" s="308">
        <v>27000</v>
      </c>
      <c r="AD87" s="309">
        <v>34000</v>
      </c>
      <c r="AE87" s="309">
        <v>8000</v>
      </c>
      <c r="AF87" s="308">
        <v>18000</v>
      </c>
      <c r="AG87" s="308">
        <v>8000</v>
      </c>
      <c r="AH87" s="310">
        <v>334000</v>
      </c>
      <c r="AI87" s="231">
        <v>214000</v>
      </c>
    </row>
    <row r="88" spans="1:35" ht="21" hidden="1" customHeight="1">
      <c r="A88" s="28" t="s">
        <v>113</v>
      </c>
      <c r="B88" s="168">
        <v>461000</v>
      </c>
      <c r="C88" s="169">
        <v>61000</v>
      </c>
      <c r="D88" s="170">
        <v>11000</v>
      </c>
      <c r="E88" s="169">
        <v>48000</v>
      </c>
      <c r="F88" s="170">
        <v>58000</v>
      </c>
      <c r="G88" s="170">
        <v>22000</v>
      </c>
      <c r="H88" s="169">
        <v>20000</v>
      </c>
      <c r="I88" s="169">
        <v>17000</v>
      </c>
      <c r="J88" s="171">
        <v>522000</v>
      </c>
      <c r="K88" s="172">
        <v>321000</v>
      </c>
      <c r="M88" s="28" t="s">
        <v>113</v>
      </c>
      <c r="N88" s="216">
        <v>163000</v>
      </c>
      <c r="O88" s="305">
        <v>24000</v>
      </c>
      <c r="P88" s="273" t="s">
        <v>270</v>
      </c>
      <c r="Q88" s="305">
        <v>19000</v>
      </c>
      <c r="R88" s="273">
        <v>22000</v>
      </c>
      <c r="S88" s="273">
        <v>12000</v>
      </c>
      <c r="T88" s="305" t="s">
        <v>270</v>
      </c>
      <c r="U88" s="305" t="s">
        <v>270</v>
      </c>
      <c r="V88" s="306">
        <v>187000</v>
      </c>
      <c r="W88" s="218">
        <v>106000</v>
      </c>
      <c r="Y88" s="28" t="s">
        <v>113</v>
      </c>
      <c r="Z88" s="230">
        <v>298000</v>
      </c>
      <c r="AA88" s="308">
        <v>37000</v>
      </c>
      <c r="AB88" s="309" t="s">
        <v>270</v>
      </c>
      <c r="AC88" s="308">
        <v>29000</v>
      </c>
      <c r="AD88" s="309">
        <v>36000</v>
      </c>
      <c r="AE88" s="309">
        <v>9000</v>
      </c>
      <c r="AF88" s="308">
        <v>18000</v>
      </c>
      <c r="AG88" s="308">
        <v>9000</v>
      </c>
      <c r="AH88" s="310">
        <v>335000</v>
      </c>
      <c r="AI88" s="231">
        <v>215000</v>
      </c>
    </row>
    <row r="89" spans="1:35" ht="21" hidden="1" customHeight="1">
      <c r="A89" s="28" t="s">
        <v>114</v>
      </c>
      <c r="B89" s="168">
        <v>448000</v>
      </c>
      <c r="C89" s="169">
        <v>62000</v>
      </c>
      <c r="D89" s="170">
        <v>12000</v>
      </c>
      <c r="E89" s="169">
        <v>47000</v>
      </c>
      <c r="F89" s="170">
        <v>59000</v>
      </c>
      <c r="G89" s="170">
        <v>22000</v>
      </c>
      <c r="H89" s="169">
        <v>21000</v>
      </c>
      <c r="I89" s="169">
        <v>16000</v>
      </c>
      <c r="J89" s="171">
        <v>510000</v>
      </c>
      <c r="K89" s="172">
        <v>309000</v>
      </c>
      <c r="M89" s="28" t="s">
        <v>114</v>
      </c>
      <c r="N89" s="216">
        <v>158000</v>
      </c>
      <c r="O89" s="305">
        <v>25000</v>
      </c>
      <c r="P89" s="273" t="s">
        <v>270</v>
      </c>
      <c r="Q89" s="305">
        <v>18000</v>
      </c>
      <c r="R89" s="273">
        <v>23000</v>
      </c>
      <c r="S89" s="273">
        <v>12000</v>
      </c>
      <c r="T89" s="305" t="s">
        <v>270</v>
      </c>
      <c r="U89" s="305">
        <v>9000</v>
      </c>
      <c r="V89" s="306">
        <v>183000</v>
      </c>
      <c r="W89" s="218">
        <v>102000</v>
      </c>
      <c r="Y89" s="28" t="s">
        <v>114</v>
      </c>
      <c r="Z89" s="230">
        <v>290000</v>
      </c>
      <c r="AA89" s="308">
        <v>37000</v>
      </c>
      <c r="AB89" s="309" t="s">
        <v>270</v>
      </c>
      <c r="AC89" s="308">
        <v>28000</v>
      </c>
      <c r="AD89" s="309">
        <v>36000</v>
      </c>
      <c r="AE89" s="309">
        <v>10000</v>
      </c>
      <c r="AF89" s="308">
        <v>18000</v>
      </c>
      <c r="AG89" s="308" t="s">
        <v>270</v>
      </c>
      <c r="AH89" s="310">
        <v>327000</v>
      </c>
      <c r="AI89" s="231">
        <v>206000</v>
      </c>
    </row>
    <row r="90" spans="1:35" ht="21" hidden="1" customHeight="1">
      <c r="A90" s="28" t="s">
        <v>115</v>
      </c>
      <c r="B90" s="168">
        <v>445000</v>
      </c>
      <c r="C90" s="169">
        <v>61000</v>
      </c>
      <c r="D90" s="170">
        <v>12000</v>
      </c>
      <c r="E90" s="169">
        <v>45000</v>
      </c>
      <c r="F90" s="170">
        <v>57000</v>
      </c>
      <c r="G90" s="170">
        <v>22000</v>
      </c>
      <c r="H90" s="169">
        <v>19000</v>
      </c>
      <c r="I90" s="169">
        <v>16000</v>
      </c>
      <c r="J90" s="171">
        <v>506000</v>
      </c>
      <c r="K90" s="172">
        <v>304000</v>
      </c>
      <c r="M90" s="28" t="s">
        <v>115</v>
      </c>
      <c r="N90" s="216">
        <v>158000</v>
      </c>
      <c r="O90" s="305">
        <v>25000</v>
      </c>
      <c r="P90" s="273" t="s">
        <v>270</v>
      </c>
      <c r="Q90" s="305">
        <v>18000</v>
      </c>
      <c r="R90" s="273">
        <v>23000</v>
      </c>
      <c r="S90" s="273">
        <v>12000</v>
      </c>
      <c r="T90" s="305" t="s">
        <v>270</v>
      </c>
      <c r="U90" s="305">
        <v>9000</v>
      </c>
      <c r="V90" s="306">
        <v>182000</v>
      </c>
      <c r="W90" s="218">
        <v>101000</v>
      </c>
      <c r="Y90" s="28" t="s">
        <v>115</v>
      </c>
      <c r="Z90" s="230">
        <v>287000</v>
      </c>
      <c r="AA90" s="308">
        <v>36000</v>
      </c>
      <c r="AB90" s="309" t="s">
        <v>270</v>
      </c>
      <c r="AC90" s="308">
        <v>27000</v>
      </c>
      <c r="AD90" s="309">
        <v>34000</v>
      </c>
      <c r="AE90" s="309">
        <v>9000</v>
      </c>
      <c r="AF90" s="308">
        <v>18000</v>
      </c>
      <c r="AG90" s="308" t="s">
        <v>270</v>
      </c>
      <c r="AH90" s="310">
        <v>323000</v>
      </c>
      <c r="AI90" s="231">
        <v>202000</v>
      </c>
    </row>
    <row r="91" spans="1:35" ht="21" hidden="1" customHeight="1">
      <c r="A91" s="28" t="s">
        <v>116</v>
      </c>
      <c r="B91" s="168">
        <v>444000</v>
      </c>
      <c r="C91" s="169">
        <v>61000</v>
      </c>
      <c r="D91" s="170">
        <v>12000</v>
      </c>
      <c r="E91" s="169">
        <v>45000</v>
      </c>
      <c r="F91" s="170">
        <v>57000</v>
      </c>
      <c r="G91" s="170">
        <v>21000</v>
      </c>
      <c r="H91" s="169">
        <v>18000</v>
      </c>
      <c r="I91" s="169">
        <v>18000</v>
      </c>
      <c r="J91" s="171">
        <v>505000</v>
      </c>
      <c r="K91" s="172">
        <v>303000</v>
      </c>
      <c r="M91" s="28" t="s">
        <v>116</v>
      </c>
      <c r="N91" s="216">
        <v>158000</v>
      </c>
      <c r="O91" s="305">
        <v>25000</v>
      </c>
      <c r="P91" s="273" t="s">
        <v>270</v>
      </c>
      <c r="Q91" s="305">
        <v>17000</v>
      </c>
      <c r="R91" s="273">
        <v>23000</v>
      </c>
      <c r="S91" s="273">
        <v>12000</v>
      </c>
      <c r="T91" s="305" t="s">
        <v>270</v>
      </c>
      <c r="U91" s="305">
        <v>9000</v>
      </c>
      <c r="V91" s="306">
        <v>183000</v>
      </c>
      <c r="W91" s="218">
        <v>102000</v>
      </c>
      <c r="Y91" s="28" t="s">
        <v>116</v>
      </c>
      <c r="Z91" s="230">
        <v>286000</v>
      </c>
      <c r="AA91" s="308">
        <v>36000</v>
      </c>
      <c r="AB91" s="309" t="s">
        <v>270</v>
      </c>
      <c r="AC91" s="308">
        <v>28000</v>
      </c>
      <c r="AD91" s="309">
        <v>35000</v>
      </c>
      <c r="AE91" s="309">
        <v>10000</v>
      </c>
      <c r="AF91" s="308">
        <v>17000</v>
      </c>
      <c r="AG91" s="308">
        <v>8000</v>
      </c>
      <c r="AH91" s="310">
        <v>322000</v>
      </c>
      <c r="AI91" s="231">
        <v>201000</v>
      </c>
    </row>
    <row r="92" spans="1:35" ht="21" hidden="1" customHeight="1">
      <c r="A92" s="28" t="s">
        <v>117</v>
      </c>
      <c r="B92" s="168">
        <v>453000</v>
      </c>
      <c r="C92" s="169">
        <v>62000</v>
      </c>
      <c r="D92" s="170">
        <v>11000</v>
      </c>
      <c r="E92" s="169">
        <v>46000</v>
      </c>
      <c r="F92" s="170">
        <v>57000</v>
      </c>
      <c r="G92" s="170">
        <v>21000</v>
      </c>
      <c r="H92" s="169">
        <v>19000</v>
      </c>
      <c r="I92" s="169">
        <v>17000</v>
      </c>
      <c r="J92" s="171">
        <v>514000</v>
      </c>
      <c r="K92" s="172">
        <v>311000</v>
      </c>
      <c r="M92" s="28" t="s">
        <v>117</v>
      </c>
      <c r="N92" s="216">
        <v>163000</v>
      </c>
      <c r="O92" s="305">
        <v>25000</v>
      </c>
      <c r="P92" s="273" t="s">
        <v>270</v>
      </c>
      <c r="Q92" s="305">
        <v>17000</v>
      </c>
      <c r="R92" s="273">
        <v>22000</v>
      </c>
      <c r="S92" s="273">
        <v>12000</v>
      </c>
      <c r="T92" s="305" t="s">
        <v>270</v>
      </c>
      <c r="U92" s="305">
        <v>9000</v>
      </c>
      <c r="V92" s="306">
        <v>188000</v>
      </c>
      <c r="W92" s="218">
        <v>106000</v>
      </c>
      <c r="Y92" s="28" t="s">
        <v>117</v>
      </c>
      <c r="Z92" s="230">
        <v>290000</v>
      </c>
      <c r="AA92" s="308">
        <v>36000</v>
      </c>
      <c r="AB92" s="309" t="s">
        <v>270</v>
      </c>
      <c r="AC92" s="308">
        <v>29000</v>
      </c>
      <c r="AD92" s="309">
        <v>35000</v>
      </c>
      <c r="AE92" s="309">
        <v>10000</v>
      </c>
      <c r="AF92" s="308">
        <v>17000</v>
      </c>
      <c r="AG92" s="308" t="s">
        <v>270</v>
      </c>
      <c r="AH92" s="310">
        <v>327000</v>
      </c>
      <c r="AI92" s="231">
        <v>205000</v>
      </c>
    </row>
    <row r="93" spans="1:35" ht="21" hidden="1" customHeight="1">
      <c r="A93" s="28" t="s">
        <v>118</v>
      </c>
      <c r="B93" s="168">
        <v>460000</v>
      </c>
      <c r="C93" s="169">
        <v>61000</v>
      </c>
      <c r="D93" s="170">
        <v>13000</v>
      </c>
      <c r="E93" s="169">
        <v>45000</v>
      </c>
      <c r="F93" s="170">
        <v>58000</v>
      </c>
      <c r="G93" s="170">
        <v>21000</v>
      </c>
      <c r="H93" s="169">
        <v>22000</v>
      </c>
      <c r="I93" s="169">
        <v>15000</v>
      </c>
      <c r="J93" s="171">
        <v>521000</v>
      </c>
      <c r="K93" s="172">
        <v>317000</v>
      </c>
      <c r="M93" s="28" t="s">
        <v>118</v>
      </c>
      <c r="N93" s="216">
        <v>167000</v>
      </c>
      <c r="O93" s="305">
        <v>24000</v>
      </c>
      <c r="P93" s="273" t="s">
        <v>270</v>
      </c>
      <c r="Q93" s="305">
        <v>16000</v>
      </c>
      <c r="R93" s="273">
        <v>22000</v>
      </c>
      <c r="S93" s="273">
        <v>12000</v>
      </c>
      <c r="T93" s="305" t="s">
        <v>270</v>
      </c>
      <c r="U93" s="305">
        <v>8000</v>
      </c>
      <c r="V93" s="306">
        <v>192000</v>
      </c>
      <c r="W93" s="218">
        <v>110000</v>
      </c>
      <c r="Y93" s="28" t="s">
        <v>118</v>
      </c>
      <c r="Z93" s="230">
        <v>292000</v>
      </c>
      <c r="AA93" s="308">
        <v>37000</v>
      </c>
      <c r="AB93" s="309" t="s">
        <v>270</v>
      </c>
      <c r="AC93" s="308">
        <v>29000</v>
      </c>
      <c r="AD93" s="309">
        <v>36000</v>
      </c>
      <c r="AE93" s="309">
        <v>9000</v>
      </c>
      <c r="AF93" s="308">
        <v>20000</v>
      </c>
      <c r="AG93" s="308" t="s">
        <v>270</v>
      </c>
      <c r="AH93" s="310">
        <v>329000</v>
      </c>
      <c r="AI93" s="231">
        <v>208000</v>
      </c>
    </row>
    <row r="94" spans="1:35" ht="21" hidden="1" customHeight="1">
      <c r="A94" s="28" t="s">
        <v>119</v>
      </c>
      <c r="B94" s="168">
        <v>465000</v>
      </c>
      <c r="C94" s="169">
        <v>60000</v>
      </c>
      <c r="D94" s="170">
        <v>13000</v>
      </c>
      <c r="E94" s="169">
        <v>44000</v>
      </c>
      <c r="F94" s="170">
        <v>57000</v>
      </c>
      <c r="G94" s="170">
        <v>21000</v>
      </c>
      <c r="H94" s="169">
        <v>22000</v>
      </c>
      <c r="I94" s="169">
        <v>14000</v>
      </c>
      <c r="J94" s="171">
        <v>525000</v>
      </c>
      <c r="K94" s="172">
        <v>322000</v>
      </c>
      <c r="M94" s="28" t="s">
        <v>119</v>
      </c>
      <c r="N94" s="216">
        <v>170000</v>
      </c>
      <c r="O94" s="305">
        <v>24000</v>
      </c>
      <c r="P94" s="273" t="s">
        <v>270</v>
      </c>
      <c r="Q94" s="305">
        <v>17000</v>
      </c>
      <c r="R94" s="273">
        <v>22000</v>
      </c>
      <c r="S94" s="273">
        <v>12000</v>
      </c>
      <c r="T94" s="305" t="s">
        <v>270</v>
      </c>
      <c r="U94" s="305">
        <v>9000</v>
      </c>
      <c r="V94" s="306">
        <v>195000</v>
      </c>
      <c r="W94" s="218">
        <v>113000</v>
      </c>
      <c r="Y94" s="28" t="s">
        <v>119</v>
      </c>
      <c r="Z94" s="230">
        <v>295000</v>
      </c>
      <c r="AA94" s="308">
        <v>35000</v>
      </c>
      <c r="AB94" s="309" t="s">
        <v>270</v>
      </c>
      <c r="AC94" s="308">
        <v>27000</v>
      </c>
      <c r="AD94" s="309">
        <v>35000</v>
      </c>
      <c r="AE94" s="309">
        <v>9000</v>
      </c>
      <c r="AF94" s="308">
        <v>20000</v>
      </c>
      <c r="AG94" s="308" t="s">
        <v>270</v>
      </c>
      <c r="AH94" s="310">
        <v>330000</v>
      </c>
      <c r="AI94" s="231">
        <v>209000</v>
      </c>
    </row>
    <row r="95" spans="1:35" ht="21" hidden="1" customHeight="1">
      <c r="A95" s="28" t="s">
        <v>211</v>
      </c>
      <c r="B95" s="168">
        <v>474000</v>
      </c>
      <c r="C95" s="169">
        <v>58000</v>
      </c>
      <c r="D95" s="170">
        <v>13000</v>
      </c>
      <c r="E95" s="169">
        <v>42000</v>
      </c>
      <c r="F95" s="170">
        <v>56000</v>
      </c>
      <c r="G95" s="170">
        <v>19000</v>
      </c>
      <c r="H95" s="169">
        <v>22000</v>
      </c>
      <c r="I95" s="169">
        <v>14000</v>
      </c>
      <c r="J95" s="171">
        <v>532000</v>
      </c>
      <c r="K95" s="172">
        <v>330000</v>
      </c>
      <c r="M95" s="28" t="s">
        <v>211</v>
      </c>
      <c r="N95" s="216">
        <v>173000</v>
      </c>
      <c r="O95" s="305">
        <v>23000</v>
      </c>
      <c r="P95" s="273" t="s">
        <v>270</v>
      </c>
      <c r="Q95" s="305">
        <v>16000</v>
      </c>
      <c r="R95" s="273">
        <v>21000</v>
      </c>
      <c r="S95" s="273">
        <v>11000</v>
      </c>
      <c r="T95" s="305" t="s">
        <v>270</v>
      </c>
      <c r="U95" s="305" t="s">
        <v>270</v>
      </c>
      <c r="V95" s="306">
        <v>196000</v>
      </c>
      <c r="W95" s="218">
        <v>115000</v>
      </c>
      <c r="Y95" s="28" t="s">
        <v>211</v>
      </c>
      <c r="Z95" s="230">
        <v>301000</v>
      </c>
      <c r="AA95" s="308">
        <v>36000</v>
      </c>
      <c r="AB95" s="309">
        <v>8000</v>
      </c>
      <c r="AC95" s="308">
        <v>27000</v>
      </c>
      <c r="AD95" s="309">
        <v>35000</v>
      </c>
      <c r="AE95" s="309" t="s">
        <v>270</v>
      </c>
      <c r="AF95" s="308">
        <v>21000</v>
      </c>
      <c r="AG95" s="308" t="s">
        <v>270</v>
      </c>
      <c r="AH95" s="310">
        <v>336000</v>
      </c>
      <c r="AI95" s="231">
        <v>215000</v>
      </c>
    </row>
    <row r="96" spans="1:35" ht="21" hidden="1" customHeight="1">
      <c r="A96" s="28" t="s">
        <v>212</v>
      </c>
      <c r="B96" s="168">
        <v>475000</v>
      </c>
      <c r="C96" s="169">
        <v>57000</v>
      </c>
      <c r="D96" s="170">
        <v>13000</v>
      </c>
      <c r="E96" s="169">
        <v>41000</v>
      </c>
      <c r="F96" s="170">
        <v>55000</v>
      </c>
      <c r="G96" s="170">
        <v>19000</v>
      </c>
      <c r="H96" s="169">
        <v>20000</v>
      </c>
      <c r="I96" s="169">
        <v>15000</v>
      </c>
      <c r="J96" s="171">
        <v>531000</v>
      </c>
      <c r="K96" s="172">
        <v>329000</v>
      </c>
      <c r="M96" s="28" t="s">
        <v>212</v>
      </c>
      <c r="N96" s="216">
        <v>174000</v>
      </c>
      <c r="O96" s="305">
        <v>23000</v>
      </c>
      <c r="P96" s="273" t="s">
        <v>270</v>
      </c>
      <c r="Q96" s="305">
        <v>16000</v>
      </c>
      <c r="R96" s="273">
        <v>21000</v>
      </c>
      <c r="S96" s="273">
        <v>12000</v>
      </c>
      <c r="T96" s="305" t="s">
        <v>270</v>
      </c>
      <c r="U96" s="305">
        <v>8000</v>
      </c>
      <c r="V96" s="306">
        <v>197000</v>
      </c>
      <c r="W96" s="218">
        <v>116000</v>
      </c>
      <c r="Y96" s="28" t="s">
        <v>212</v>
      </c>
      <c r="Z96" s="230">
        <v>300000</v>
      </c>
      <c r="AA96" s="308">
        <v>34000</v>
      </c>
      <c r="AB96" s="309">
        <v>8000</v>
      </c>
      <c r="AC96" s="308">
        <v>25000</v>
      </c>
      <c r="AD96" s="309">
        <v>33000</v>
      </c>
      <c r="AE96" s="309" t="s">
        <v>270</v>
      </c>
      <c r="AF96" s="308">
        <v>19000</v>
      </c>
      <c r="AG96" s="308" t="s">
        <v>270</v>
      </c>
      <c r="AH96" s="310">
        <v>334000</v>
      </c>
      <c r="AI96" s="231">
        <v>212000</v>
      </c>
    </row>
    <row r="97" spans="1:35" ht="21" hidden="1" customHeight="1">
      <c r="A97" s="28" t="s">
        <v>120</v>
      </c>
      <c r="B97" s="168">
        <v>469000</v>
      </c>
      <c r="C97" s="169">
        <v>59000</v>
      </c>
      <c r="D97" s="170">
        <v>13000</v>
      </c>
      <c r="E97" s="169">
        <v>43000</v>
      </c>
      <c r="F97" s="170">
        <v>56000</v>
      </c>
      <c r="G97" s="170">
        <v>19000</v>
      </c>
      <c r="H97" s="169">
        <v>22000</v>
      </c>
      <c r="I97" s="169">
        <v>15000</v>
      </c>
      <c r="J97" s="171">
        <v>528000</v>
      </c>
      <c r="K97" s="172">
        <v>325000</v>
      </c>
      <c r="M97" s="28" t="s">
        <v>120</v>
      </c>
      <c r="N97" s="216">
        <v>172000</v>
      </c>
      <c r="O97" s="305">
        <v>23000</v>
      </c>
      <c r="P97" s="273" t="s">
        <v>270</v>
      </c>
      <c r="Q97" s="305">
        <v>16000</v>
      </c>
      <c r="R97" s="273">
        <v>21000</v>
      </c>
      <c r="S97" s="273">
        <v>11000</v>
      </c>
      <c r="T97" s="305" t="s">
        <v>270</v>
      </c>
      <c r="U97" s="305" t="s">
        <v>270</v>
      </c>
      <c r="V97" s="306">
        <v>195000</v>
      </c>
      <c r="W97" s="218">
        <v>114000</v>
      </c>
      <c r="Y97" s="28" t="s">
        <v>120</v>
      </c>
      <c r="Z97" s="230">
        <v>297000</v>
      </c>
      <c r="AA97" s="308">
        <v>35000</v>
      </c>
      <c r="AB97" s="309" t="s">
        <v>270</v>
      </c>
      <c r="AC97" s="308">
        <v>27000</v>
      </c>
      <c r="AD97" s="309">
        <v>35000</v>
      </c>
      <c r="AE97" s="309">
        <v>8000</v>
      </c>
      <c r="AF97" s="308">
        <v>20000</v>
      </c>
      <c r="AG97" s="308" t="s">
        <v>270</v>
      </c>
      <c r="AH97" s="310">
        <v>332000</v>
      </c>
      <c r="AI97" s="231">
        <v>211000</v>
      </c>
    </row>
    <row r="98" spans="1:35" ht="21" hidden="1" customHeight="1">
      <c r="A98" s="28" t="s">
        <v>121</v>
      </c>
      <c r="B98" s="168">
        <v>463000</v>
      </c>
      <c r="C98" s="169">
        <v>60000</v>
      </c>
      <c r="D98" s="170">
        <v>15000</v>
      </c>
      <c r="E98" s="169">
        <v>43000</v>
      </c>
      <c r="F98" s="170">
        <v>58000</v>
      </c>
      <c r="G98" s="170">
        <v>19000</v>
      </c>
      <c r="H98" s="169">
        <v>23000</v>
      </c>
      <c r="I98" s="169">
        <v>16000</v>
      </c>
      <c r="J98" s="171">
        <v>523000</v>
      </c>
      <c r="K98" s="172">
        <v>322000</v>
      </c>
      <c r="M98" s="28" t="s">
        <v>121</v>
      </c>
      <c r="N98" s="216">
        <v>171000</v>
      </c>
      <c r="O98" s="305">
        <v>24000</v>
      </c>
      <c r="P98" s="273" t="s">
        <v>270</v>
      </c>
      <c r="Q98" s="305">
        <v>17000</v>
      </c>
      <c r="R98" s="273">
        <v>23000</v>
      </c>
      <c r="S98" s="273">
        <v>11000</v>
      </c>
      <c r="T98" s="305" t="s">
        <v>270</v>
      </c>
      <c r="U98" s="305">
        <v>10000</v>
      </c>
      <c r="V98" s="306">
        <v>195000</v>
      </c>
      <c r="W98" s="218">
        <v>115000</v>
      </c>
      <c r="Y98" s="28" t="s">
        <v>121</v>
      </c>
      <c r="Z98" s="230">
        <v>292000</v>
      </c>
      <c r="AA98" s="308">
        <v>36000</v>
      </c>
      <c r="AB98" s="309">
        <v>9000</v>
      </c>
      <c r="AC98" s="308">
        <v>26000</v>
      </c>
      <c r="AD98" s="309">
        <v>35000</v>
      </c>
      <c r="AE98" s="309">
        <v>9000</v>
      </c>
      <c r="AF98" s="308">
        <v>20000</v>
      </c>
      <c r="AG98" s="308" t="s">
        <v>270</v>
      </c>
      <c r="AH98" s="310">
        <v>328000</v>
      </c>
      <c r="AI98" s="231">
        <v>207000</v>
      </c>
    </row>
    <row r="99" spans="1:35" ht="21" hidden="1" customHeight="1">
      <c r="A99" s="28" t="s">
        <v>122</v>
      </c>
      <c r="B99" s="168">
        <v>468000</v>
      </c>
      <c r="C99" s="169">
        <v>58000</v>
      </c>
      <c r="D99" s="170">
        <v>15000</v>
      </c>
      <c r="E99" s="169">
        <v>40000</v>
      </c>
      <c r="F99" s="170">
        <v>55000</v>
      </c>
      <c r="G99" s="170">
        <v>18000</v>
      </c>
      <c r="H99" s="169">
        <v>23000</v>
      </c>
      <c r="I99" s="169">
        <v>14000</v>
      </c>
      <c r="J99" s="171">
        <v>526000</v>
      </c>
      <c r="K99" s="172">
        <v>325000</v>
      </c>
      <c r="M99" s="28" t="s">
        <v>122</v>
      </c>
      <c r="N99" s="216">
        <v>175000</v>
      </c>
      <c r="O99" s="305">
        <v>23000</v>
      </c>
      <c r="P99" s="273" t="s">
        <v>270</v>
      </c>
      <c r="Q99" s="305">
        <v>16000</v>
      </c>
      <c r="R99" s="273">
        <v>22000</v>
      </c>
      <c r="S99" s="273">
        <v>11000</v>
      </c>
      <c r="T99" s="305" t="s">
        <v>270</v>
      </c>
      <c r="U99" s="305">
        <v>9000</v>
      </c>
      <c r="V99" s="306">
        <v>199000</v>
      </c>
      <c r="W99" s="218">
        <v>119000</v>
      </c>
      <c r="Y99" s="28" t="s">
        <v>122</v>
      </c>
      <c r="Z99" s="230">
        <v>293000</v>
      </c>
      <c r="AA99" s="308">
        <v>35000</v>
      </c>
      <c r="AB99" s="309">
        <v>10000</v>
      </c>
      <c r="AC99" s="308">
        <v>24000</v>
      </c>
      <c r="AD99" s="309">
        <v>34000</v>
      </c>
      <c r="AE99" s="309" t="s">
        <v>270</v>
      </c>
      <c r="AF99" s="308">
        <v>21000</v>
      </c>
      <c r="AG99" s="308" t="s">
        <v>270</v>
      </c>
      <c r="AH99" s="310">
        <v>328000</v>
      </c>
      <c r="AI99" s="231">
        <v>206000</v>
      </c>
    </row>
    <row r="100" spans="1:35" ht="21" hidden="1" customHeight="1">
      <c r="A100" s="28" t="s">
        <v>123</v>
      </c>
      <c r="B100" s="168">
        <v>468000</v>
      </c>
      <c r="C100" s="169">
        <v>57000</v>
      </c>
      <c r="D100" s="170">
        <v>14000</v>
      </c>
      <c r="E100" s="169">
        <v>41000</v>
      </c>
      <c r="F100" s="170">
        <v>55000</v>
      </c>
      <c r="G100" s="170">
        <v>20000</v>
      </c>
      <c r="H100" s="169">
        <v>22000</v>
      </c>
      <c r="I100" s="169">
        <v>13000</v>
      </c>
      <c r="J100" s="171">
        <v>525000</v>
      </c>
      <c r="K100" s="172">
        <v>325000</v>
      </c>
      <c r="M100" s="28" t="s">
        <v>123</v>
      </c>
      <c r="N100" s="216">
        <v>174000</v>
      </c>
      <c r="O100" s="305">
        <v>22000</v>
      </c>
      <c r="P100" s="273" t="s">
        <v>270</v>
      </c>
      <c r="Q100" s="305">
        <v>15000</v>
      </c>
      <c r="R100" s="273">
        <v>21000</v>
      </c>
      <c r="S100" s="273">
        <v>12000</v>
      </c>
      <c r="T100" s="305" t="s">
        <v>270</v>
      </c>
      <c r="U100" s="305" t="s">
        <v>270</v>
      </c>
      <c r="V100" s="306">
        <v>195000</v>
      </c>
      <c r="W100" s="218">
        <v>117000</v>
      </c>
      <c r="Y100" s="28" t="s">
        <v>123</v>
      </c>
      <c r="Z100" s="230">
        <v>294000</v>
      </c>
      <c r="AA100" s="308">
        <v>36000</v>
      </c>
      <c r="AB100" s="309">
        <v>9000</v>
      </c>
      <c r="AC100" s="308">
        <v>25000</v>
      </c>
      <c r="AD100" s="309">
        <v>34000</v>
      </c>
      <c r="AE100" s="309">
        <v>8000</v>
      </c>
      <c r="AF100" s="308">
        <v>21000</v>
      </c>
      <c r="AG100" s="308" t="s">
        <v>270</v>
      </c>
      <c r="AH100" s="310">
        <v>330000</v>
      </c>
      <c r="AI100" s="231">
        <v>209000</v>
      </c>
    </row>
    <row r="101" spans="1:35" ht="21" hidden="1" customHeight="1">
      <c r="A101" s="28" t="s">
        <v>124</v>
      </c>
      <c r="B101" s="168">
        <v>467000</v>
      </c>
      <c r="C101" s="169">
        <v>56000</v>
      </c>
      <c r="D101" s="170">
        <v>13000</v>
      </c>
      <c r="E101" s="169">
        <v>40000</v>
      </c>
      <c r="F101" s="170">
        <v>53000</v>
      </c>
      <c r="G101" s="170">
        <v>20000</v>
      </c>
      <c r="H101" s="169">
        <v>21000</v>
      </c>
      <c r="I101" s="169">
        <v>12000</v>
      </c>
      <c r="J101" s="171">
        <v>523000</v>
      </c>
      <c r="K101" s="172">
        <v>322000</v>
      </c>
      <c r="M101" s="28" t="s">
        <v>124</v>
      </c>
      <c r="N101" s="216">
        <v>176000</v>
      </c>
      <c r="O101" s="305">
        <v>21000</v>
      </c>
      <c r="P101" s="273" t="s">
        <v>270</v>
      </c>
      <c r="Q101" s="305">
        <v>15000</v>
      </c>
      <c r="R101" s="273">
        <v>20000</v>
      </c>
      <c r="S101" s="273">
        <v>12000</v>
      </c>
      <c r="T101" s="305" t="s">
        <v>270</v>
      </c>
      <c r="U101" s="305" t="s">
        <v>270</v>
      </c>
      <c r="V101" s="306">
        <v>197000</v>
      </c>
      <c r="W101" s="218">
        <v>117000</v>
      </c>
      <c r="Y101" s="28" t="s">
        <v>124</v>
      </c>
      <c r="Z101" s="230">
        <v>292000</v>
      </c>
      <c r="AA101" s="308">
        <v>35000</v>
      </c>
      <c r="AB101" s="309">
        <v>9000</v>
      </c>
      <c r="AC101" s="308">
        <v>25000</v>
      </c>
      <c r="AD101" s="309">
        <v>33000</v>
      </c>
      <c r="AE101" s="309" t="s">
        <v>270</v>
      </c>
      <c r="AF101" s="308">
        <v>20000</v>
      </c>
      <c r="AG101" s="308" t="s">
        <v>270</v>
      </c>
      <c r="AH101" s="310">
        <v>326000</v>
      </c>
      <c r="AI101" s="231">
        <v>205000</v>
      </c>
    </row>
    <row r="102" spans="1:35" ht="21" hidden="1" customHeight="1">
      <c r="A102" s="28" t="s">
        <v>125</v>
      </c>
      <c r="B102" s="168">
        <v>454000</v>
      </c>
      <c r="C102" s="169">
        <v>59000</v>
      </c>
      <c r="D102" s="170">
        <v>13000</v>
      </c>
      <c r="E102" s="169">
        <v>44000</v>
      </c>
      <c r="F102" s="170">
        <v>57000</v>
      </c>
      <c r="G102" s="170">
        <v>22000</v>
      </c>
      <c r="H102" s="169">
        <v>24000</v>
      </c>
      <c r="I102" s="169">
        <v>12000</v>
      </c>
      <c r="J102" s="171">
        <v>513000</v>
      </c>
      <c r="K102" s="172">
        <v>315000</v>
      </c>
      <c r="M102" s="28" t="s">
        <v>125</v>
      </c>
      <c r="N102" s="216">
        <v>167000</v>
      </c>
      <c r="O102" s="305">
        <v>21000</v>
      </c>
      <c r="P102" s="273" t="s">
        <v>270</v>
      </c>
      <c r="Q102" s="305">
        <v>16000</v>
      </c>
      <c r="R102" s="273">
        <v>20000</v>
      </c>
      <c r="S102" s="273">
        <v>13000</v>
      </c>
      <c r="T102" s="305" t="s">
        <v>270</v>
      </c>
      <c r="U102" s="305" t="s">
        <v>270</v>
      </c>
      <c r="V102" s="306">
        <v>189000</v>
      </c>
      <c r="W102" s="218">
        <v>110000</v>
      </c>
      <c r="Y102" s="28" t="s">
        <v>125</v>
      </c>
      <c r="Z102" s="230">
        <v>287000</v>
      </c>
      <c r="AA102" s="308">
        <v>38000</v>
      </c>
      <c r="AB102" s="309">
        <v>9000</v>
      </c>
      <c r="AC102" s="308">
        <v>28000</v>
      </c>
      <c r="AD102" s="309">
        <v>37000</v>
      </c>
      <c r="AE102" s="309">
        <v>9000</v>
      </c>
      <c r="AF102" s="308">
        <v>23000</v>
      </c>
      <c r="AG102" s="308" t="s">
        <v>270</v>
      </c>
      <c r="AH102" s="310">
        <v>325000</v>
      </c>
      <c r="AI102" s="231">
        <v>204000</v>
      </c>
    </row>
    <row r="103" spans="1:35" ht="21" hidden="1" customHeight="1">
      <c r="A103" s="28" t="s">
        <v>126</v>
      </c>
      <c r="B103" s="168">
        <v>454000</v>
      </c>
      <c r="C103" s="169">
        <v>57000</v>
      </c>
      <c r="D103" s="170">
        <v>13000</v>
      </c>
      <c r="E103" s="169">
        <v>42000</v>
      </c>
      <c r="F103" s="170">
        <v>55000</v>
      </c>
      <c r="G103" s="170">
        <v>19000</v>
      </c>
      <c r="H103" s="169">
        <v>24000</v>
      </c>
      <c r="I103" s="169">
        <v>11000</v>
      </c>
      <c r="J103" s="171">
        <v>511000</v>
      </c>
      <c r="K103" s="172">
        <v>312000</v>
      </c>
      <c r="M103" s="28" t="s">
        <v>126</v>
      </c>
      <c r="N103" s="216">
        <v>167000</v>
      </c>
      <c r="O103" s="305">
        <v>19000</v>
      </c>
      <c r="P103" s="273" t="s">
        <v>270</v>
      </c>
      <c r="Q103" s="305">
        <v>13000</v>
      </c>
      <c r="R103" s="273">
        <v>18000</v>
      </c>
      <c r="S103" s="273">
        <v>11000</v>
      </c>
      <c r="T103" s="305" t="s">
        <v>270</v>
      </c>
      <c r="U103" s="305" t="s">
        <v>270</v>
      </c>
      <c r="V103" s="306">
        <v>187000</v>
      </c>
      <c r="W103" s="218">
        <v>109000</v>
      </c>
      <c r="Y103" s="28" t="s">
        <v>126</v>
      </c>
      <c r="Z103" s="230">
        <v>287000</v>
      </c>
      <c r="AA103" s="308">
        <v>38000</v>
      </c>
      <c r="AB103" s="309">
        <v>9000</v>
      </c>
      <c r="AC103" s="308">
        <v>28000</v>
      </c>
      <c r="AD103" s="309">
        <v>37000</v>
      </c>
      <c r="AE103" s="309">
        <v>8000</v>
      </c>
      <c r="AF103" s="308">
        <v>23000</v>
      </c>
      <c r="AG103" s="308" t="s">
        <v>270</v>
      </c>
      <c r="AH103" s="310">
        <v>324000</v>
      </c>
      <c r="AI103" s="231">
        <v>203000</v>
      </c>
    </row>
    <row r="104" spans="1:35" ht="21" hidden="1" customHeight="1">
      <c r="A104" s="28" t="s">
        <v>127</v>
      </c>
      <c r="B104" s="168">
        <v>457000</v>
      </c>
      <c r="C104" s="169">
        <v>56000</v>
      </c>
      <c r="D104" s="170">
        <v>13000</v>
      </c>
      <c r="E104" s="169">
        <v>41000</v>
      </c>
      <c r="F104" s="170">
        <v>53000</v>
      </c>
      <c r="G104" s="170">
        <v>18000</v>
      </c>
      <c r="H104" s="169">
        <v>25000</v>
      </c>
      <c r="I104" s="169">
        <v>11000</v>
      </c>
      <c r="J104" s="171">
        <v>513000</v>
      </c>
      <c r="K104" s="172">
        <v>315000</v>
      </c>
      <c r="M104" s="28" t="s">
        <v>127</v>
      </c>
      <c r="N104" s="216">
        <v>169000</v>
      </c>
      <c r="O104" s="305">
        <v>18000</v>
      </c>
      <c r="P104" s="273" t="s">
        <v>270</v>
      </c>
      <c r="Q104" s="305">
        <v>12000</v>
      </c>
      <c r="R104" s="273">
        <v>16000</v>
      </c>
      <c r="S104" s="273">
        <v>10000</v>
      </c>
      <c r="T104" s="305" t="s">
        <v>270</v>
      </c>
      <c r="U104" s="305" t="s">
        <v>270</v>
      </c>
      <c r="V104" s="306">
        <v>187000</v>
      </c>
      <c r="W104" s="218">
        <v>109000</v>
      </c>
      <c r="Y104" s="28" t="s">
        <v>127</v>
      </c>
      <c r="Z104" s="230">
        <v>289000</v>
      </c>
      <c r="AA104" s="308">
        <v>38000</v>
      </c>
      <c r="AB104" s="309">
        <v>9000</v>
      </c>
      <c r="AC104" s="308">
        <v>28000</v>
      </c>
      <c r="AD104" s="309">
        <v>37000</v>
      </c>
      <c r="AE104" s="309">
        <v>8000</v>
      </c>
      <c r="AF104" s="308">
        <v>24000</v>
      </c>
      <c r="AG104" s="308" t="s">
        <v>270</v>
      </c>
      <c r="AH104" s="310">
        <v>327000</v>
      </c>
      <c r="AI104" s="231">
        <v>205000</v>
      </c>
    </row>
    <row r="105" spans="1:35" ht="21" hidden="1" customHeight="1">
      <c r="A105" s="28" t="s">
        <v>128</v>
      </c>
      <c r="B105" s="168">
        <v>462000</v>
      </c>
      <c r="C105" s="169">
        <v>49000</v>
      </c>
      <c r="D105" s="170">
        <v>10000</v>
      </c>
      <c r="E105" s="169">
        <v>37000</v>
      </c>
      <c r="F105" s="170">
        <v>47000</v>
      </c>
      <c r="G105" s="170">
        <v>15000</v>
      </c>
      <c r="H105" s="169">
        <v>21000</v>
      </c>
      <c r="I105" s="169">
        <v>11000</v>
      </c>
      <c r="J105" s="171">
        <v>512000</v>
      </c>
      <c r="K105" s="172">
        <v>313000</v>
      </c>
      <c r="M105" s="28" t="s">
        <v>128</v>
      </c>
      <c r="N105" s="216">
        <v>169000</v>
      </c>
      <c r="O105" s="305">
        <v>15000</v>
      </c>
      <c r="P105" s="273" t="s">
        <v>270</v>
      </c>
      <c r="Q105" s="305">
        <v>12000</v>
      </c>
      <c r="R105" s="273">
        <v>14000</v>
      </c>
      <c r="S105" s="273">
        <v>8000</v>
      </c>
      <c r="T105" s="305" t="s">
        <v>270</v>
      </c>
      <c r="U105" s="305" t="s">
        <v>270</v>
      </c>
      <c r="V105" s="306">
        <v>184000</v>
      </c>
      <c r="W105" s="218">
        <v>106000</v>
      </c>
      <c r="Y105" s="28" t="s">
        <v>128</v>
      </c>
      <c r="Z105" s="230">
        <v>293000</v>
      </c>
      <c r="AA105" s="308">
        <v>35000</v>
      </c>
      <c r="AB105" s="309" t="s">
        <v>270</v>
      </c>
      <c r="AC105" s="308">
        <v>25000</v>
      </c>
      <c r="AD105" s="309">
        <v>33000</v>
      </c>
      <c r="AE105" s="309" t="s">
        <v>270</v>
      </c>
      <c r="AF105" s="308">
        <v>20000</v>
      </c>
      <c r="AG105" s="308" t="s">
        <v>270</v>
      </c>
      <c r="AH105" s="310">
        <v>328000</v>
      </c>
      <c r="AI105" s="231">
        <v>207000</v>
      </c>
    </row>
    <row r="106" spans="1:35" ht="21" hidden="1" customHeight="1">
      <c r="A106" s="28" t="s">
        <v>129</v>
      </c>
      <c r="B106" s="168">
        <v>462000</v>
      </c>
      <c r="C106" s="169">
        <v>48000</v>
      </c>
      <c r="D106" s="170">
        <v>10000</v>
      </c>
      <c r="E106" s="169">
        <v>35000</v>
      </c>
      <c r="F106" s="170">
        <v>45000</v>
      </c>
      <c r="G106" s="170">
        <v>14000</v>
      </c>
      <c r="H106" s="169">
        <v>21000</v>
      </c>
      <c r="I106" s="169">
        <v>10000</v>
      </c>
      <c r="J106" s="171">
        <v>510000</v>
      </c>
      <c r="K106" s="172">
        <v>309000</v>
      </c>
      <c r="M106" s="28" t="s">
        <v>129</v>
      </c>
      <c r="N106" s="216">
        <v>165000</v>
      </c>
      <c r="O106" s="305">
        <v>15000</v>
      </c>
      <c r="P106" s="273" t="s">
        <v>270</v>
      </c>
      <c r="Q106" s="305">
        <v>12000</v>
      </c>
      <c r="R106" s="273">
        <v>14000</v>
      </c>
      <c r="S106" s="273">
        <v>8000</v>
      </c>
      <c r="T106" s="305" t="s">
        <v>270</v>
      </c>
      <c r="U106" s="305" t="s">
        <v>270</v>
      </c>
      <c r="V106" s="306">
        <v>180000</v>
      </c>
      <c r="W106" s="218">
        <v>101000</v>
      </c>
      <c r="Y106" s="28" t="s">
        <v>129</v>
      </c>
      <c r="Z106" s="230">
        <v>297000</v>
      </c>
      <c r="AA106" s="308">
        <v>33000</v>
      </c>
      <c r="AB106" s="309" t="s">
        <v>270</v>
      </c>
      <c r="AC106" s="308">
        <v>23000</v>
      </c>
      <c r="AD106" s="309">
        <v>31000</v>
      </c>
      <c r="AE106" s="309" t="s">
        <v>270</v>
      </c>
      <c r="AF106" s="308">
        <v>19000</v>
      </c>
      <c r="AG106" s="308" t="s">
        <v>270</v>
      </c>
      <c r="AH106" s="310">
        <v>329000</v>
      </c>
      <c r="AI106" s="231">
        <v>208000</v>
      </c>
    </row>
    <row r="107" spans="1:35" ht="21" hidden="1" customHeight="1">
      <c r="A107" s="28" t="s">
        <v>213</v>
      </c>
      <c r="B107" s="168">
        <v>459000</v>
      </c>
      <c r="C107" s="169">
        <v>47000</v>
      </c>
      <c r="D107" s="170">
        <v>10000</v>
      </c>
      <c r="E107" s="169">
        <v>35000</v>
      </c>
      <c r="F107" s="170">
        <v>45000</v>
      </c>
      <c r="G107" s="170">
        <v>16000</v>
      </c>
      <c r="H107" s="169">
        <v>20000</v>
      </c>
      <c r="I107" s="169">
        <v>9000</v>
      </c>
      <c r="J107" s="171">
        <v>506000</v>
      </c>
      <c r="K107" s="172">
        <v>305000</v>
      </c>
      <c r="M107" s="28" t="s">
        <v>213</v>
      </c>
      <c r="N107" s="216">
        <v>163000</v>
      </c>
      <c r="O107" s="305">
        <v>16000</v>
      </c>
      <c r="P107" s="273" t="s">
        <v>270</v>
      </c>
      <c r="Q107" s="305">
        <v>13000</v>
      </c>
      <c r="R107" s="273">
        <v>15000</v>
      </c>
      <c r="S107" s="273">
        <v>9000</v>
      </c>
      <c r="T107" s="305" t="s">
        <v>270</v>
      </c>
      <c r="U107" s="305" t="s">
        <v>270</v>
      </c>
      <c r="V107" s="306">
        <v>178000</v>
      </c>
      <c r="W107" s="218">
        <v>98000</v>
      </c>
      <c r="Y107" s="28" t="s">
        <v>213</v>
      </c>
      <c r="Z107" s="230">
        <v>296000</v>
      </c>
      <c r="AA107" s="308">
        <v>32000</v>
      </c>
      <c r="AB107" s="309" t="s">
        <v>270</v>
      </c>
      <c r="AC107" s="308">
        <v>23000</v>
      </c>
      <c r="AD107" s="309">
        <v>30000</v>
      </c>
      <c r="AE107" s="309" t="s">
        <v>270</v>
      </c>
      <c r="AF107" s="308">
        <v>18000</v>
      </c>
      <c r="AG107" s="308" t="s">
        <v>270</v>
      </c>
      <c r="AH107" s="310">
        <v>328000</v>
      </c>
      <c r="AI107" s="231">
        <v>207000</v>
      </c>
    </row>
    <row r="108" spans="1:35" ht="21" hidden="1" customHeight="1">
      <c r="A108" s="28" t="s">
        <v>214</v>
      </c>
      <c r="B108" s="168">
        <v>455000</v>
      </c>
      <c r="C108" s="169">
        <v>48000</v>
      </c>
      <c r="D108" s="170">
        <v>9000</v>
      </c>
      <c r="E108" s="169">
        <v>37000</v>
      </c>
      <c r="F108" s="170">
        <v>46000</v>
      </c>
      <c r="G108" s="170">
        <v>17000</v>
      </c>
      <c r="H108" s="169">
        <v>20000</v>
      </c>
      <c r="I108" s="169">
        <v>9000</v>
      </c>
      <c r="J108" s="171">
        <v>503000</v>
      </c>
      <c r="K108" s="172">
        <v>302000</v>
      </c>
      <c r="M108" s="28" t="s">
        <v>214</v>
      </c>
      <c r="N108" s="216">
        <v>159000</v>
      </c>
      <c r="O108" s="305">
        <v>16000</v>
      </c>
      <c r="P108" s="273" t="s">
        <v>270</v>
      </c>
      <c r="Q108" s="305">
        <v>12000</v>
      </c>
      <c r="R108" s="273">
        <v>15000</v>
      </c>
      <c r="S108" s="273">
        <v>9000</v>
      </c>
      <c r="T108" s="305" t="s">
        <v>270</v>
      </c>
      <c r="U108" s="305" t="s">
        <v>270</v>
      </c>
      <c r="V108" s="306">
        <v>176000</v>
      </c>
      <c r="W108" s="218">
        <v>96000</v>
      </c>
      <c r="Y108" s="28" t="s">
        <v>214</v>
      </c>
      <c r="Z108" s="230">
        <v>295000</v>
      </c>
      <c r="AA108" s="308">
        <v>32000</v>
      </c>
      <c r="AB108" s="309" t="s">
        <v>270</v>
      </c>
      <c r="AC108" s="308">
        <v>24000</v>
      </c>
      <c r="AD108" s="309">
        <v>31000</v>
      </c>
      <c r="AE108" s="309" t="s">
        <v>270</v>
      </c>
      <c r="AF108" s="308">
        <v>19000</v>
      </c>
      <c r="AG108" s="308" t="s">
        <v>270</v>
      </c>
      <c r="AH108" s="310">
        <v>327000</v>
      </c>
      <c r="AI108" s="231">
        <v>207000</v>
      </c>
    </row>
    <row r="109" spans="1:35" ht="21" hidden="1" customHeight="1">
      <c r="A109" s="28" t="s">
        <v>130</v>
      </c>
      <c r="B109" s="168">
        <v>451000</v>
      </c>
      <c r="C109" s="169">
        <v>46000</v>
      </c>
      <c r="D109" s="170">
        <v>9000</v>
      </c>
      <c r="E109" s="169">
        <v>36000</v>
      </c>
      <c r="F109" s="170">
        <v>44000</v>
      </c>
      <c r="G109" s="170">
        <v>14000</v>
      </c>
      <c r="H109" s="169">
        <v>22000</v>
      </c>
      <c r="I109" s="169">
        <v>9000</v>
      </c>
      <c r="J109" s="171">
        <v>497000</v>
      </c>
      <c r="K109" s="172">
        <v>296000</v>
      </c>
      <c r="M109" s="28" t="s">
        <v>130</v>
      </c>
      <c r="N109" s="216">
        <v>162000</v>
      </c>
      <c r="O109" s="305">
        <v>15000</v>
      </c>
      <c r="P109" s="273" t="s">
        <v>270</v>
      </c>
      <c r="Q109" s="305">
        <v>12000</v>
      </c>
      <c r="R109" s="273">
        <v>14000</v>
      </c>
      <c r="S109" s="273" t="s">
        <v>270</v>
      </c>
      <c r="T109" s="305" t="s">
        <v>270</v>
      </c>
      <c r="U109" s="305" t="s">
        <v>270</v>
      </c>
      <c r="V109" s="306">
        <v>177000</v>
      </c>
      <c r="W109" s="218">
        <v>97000</v>
      </c>
      <c r="Y109" s="28" t="s">
        <v>130</v>
      </c>
      <c r="Z109" s="230">
        <v>289000</v>
      </c>
      <c r="AA109" s="308">
        <v>31000</v>
      </c>
      <c r="AB109" s="309" t="s">
        <v>270</v>
      </c>
      <c r="AC109" s="308">
        <v>24000</v>
      </c>
      <c r="AD109" s="309">
        <v>30000</v>
      </c>
      <c r="AE109" s="309" t="s">
        <v>270</v>
      </c>
      <c r="AF109" s="308">
        <v>20000</v>
      </c>
      <c r="AG109" s="308" t="s">
        <v>270</v>
      </c>
      <c r="AH109" s="310">
        <v>320000</v>
      </c>
      <c r="AI109" s="231">
        <v>199000</v>
      </c>
    </row>
    <row r="110" spans="1:35" ht="21" hidden="1" customHeight="1">
      <c r="A110" s="28" t="s">
        <v>131</v>
      </c>
      <c r="B110" s="168">
        <v>451000</v>
      </c>
      <c r="C110" s="169">
        <v>49000</v>
      </c>
      <c r="D110" s="170">
        <v>11000</v>
      </c>
      <c r="E110" s="169">
        <v>37000</v>
      </c>
      <c r="F110" s="170">
        <v>47000</v>
      </c>
      <c r="G110" s="170">
        <v>15000</v>
      </c>
      <c r="H110" s="169">
        <v>22000</v>
      </c>
      <c r="I110" s="169">
        <v>10000</v>
      </c>
      <c r="J110" s="171">
        <v>500000</v>
      </c>
      <c r="K110" s="172">
        <v>298000</v>
      </c>
      <c r="M110" s="28" t="s">
        <v>131</v>
      </c>
      <c r="N110" s="216">
        <v>162000</v>
      </c>
      <c r="O110" s="305">
        <v>17000</v>
      </c>
      <c r="P110" s="273" t="s">
        <v>270</v>
      </c>
      <c r="Q110" s="305">
        <v>12000</v>
      </c>
      <c r="R110" s="273">
        <v>16000</v>
      </c>
      <c r="S110" s="273">
        <v>9000</v>
      </c>
      <c r="T110" s="305" t="s">
        <v>270</v>
      </c>
      <c r="U110" s="305" t="s">
        <v>270</v>
      </c>
      <c r="V110" s="306">
        <v>179000</v>
      </c>
      <c r="W110" s="218">
        <v>98000</v>
      </c>
      <c r="Y110" s="28" t="s">
        <v>131</v>
      </c>
      <c r="Z110" s="230">
        <v>289000</v>
      </c>
      <c r="AA110" s="308">
        <v>32000</v>
      </c>
      <c r="AB110" s="309" t="s">
        <v>270</v>
      </c>
      <c r="AC110" s="308">
        <v>25000</v>
      </c>
      <c r="AD110" s="309">
        <v>31000</v>
      </c>
      <c r="AE110" s="309" t="s">
        <v>270</v>
      </c>
      <c r="AF110" s="308">
        <v>20000</v>
      </c>
      <c r="AG110" s="308" t="s">
        <v>270</v>
      </c>
      <c r="AH110" s="310">
        <v>321000</v>
      </c>
      <c r="AI110" s="231">
        <v>200000</v>
      </c>
    </row>
    <row r="111" spans="1:35" ht="21" hidden="1" customHeight="1">
      <c r="A111" s="28" t="s">
        <v>132</v>
      </c>
      <c r="B111" s="168">
        <v>454000</v>
      </c>
      <c r="C111" s="169">
        <v>55000</v>
      </c>
      <c r="D111" s="170">
        <v>11000</v>
      </c>
      <c r="E111" s="169">
        <v>41000</v>
      </c>
      <c r="F111" s="170">
        <v>52000</v>
      </c>
      <c r="G111" s="170">
        <v>18000</v>
      </c>
      <c r="H111" s="169">
        <v>23000</v>
      </c>
      <c r="I111" s="169">
        <v>11000</v>
      </c>
      <c r="J111" s="171">
        <v>509000</v>
      </c>
      <c r="K111" s="172">
        <v>306000</v>
      </c>
      <c r="M111" s="28" t="s">
        <v>132</v>
      </c>
      <c r="N111" s="216">
        <v>163000</v>
      </c>
      <c r="O111" s="305">
        <v>19000</v>
      </c>
      <c r="P111" s="273" t="s">
        <v>270</v>
      </c>
      <c r="Q111" s="305">
        <v>13000</v>
      </c>
      <c r="R111" s="273">
        <v>17000</v>
      </c>
      <c r="S111" s="273">
        <v>10000</v>
      </c>
      <c r="T111" s="305" t="s">
        <v>270</v>
      </c>
      <c r="U111" s="305" t="s">
        <v>270</v>
      </c>
      <c r="V111" s="306">
        <v>182000</v>
      </c>
      <c r="W111" s="218">
        <v>101000</v>
      </c>
      <c r="Y111" s="28" t="s">
        <v>132</v>
      </c>
      <c r="Z111" s="230">
        <v>291000</v>
      </c>
      <c r="AA111" s="308">
        <v>36000</v>
      </c>
      <c r="AB111" s="309" t="s">
        <v>270</v>
      </c>
      <c r="AC111" s="308">
        <v>27000</v>
      </c>
      <c r="AD111" s="309">
        <v>35000</v>
      </c>
      <c r="AE111" s="309">
        <v>8000</v>
      </c>
      <c r="AF111" s="308">
        <v>21000</v>
      </c>
      <c r="AG111" s="308" t="s">
        <v>270</v>
      </c>
      <c r="AH111" s="310">
        <v>327000</v>
      </c>
      <c r="AI111" s="231">
        <v>205000</v>
      </c>
    </row>
    <row r="112" spans="1:35" ht="21" hidden="1" customHeight="1">
      <c r="A112" s="28" t="s">
        <v>133</v>
      </c>
      <c r="B112" s="168">
        <v>460000</v>
      </c>
      <c r="C112" s="169">
        <v>57000</v>
      </c>
      <c r="D112" s="170">
        <v>13000</v>
      </c>
      <c r="E112" s="169">
        <v>41000</v>
      </c>
      <c r="F112" s="170">
        <v>53000</v>
      </c>
      <c r="G112" s="170">
        <v>18000</v>
      </c>
      <c r="H112" s="169">
        <v>23000</v>
      </c>
      <c r="I112" s="169">
        <v>13000</v>
      </c>
      <c r="J112" s="171">
        <v>518000</v>
      </c>
      <c r="K112" s="172">
        <v>314000</v>
      </c>
      <c r="M112" s="28" t="s">
        <v>133</v>
      </c>
      <c r="N112" s="216">
        <v>169000</v>
      </c>
      <c r="O112" s="305">
        <v>20000</v>
      </c>
      <c r="P112" s="273" t="s">
        <v>270</v>
      </c>
      <c r="Q112" s="305">
        <v>13000</v>
      </c>
      <c r="R112" s="273">
        <v>18000</v>
      </c>
      <c r="S112" s="273">
        <v>9000</v>
      </c>
      <c r="T112" s="305" t="s">
        <v>270</v>
      </c>
      <c r="U112" s="305" t="s">
        <v>270</v>
      </c>
      <c r="V112" s="306">
        <v>189000</v>
      </c>
      <c r="W112" s="218">
        <v>107000</v>
      </c>
      <c r="Y112" s="28" t="s">
        <v>133</v>
      </c>
      <c r="Z112" s="230">
        <v>292000</v>
      </c>
      <c r="AA112" s="308">
        <v>37000</v>
      </c>
      <c r="AB112" s="309" t="s">
        <v>270</v>
      </c>
      <c r="AC112" s="308">
        <v>28000</v>
      </c>
      <c r="AD112" s="309">
        <v>35000</v>
      </c>
      <c r="AE112" s="309">
        <v>8000</v>
      </c>
      <c r="AF112" s="308">
        <v>21000</v>
      </c>
      <c r="AG112" s="308" t="s">
        <v>270</v>
      </c>
      <c r="AH112" s="310">
        <v>329000</v>
      </c>
      <c r="AI112" s="231">
        <v>207000</v>
      </c>
    </row>
    <row r="113" spans="1:35" ht="21" hidden="1" customHeight="1">
      <c r="A113" s="28" t="s">
        <v>134</v>
      </c>
      <c r="B113" s="168">
        <v>460000</v>
      </c>
      <c r="C113" s="169">
        <v>59000</v>
      </c>
      <c r="D113" s="170">
        <v>12000</v>
      </c>
      <c r="E113" s="169">
        <v>42000</v>
      </c>
      <c r="F113" s="170">
        <v>54000</v>
      </c>
      <c r="G113" s="170">
        <v>18000</v>
      </c>
      <c r="H113" s="169">
        <v>23000</v>
      </c>
      <c r="I113" s="169">
        <v>14000</v>
      </c>
      <c r="J113" s="171">
        <v>519000</v>
      </c>
      <c r="K113" s="172">
        <v>315000</v>
      </c>
      <c r="M113" s="28" t="s">
        <v>134</v>
      </c>
      <c r="N113" s="216">
        <v>165000</v>
      </c>
      <c r="O113" s="305">
        <v>22000</v>
      </c>
      <c r="P113" s="273" t="s">
        <v>270</v>
      </c>
      <c r="Q113" s="305">
        <v>15000</v>
      </c>
      <c r="R113" s="273">
        <v>20000</v>
      </c>
      <c r="S113" s="273">
        <v>10000</v>
      </c>
      <c r="T113" s="305" t="s">
        <v>270</v>
      </c>
      <c r="U113" s="305">
        <v>9000</v>
      </c>
      <c r="V113" s="306">
        <v>187000</v>
      </c>
      <c r="W113" s="218">
        <v>104000</v>
      </c>
      <c r="Y113" s="28" t="s">
        <v>134</v>
      </c>
      <c r="Z113" s="230">
        <v>296000</v>
      </c>
      <c r="AA113" s="308">
        <v>37000</v>
      </c>
      <c r="AB113" s="309" t="s">
        <v>270</v>
      </c>
      <c r="AC113" s="308">
        <v>27000</v>
      </c>
      <c r="AD113" s="309">
        <v>34000</v>
      </c>
      <c r="AE113" s="309" t="s">
        <v>270</v>
      </c>
      <c r="AF113" s="308">
        <v>21000</v>
      </c>
      <c r="AG113" s="308" t="s">
        <v>270</v>
      </c>
      <c r="AH113" s="310">
        <v>332000</v>
      </c>
      <c r="AI113" s="231">
        <v>211000</v>
      </c>
    </row>
    <row r="114" spans="1:35" ht="21" hidden="1" customHeight="1">
      <c r="A114" s="28" t="s">
        <v>135</v>
      </c>
      <c r="B114" s="168">
        <v>461000</v>
      </c>
      <c r="C114" s="169">
        <v>59000</v>
      </c>
      <c r="D114" s="170">
        <v>11000</v>
      </c>
      <c r="E114" s="169">
        <v>43000</v>
      </c>
      <c r="F114" s="170">
        <v>55000</v>
      </c>
      <c r="G114" s="170">
        <v>18000</v>
      </c>
      <c r="H114" s="169">
        <v>22000</v>
      </c>
      <c r="I114" s="169">
        <v>15000</v>
      </c>
      <c r="J114" s="171">
        <v>520000</v>
      </c>
      <c r="K114" s="172">
        <v>315000</v>
      </c>
      <c r="M114" s="28" t="s">
        <v>135</v>
      </c>
      <c r="N114" s="216">
        <v>166000</v>
      </c>
      <c r="O114" s="305">
        <v>21000</v>
      </c>
      <c r="P114" s="273" t="s">
        <v>270</v>
      </c>
      <c r="Q114" s="305">
        <v>15000</v>
      </c>
      <c r="R114" s="273">
        <v>19000</v>
      </c>
      <c r="S114" s="273">
        <v>9000</v>
      </c>
      <c r="T114" s="305" t="s">
        <v>270</v>
      </c>
      <c r="U114" s="305">
        <v>9000</v>
      </c>
      <c r="V114" s="306">
        <v>187000</v>
      </c>
      <c r="W114" s="218">
        <v>104000</v>
      </c>
      <c r="Y114" s="28" t="s">
        <v>135</v>
      </c>
      <c r="Z114" s="230">
        <v>295000</v>
      </c>
      <c r="AA114" s="308">
        <v>38000</v>
      </c>
      <c r="AB114" s="309" t="s">
        <v>270</v>
      </c>
      <c r="AC114" s="308">
        <v>28000</v>
      </c>
      <c r="AD114" s="309">
        <v>35000</v>
      </c>
      <c r="AE114" s="309">
        <v>9000</v>
      </c>
      <c r="AF114" s="308">
        <v>20000</v>
      </c>
      <c r="AG114" s="308" t="s">
        <v>270</v>
      </c>
      <c r="AH114" s="310">
        <v>333000</v>
      </c>
      <c r="AI114" s="231">
        <v>211000</v>
      </c>
    </row>
    <row r="115" spans="1:35" ht="21" hidden="1" customHeight="1">
      <c r="A115" s="28" t="s">
        <v>136</v>
      </c>
      <c r="B115" s="168">
        <v>459000</v>
      </c>
      <c r="C115" s="169">
        <v>59000</v>
      </c>
      <c r="D115" s="170">
        <v>11000</v>
      </c>
      <c r="E115" s="169">
        <v>44000</v>
      </c>
      <c r="F115" s="170">
        <v>55000</v>
      </c>
      <c r="G115" s="170">
        <v>19000</v>
      </c>
      <c r="H115" s="169">
        <v>21000</v>
      </c>
      <c r="I115" s="169">
        <v>15000</v>
      </c>
      <c r="J115" s="171">
        <v>518000</v>
      </c>
      <c r="K115" s="172">
        <v>312000</v>
      </c>
      <c r="M115" s="28" t="s">
        <v>136</v>
      </c>
      <c r="N115" s="216">
        <v>162000</v>
      </c>
      <c r="O115" s="305">
        <v>22000</v>
      </c>
      <c r="P115" s="273" t="s">
        <v>270</v>
      </c>
      <c r="Q115" s="305">
        <v>16000</v>
      </c>
      <c r="R115" s="273">
        <v>20000</v>
      </c>
      <c r="S115" s="273">
        <v>10000</v>
      </c>
      <c r="T115" s="305" t="s">
        <v>270</v>
      </c>
      <c r="U115" s="305">
        <v>9000</v>
      </c>
      <c r="V115" s="306">
        <v>184000</v>
      </c>
      <c r="W115" s="218">
        <v>100000</v>
      </c>
      <c r="Y115" s="28" t="s">
        <v>136</v>
      </c>
      <c r="Z115" s="230">
        <v>297000</v>
      </c>
      <c r="AA115" s="308">
        <v>37000</v>
      </c>
      <c r="AB115" s="309" t="s">
        <v>270</v>
      </c>
      <c r="AC115" s="308">
        <v>28000</v>
      </c>
      <c r="AD115" s="309">
        <v>35000</v>
      </c>
      <c r="AE115" s="309">
        <v>9000</v>
      </c>
      <c r="AF115" s="308">
        <v>20000</v>
      </c>
      <c r="AG115" s="308" t="s">
        <v>270</v>
      </c>
      <c r="AH115" s="310">
        <v>334000</v>
      </c>
      <c r="AI115" s="231">
        <v>212000</v>
      </c>
    </row>
    <row r="116" spans="1:35" ht="21" hidden="1" customHeight="1">
      <c r="A116" s="28" t="s">
        <v>137</v>
      </c>
      <c r="B116" s="168">
        <v>468000</v>
      </c>
      <c r="C116" s="169">
        <v>58000</v>
      </c>
      <c r="D116" s="170">
        <v>11000</v>
      </c>
      <c r="E116" s="169">
        <v>43000</v>
      </c>
      <c r="F116" s="170">
        <v>55000</v>
      </c>
      <c r="G116" s="170">
        <v>19000</v>
      </c>
      <c r="H116" s="169">
        <v>20000</v>
      </c>
      <c r="I116" s="169">
        <v>16000</v>
      </c>
      <c r="J116" s="171">
        <v>526000</v>
      </c>
      <c r="K116" s="172">
        <v>319000</v>
      </c>
      <c r="M116" s="28" t="s">
        <v>137</v>
      </c>
      <c r="N116" s="216">
        <v>165000</v>
      </c>
      <c r="O116" s="305">
        <v>21000</v>
      </c>
      <c r="P116" s="273" t="s">
        <v>270</v>
      </c>
      <c r="Q116" s="305">
        <v>15000</v>
      </c>
      <c r="R116" s="273">
        <v>19000</v>
      </c>
      <c r="S116" s="273">
        <v>10000</v>
      </c>
      <c r="T116" s="305" t="s">
        <v>270</v>
      </c>
      <c r="U116" s="305" t="s">
        <v>270</v>
      </c>
      <c r="V116" s="306">
        <v>186000</v>
      </c>
      <c r="W116" s="218">
        <v>102000</v>
      </c>
      <c r="Y116" s="28" t="s">
        <v>137</v>
      </c>
      <c r="Z116" s="230">
        <v>302000</v>
      </c>
      <c r="AA116" s="308">
        <v>37000</v>
      </c>
      <c r="AB116" s="309" t="s">
        <v>270</v>
      </c>
      <c r="AC116" s="308">
        <v>28000</v>
      </c>
      <c r="AD116" s="309">
        <v>35000</v>
      </c>
      <c r="AE116" s="309">
        <v>9000</v>
      </c>
      <c r="AF116" s="308">
        <v>19000</v>
      </c>
      <c r="AG116" s="308" t="s">
        <v>270</v>
      </c>
      <c r="AH116" s="310">
        <v>339000</v>
      </c>
      <c r="AI116" s="231">
        <v>217000</v>
      </c>
    </row>
    <row r="117" spans="1:35" ht="21" hidden="1" customHeight="1">
      <c r="A117" s="28" t="s">
        <v>138</v>
      </c>
      <c r="B117" s="168">
        <v>474000</v>
      </c>
      <c r="C117" s="169">
        <v>56000</v>
      </c>
      <c r="D117" s="170">
        <v>11000</v>
      </c>
      <c r="E117" s="169">
        <v>41000</v>
      </c>
      <c r="F117" s="170">
        <v>52000</v>
      </c>
      <c r="G117" s="170">
        <v>18000</v>
      </c>
      <c r="H117" s="169">
        <v>19000</v>
      </c>
      <c r="I117" s="169">
        <v>15000</v>
      </c>
      <c r="J117" s="171">
        <v>530000</v>
      </c>
      <c r="K117" s="172">
        <v>322000</v>
      </c>
      <c r="M117" s="28" t="s">
        <v>138</v>
      </c>
      <c r="N117" s="216">
        <v>170000</v>
      </c>
      <c r="O117" s="305">
        <v>21000</v>
      </c>
      <c r="P117" s="273" t="s">
        <v>270</v>
      </c>
      <c r="Q117" s="305">
        <v>15000</v>
      </c>
      <c r="R117" s="273">
        <v>19000</v>
      </c>
      <c r="S117" s="273">
        <v>10000</v>
      </c>
      <c r="T117" s="305" t="s">
        <v>270</v>
      </c>
      <c r="U117" s="305" t="s">
        <v>270</v>
      </c>
      <c r="V117" s="306">
        <v>190000</v>
      </c>
      <c r="W117" s="218">
        <v>105000</v>
      </c>
      <c r="Y117" s="28" t="s">
        <v>138</v>
      </c>
      <c r="Z117" s="230">
        <v>305000</v>
      </c>
      <c r="AA117" s="308">
        <v>35000</v>
      </c>
      <c r="AB117" s="309" t="s">
        <v>270</v>
      </c>
      <c r="AC117" s="308">
        <v>26000</v>
      </c>
      <c r="AD117" s="309">
        <v>34000</v>
      </c>
      <c r="AE117" s="309" t="s">
        <v>270</v>
      </c>
      <c r="AF117" s="308">
        <v>18000</v>
      </c>
      <c r="AG117" s="308" t="s">
        <v>270</v>
      </c>
      <c r="AH117" s="310">
        <v>340000</v>
      </c>
      <c r="AI117" s="231">
        <v>217000</v>
      </c>
    </row>
    <row r="118" spans="1:35" ht="21" hidden="1" customHeight="1">
      <c r="A118" s="28" t="s">
        <v>139</v>
      </c>
      <c r="B118" s="168">
        <v>481000</v>
      </c>
      <c r="C118" s="169">
        <v>54000</v>
      </c>
      <c r="D118" s="170">
        <v>10000</v>
      </c>
      <c r="E118" s="169">
        <v>41000</v>
      </c>
      <c r="F118" s="170">
        <v>51000</v>
      </c>
      <c r="G118" s="170">
        <v>18000</v>
      </c>
      <c r="H118" s="169">
        <v>17000</v>
      </c>
      <c r="I118" s="169">
        <v>16000</v>
      </c>
      <c r="J118" s="171">
        <v>535000</v>
      </c>
      <c r="K118" s="172">
        <v>328000</v>
      </c>
      <c r="M118" s="28" t="s">
        <v>139</v>
      </c>
      <c r="N118" s="216">
        <v>171000</v>
      </c>
      <c r="O118" s="305">
        <v>19000</v>
      </c>
      <c r="P118" s="273" t="s">
        <v>270</v>
      </c>
      <c r="Q118" s="305">
        <v>15000</v>
      </c>
      <c r="R118" s="273">
        <v>18000</v>
      </c>
      <c r="S118" s="273">
        <v>10000</v>
      </c>
      <c r="T118" s="305" t="s">
        <v>270</v>
      </c>
      <c r="U118" s="305" t="s">
        <v>270</v>
      </c>
      <c r="V118" s="306">
        <v>190000</v>
      </c>
      <c r="W118" s="218">
        <v>106000</v>
      </c>
      <c r="Y118" s="28" t="s">
        <v>139</v>
      </c>
      <c r="Z118" s="230">
        <v>310000</v>
      </c>
      <c r="AA118" s="308">
        <v>35000</v>
      </c>
      <c r="AB118" s="309" t="s">
        <v>270</v>
      </c>
      <c r="AC118" s="308">
        <v>26000</v>
      </c>
      <c r="AD118" s="309">
        <v>33000</v>
      </c>
      <c r="AE118" s="309" t="s">
        <v>270</v>
      </c>
      <c r="AF118" s="308">
        <v>16000</v>
      </c>
      <c r="AG118" s="308">
        <v>9000</v>
      </c>
      <c r="AH118" s="310">
        <v>344000</v>
      </c>
      <c r="AI118" s="231">
        <v>222000</v>
      </c>
    </row>
    <row r="119" spans="1:35" ht="21" hidden="1" customHeight="1">
      <c r="A119" s="28" t="s">
        <v>215</v>
      </c>
      <c r="B119" s="168">
        <v>481000</v>
      </c>
      <c r="C119" s="169">
        <v>52000</v>
      </c>
      <c r="D119" s="170">
        <v>9000</v>
      </c>
      <c r="E119" s="169">
        <v>40000</v>
      </c>
      <c r="F119" s="170">
        <v>49000</v>
      </c>
      <c r="G119" s="170">
        <v>17000</v>
      </c>
      <c r="H119" s="169">
        <v>19000</v>
      </c>
      <c r="I119" s="169">
        <v>13000</v>
      </c>
      <c r="J119" s="171">
        <v>533000</v>
      </c>
      <c r="K119" s="172">
        <v>326000</v>
      </c>
      <c r="M119" s="28" t="s">
        <v>215</v>
      </c>
      <c r="N119" s="216">
        <v>175000</v>
      </c>
      <c r="O119" s="305">
        <v>17000</v>
      </c>
      <c r="P119" s="273" t="s">
        <v>270</v>
      </c>
      <c r="Q119" s="305">
        <v>14000</v>
      </c>
      <c r="R119" s="273">
        <v>15000</v>
      </c>
      <c r="S119" s="273">
        <v>10000</v>
      </c>
      <c r="T119" s="305" t="s">
        <v>270</v>
      </c>
      <c r="U119" s="305" t="s">
        <v>270</v>
      </c>
      <c r="V119" s="306">
        <v>192000</v>
      </c>
      <c r="W119" s="218">
        <v>108000</v>
      </c>
      <c r="Y119" s="28" t="s">
        <v>215</v>
      </c>
      <c r="Z119" s="230">
        <v>306000</v>
      </c>
      <c r="AA119" s="308">
        <v>35000</v>
      </c>
      <c r="AB119" s="309" t="s">
        <v>270</v>
      </c>
      <c r="AC119" s="308">
        <v>26000</v>
      </c>
      <c r="AD119" s="309">
        <v>33000</v>
      </c>
      <c r="AE119" s="309" t="s">
        <v>270</v>
      </c>
      <c r="AF119" s="308">
        <v>18000</v>
      </c>
      <c r="AG119" s="308">
        <v>8000</v>
      </c>
      <c r="AH119" s="310">
        <v>341000</v>
      </c>
      <c r="AI119" s="231">
        <v>219000</v>
      </c>
    </row>
    <row r="120" spans="1:35" ht="21" hidden="1" customHeight="1">
      <c r="A120" s="28" t="s">
        <v>216</v>
      </c>
      <c r="B120" s="168">
        <v>484000</v>
      </c>
      <c r="C120" s="169">
        <v>48000</v>
      </c>
      <c r="D120" s="170">
        <v>9000</v>
      </c>
      <c r="E120" s="169">
        <v>37000</v>
      </c>
      <c r="F120" s="170">
        <v>45000</v>
      </c>
      <c r="G120" s="170">
        <v>15000</v>
      </c>
      <c r="H120" s="169">
        <v>17000</v>
      </c>
      <c r="I120" s="169">
        <v>13000</v>
      </c>
      <c r="J120" s="171">
        <v>531000</v>
      </c>
      <c r="K120" s="172">
        <v>324000</v>
      </c>
      <c r="M120" s="28" t="s">
        <v>216</v>
      </c>
      <c r="N120" s="216">
        <v>178000</v>
      </c>
      <c r="O120" s="305">
        <v>16000</v>
      </c>
      <c r="P120" s="273" t="s">
        <v>270</v>
      </c>
      <c r="Q120" s="305">
        <v>13000</v>
      </c>
      <c r="R120" s="273">
        <v>15000</v>
      </c>
      <c r="S120" s="273">
        <v>9000</v>
      </c>
      <c r="T120" s="305" t="s">
        <v>270</v>
      </c>
      <c r="U120" s="305" t="s">
        <v>270</v>
      </c>
      <c r="V120" s="306">
        <v>194000</v>
      </c>
      <c r="W120" s="218">
        <v>110000</v>
      </c>
      <c r="Y120" s="28" t="s">
        <v>216</v>
      </c>
      <c r="Z120" s="230">
        <v>305000</v>
      </c>
      <c r="AA120" s="308">
        <v>32000</v>
      </c>
      <c r="AB120" s="309" t="s">
        <v>270</v>
      </c>
      <c r="AC120" s="308">
        <v>24000</v>
      </c>
      <c r="AD120" s="309">
        <v>30000</v>
      </c>
      <c r="AE120" s="309" t="s">
        <v>270</v>
      </c>
      <c r="AF120" s="308">
        <v>16000</v>
      </c>
      <c r="AG120" s="308" t="s">
        <v>270</v>
      </c>
      <c r="AH120" s="310">
        <v>337000</v>
      </c>
      <c r="AI120" s="231">
        <v>214000</v>
      </c>
    </row>
    <row r="121" spans="1:35" ht="21" hidden="1" customHeight="1">
      <c r="A121" s="28" t="s">
        <v>140</v>
      </c>
      <c r="B121" s="168">
        <v>494000</v>
      </c>
      <c r="C121" s="169">
        <v>48000</v>
      </c>
      <c r="D121" s="170">
        <v>9000</v>
      </c>
      <c r="E121" s="169">
        <v>35000</v>
      </c>
      <c r="F121" s="170">
        <v>44000</v>
      </c>
      <c r="G121" s="170">
        <v>16000</v>
      </c>
      <c r="H121" s="169">
        <v>15000</v>
      </c>
      <c r="I121" s="169">
        <v>14000</v>
      </c>
      <c r="J121" s="171">
        <v>542000</v>
      </c>
      <c r="K121" s="172">
        <v>335000</v>
      </c>
      <c r="M121" s="28" t="s">
        <v>140</v>
      </c>
      <c r="N121" s="216">
        <v>184000</v>
      </c>
      <c r="O121" s="305">
        <v>19000</v>
      </c>
      <c r="P121" s="273" t="s">
        <v>270</v>
      </c>
      <c r="Q121" s="305">
        <v>13000</v>
      </c>
      <c r="R121" s="273">
        <v>17000</v>
      </c>
      <c r="S121" s="273">
        <v>9000</v>
      </c>
      <c r="T121" s="305" t="s">
        <v>270</v>
      </c>
      <c r="U121" s="305" t="s">
        <v>270</v>
      </c>
      <c r="V121" s="306">
        <v>203000</v>
      </c>
      <c r="W121" s="218">
        <v>120000</v>
      </c>
      <c r="Y121" s="28" t="s">
        <v>140</v>
      </c>
      <c r="Z121" s="230">
        <v>309000</v>
      </c>
      <c r="AA121" s="308">
        <v>30000</v>
      </c>
      <c r="AB121" s="309" t="s">
        <v>270</v>
      </c>
      <c r="AC121" s="308">
        <v>22000</v>
      </c>
      <c r="AD121" s="309">
        <v>27000</v>
      </c>
      <c r="AE121" s="309" t="s">
        <v>270</v>
      </c>
      <c r="AF121" s="308">
        <v>14000</v>
      </c>
      <c r="AG121" s="308" t="s">
        <v>270</v>
      </c>
      <c r="AH121" s="310">
        <v>339000</v>
      </c>
      <c r="AI121" s="231">
        <v>215000</v>
      </c>
    </row>
    <row r="122" spans="1:35" ht="21" hidden="1" customHeight="1">
      <c r="A122" s="28" t="s">
        <v>141</v>
      </c>
      <c r="B122" s="168">
        <v>498000</v>
      </c>
      <c r="C122" s="169">
        <v>47000</v>
      </c>
      <c r="D122" s="170">
        <v>9000</v>
      </c>
      <c r="E122" s="169">
        <v>34000</v>
      </c>
      <c r="F122" s="170">
        <v>43000</v>
      </c>
      <c r="G122" s="170">
        <v>15000</v>
      </c>
      <c r="H122" s="169">
        <v>14000</v>
      </c>
      <c r="I122" s="169">
        <v>15000</v>
      </c>
      <c r="J122" s="171">
        <v>545000</v>
      </c>
      <c r="K122" s="172">
        <v>337000</v>
      </c>
      <c r="M122" s="28" t="s">
        <v>141</v>
      </c>
      <c r="N122" s="216">
        <v>188000</v>
      </c>
      <c r="O122" s="305">
        <v>18000</v>
      </c>
      <c r="P122" s="273" t="s">
        <v>270</v>
      </c>
      <c r="Q122" s="305">
        <v>12000</v>
      </c>
      <c r="R122" s="273">
        <v>17000</v>
      </c>
      <c r="S122" s="273">
        <v>9000</v>
      </c>
      <c r="T122" s="305" t="s">
        <v>270</v>
      </c>
      <c r="U122" s="305" t="s">
        <v>270</v>
      </c>
      <c r="V122" s="306">
        <v>207000</v>
      </c>
      <c r="W122" s="218">
        <v>122000</v>
      </c>
      <c r="Y122" s="28" t="s">
        <v>141</v>
      </c>
      <c r="Z122" s="230">
        <v>310000</v>
      </c>
      <c r="AA122" s="308">
        <v>29000</v>
      </c>
      <c r="AB122" s="309" t="s">
        <v>270</v>
      </c>
      <c r="AC122" s="308">
        <v>22000</v>
      </c>
      <c r="AD122" s="309">
        <v>27000</v>
      </c>
      <c r="AE122" s="309" t="s">
        <v>270</v>
      </c>
      <c r="AF122" s="308">
        <v>13000</v>
      </c>
      <c r="AG122" s="308" t="s">
        <v>270</v>
      </c>
      <c r="AH122" s="310">
        <v>339000</v>
      </c>
      <c r="AI122" s="231">
        <v>215000</v>
      </c>
    </row>
    <row r="123" spans="1:35" ht="21" hidden="1" customHeight="1">
      <c r="A123" s="28" t="s">
        <v>142</v>
      </c>
      <c r="B123" s="168">
        <v>505000</v>
      </c>
      <c r="C123" s="169">
        <v>51000</v>
      </c>
      <c r="D123" s="170">
        <v>11000</v>
      </c>
      <c r="E123" s="169">
        <v>35000</v>
      </c>
      <c r="F123" s="170">
        <v>46000</v>
      </c>
      <c r="G123" s="170">
        <v>14000</v>
      </c>
      <c r="H123" s="169">
        <v>15000</v>
      </c>
      <c r="I123" s="169">
        <v>18000</v>
      </c>
      <c r="J123" s="171">
        <v>556000</v>
      </c>
      <c r="K123" s="172">
        <v>345000</v>
      </c>
      <c r="M123" s="28" t="s">
        <v>142</v>
      </c>
      <c r="N123" s="216">
        <v>195000</v>
      </c>
      <c r="O123" s="305">
        <v>19000</v>
      </c>
      <c r="P123" s="273" t="s">
        <v>270</v>
      </c>
      <c r="Q123" s="305">
        <v>12000</v>
      </c>
      <c r="R123" s="273">
        <v>18000</v>
      </c>
      <c r="S123" s="273" t="s">
        <v>270</v>
      </c>
      <c r="T123" s="305" t="s">
        <v>270</v>
      </c>
      <c r="U123" s="305">
        <v>9000</v>
      </c>
      <c r="V123" s="306">
        <v>213000</v>
      </c>
      <c r="W123" s="218">
        <v>127000</v>
      </c>
      <c r="Y123" s="28" t="s">
        <v>142</v>
      </c>
      <c r="Z123" s="230">
        <v>311000</v>
      </c>
      <c r="AA123" s="308">
        <v>32000</v>
      </c>
      <c r="AB123" s="309" t="s">
        <v>270</v>
      </c>
      <c r="AC123" s="308">
        <v>23000</v>
      </c>
      <c r="AD123" s="309">
        <v>29000</v>
      </c>
      <c r="AE123" s="309" t="s">
        <v>270</v>
      </c>
      <c r="AF123" s="308">
        <v>14000</v>
      </c>
      <c r="AG123" s="308">
        <v>9000</v>
      </c>
      <c r="AH123" s="310">
        <v>342000</v>
      </c>
      <c r="AI123" s="231">
        <v>217000</v>
      </c>
    </row>
    <row r="124" spans="1:35" ht="21" hidden="1" customHeight="1">
      <c r="A124" s="28" t="s">
        <v>143</v>
      </c>
      <c r="B124" s="168">
        <v>504000</v>
      </c>
      <c r="C124" s="169">
        <v>50000</v>
      </c>
      <c r="D124" s="170">
        <v>11000</v>
      </c>
      <c r="E124" s="169">
        <v>35000</v>
      </c>
      <c r="F124" s="170">
        <v>46000</v>
      </c>
      <c r="G124" s="170">
        <v>15000</v>
      </c>
      <c r="H124" s="169">
        <v>14000</v>
      </c>
      <c r="I124" s="169">
        <v>17000</v>
      </c>
      <c r="J124" s="171">
        <v>554000</v>
      </c>
      <c r="K124" s="172">
        <v>343000</v>
      </c>
      <c r="M124" s="28" t="s">
        <v>143</v>
      </c>
      <c r="N124" s="216">
        <v>192000</v>
      </c>
      <c r="O124" s="305">
        <v>18000</v>
      </c>
      <c r="P124" s="273" t="s">
        <v>270</v>
      </c>
      <c r="Q124" s="305">
        <v>12000</v>
      </c>
      <c r="R124" s="273">
        <v>17000</v>
      </c>
      <c r="S124" s="273" t="s">
        <v>270</v>
      </c>
      <c r="T124" s="305" t="s">
        <v>270</v>
      </c>
      <c r="U124" s="305">
        <v>8000</v>
      </c>
      <c r="V124" s="306">
        <v>210000</v>
      </c>
      <c r="W124" s="218">
        <v>124000</v>
      </c>
      <c r="Y124" s="28" t="s">
        <v>143</v>
      </c>
      <c r="Z124" s="230">
        <v>312000</v>
      </c>
      <c r="AA124" s="308">
        <v>32000</v>
      </c>
      <c r="AB124" s="309" t="s">
        <v>270</v>
      </c>
      <c r="AC124" s="308">
        <v>23000</v>
      </c>
      <c r="AD124" s="309">
        <v>29000</v>
      </c>
      <c r="AE124" s="309" t="s">
        <v>270</v>
      </c>
      <c r="AF124" s="308">
        <v>13000</v>
      </c>
      <c r="AG124" s="308">
        <v>9000</v>
      </c>
      <c r="AH124" s="310">
        <v>344000</v>
      </c>
      <c r="AI124" s="231">
        <v>219000</v>
      </c>
    </row>
    <row r="125" spans="1:35" ht="21" hidden="1" customHeight="1">
      <c r="A125" s="28" t="s">
        <v>144</v>
      </c>
      <c r="B125" s="168">
        <v>501000</v>
      </c>
      <c r="C125" s="169">
        <v>49000</v>
      </c>
      <c r="D125" s="170">
        <v>11000</v>
      </c>
      <c r="E125" s="169">
        <v>34000</v>
      </c>
      <c r="F125" s="170">
        <v>45000</v>
      </c>
      <c r="G125" s="170">
        <v>14000</v>
      </c>
      <c r="H125" s="169">
        <v>14000</v>
      </c>
      <c r="I125" s="169">
        <v>17000</v>
      </c>
      <c r="J125" s="171">
        <v>550000</v>
      </c>
      <c r="K125" s="172">
        <v>339000</v>
      </c>
      <c r="M125" s="28" t="s">
        <v>144</v>
      </c>
      <c r="N125" s="216">
        <v>189000</v>
      </c>
      <c r="O125" s="305">
        <v>17000</v>
      </c>
      <c r="P125" s="273" t="s">
        <v>270</v>
      </c>
      <c r="Q125" s="305">
        <v>11000</v>
      </c>
      <c r="R125" s="273">
        <v>16000</v>
      </c>
      <c r="S125" s="273" t="s">
        <v>270</v>
      </c>
      <c r="T125" s="305" t="s">
        <v>270</v>
      </c>
      <c r="U125" s="305">
        <v>8000</v>
      </c>
      <c r="V125" s="306">
        <v>207000</v>
      </c>
      <c r="W125" s="218">
        <v>120000</v>
      </c>
      <c r="Y125" s="28" t="s">
        <v>144</v>
      </c>
      <c r="Z125" s="230">
        <v>311000</v>
      </c>
      <c r="AA125" s="308">
        <v>32000</v>
      </c>
      <c r="AB125" s="309" t="s">
        <v>270</v>
      </c>
      <c r="AC125" s="308">
        <v>23000</v>
      </c>
      <c r="AD125" s="309">
        <v>29000</v>
      </c>
      <c r="AE125" s="309" t="s">
        <v>270</v>
      </c>
      <c r="AF125" s="308">
        <v>13000</v>
      </c>
      <c r="AG125" s="308">
        <v>9000</v>
      </c>
      <c r="AH125" s="310">
        <v>343000</v>
      </c>
      <c r="AI125" s="231">
        <v>218000</v>
      </c>
    </row>
    <row r="126" spans="1:35" ht="21" hidden="1" customHeight="1">
      <c r="A126" s="28" t="s">
        <v>145</v>
      </c>
      <c r="B126" s="168">
        <v>501000</v>
      </c>
      <c r="C126" s="169">
        <v>47000</v>
      </c>
      <c r="D126" s="170">
        <v>10000</v>
      </c>
      <c r="E126" s="169">
        <v>31000</v>
      </c>
      <c r="F126" s="170">
        <v>41000</v>
      </c>
      <c r="G126" s="170">
        <v>13000</v>
      </c>
      <c r="H126" s="169">
        <v>12000</v>
      </c>
      <c r="I126" s="169">
        <v>16000</v>
      </c>
      <c r="J126" s="171">
        <v>548000</v>
      </c>
      <c r="K126" s="172">
        <v>337000</v>
      </c>
      <c r="M126" s="28" t="s">
        <v>145</v>
      </c>
      <c r="N126" s="216">
        <v>187000</v>
      </c>
      <c r="O126" s="305">
        <v>17000</v>
      </c>
      <c r="P126" s="273" t="s">
        <v>270</v>
      </c>
      <c r="Q126" s="305">
        <v>10000</v>
      </c>
      <c r="R126" s="273">
        <v>14000</v>
      </c>
      <c r="S126" s="273" t="s">
        <v>270</v>
      </c>
      <c r="T126" s="305" t="s">
        <v>270</v>
      </c>
      <c r="U126" s="305" t="s">
        <v>270</v>
      </c>
      <c r="V126" s="306">
        <v>204000</v>
      </c>
      <c r="W126" s="218">
        <v>118000</v>
      </c>
      <c r="Y126" s="28" t="s">
        <v>145</v>
      </c>
      <c r="Z126" s="230">
        <v>314000</v>
      </c>
      <c r="AA126" s="308">
        <v>30000</v>
      </c>
      <c r="AB126" s="309" t="s">
        <v>270</v>
      </c>
      <c r="AC126" s="308">
        <v>22000</v>
      </c>
      <c r="AD126" s="309">
        <v>27000</v>
      </c>
      <c r="AE126" s="309" t="s">
        <v>270</v>
      </c>
      <c r="AF126" s="308">
        <v>11000</v>
      </c>
      <c r="AG126" s="308">
        <v>9000</v>
      </c>
      <c r="AH126" s="310">
        <v>344000</v>
      </c>
      <c r="AI126" s="231">
        <v>219000</v>
      </c>
    </row>
    <row r="127" spans="1:35" ht="21" hidden="1" customHeight="1">
      <c r="A127" s="28" t="s">
        <v>146</v>
      </c>
      <c r="B127" s="168">
        <v>502000</v>
      </c>
      <c r="C127" s="169">
        <v>42000</v>
      </c>
      <c r="D127" s="170">
        <v>8000</v>
      </c>
      <c r="E127" s="169">
        <v>28000</v>
      </c>
      <c r="F127" s="170">
        <v>36000</v>
      </c>
      <c r="G127" s="170">
        <v>11000</v>
      </c>
      <c r="H127" s="169">
        <v>10000</v>
      </c>
      <c r="I127" s="169">
        <v>15000</v>
      </c>
      <c r="J127" s="171">
        <v>545000</v>
      </c>
      <c r="K127" s="172">
        <v>333000</v>
      </c>
      <c r="M127" s="28" t="s">
        <v>146</v>
      </c>
      <c r="N127" s="216">
        <v>185000</v>
      </c>
      <c r="O127" s="305">
        <v>16000</v>
      </c>
      <c r="P127" s="273" t="s">
        <v>270</v>
      </c>
      <c r="Q127" s="305">
        <v>9000</v>
      </c>
      <c r="R127" s="273">
        <v>13000</v>
      </c>
      <c r="S127" s="273" t="s">
        <v>270</v>
      </c>
      <c r="T127" s="305" t="s">
        <v>270</v>
      </c>
      <c r="U127" s="305" t="s">
        <v>270</v>
      </c>
      <c r="V127" s="306">
        <v>202000</v>
      </c>
      <c r="W127" s="218">
        <v>116000</v>
      </c>
      <c r="Y127" s="28" t="s">
        <v>146</v>
      </c>
      <c r="Z127" s="230">
        <v>317000</v>
      </c>
      <c r="AA127" s="308">
        <v>26000</v>
      </c>
      <c r="AB127" s="309" t="s">
        <v>270</v>
      </c>
      <c r="AC127" s="308">
        <v>19000</v>
      </c>
      <c r="AD127" s="309">
        <v>23000</v>
      </c>
      <c r="AE127" s="309" t="s">
        <v>270</v>
      </c>
      <c r="AF127" s="308">
        <v>10000</v>
      </c>
      <c r="AG127" s="308">
        <v>8000</v>
      </c>
      <c r="AH127" s="310">
        <v>343000</v>
      </c>
      <c r="AI127" s="231">
        <v>218000</v>
      </c>
    </row>
    <row r="128" spans="1:35" ht="21" hidden="1" customHeight="1">
      <c r="A128" s="28" t="s">
        <v>147</v>
      </c>
      <c r="B128" s="168">
        <v>501000</v>
      </c>
      <c r="C128" s="169">
        <v>39000</v>
      </c>
      <c r="D128" s="170">
        <v>10000</v>
      </c>
      <c r="E128" s="169">
        <v>23000</v>
      </c>
      <c r="F128" s="170">
        <v>33000</v>
      </c>
      <c r="G128" s="170">
        <v>9000</v>
      </c>
      <c r="H128" s="169">
        <v>8000</v>
      </c>
      <c r="I128" s="169">
        <v>16000</v>
      </c>
      <c r="J128" s="171">
        <v>540000</v>
      </c>
      <c r="K128" s="172">
        <v>329000</v>
      </c>
      <c r="M128" s="28" t="s">
        <v>147</v>
      </c>
      <c r="N128" s="216">
        <v>187000</v>
      </c>
      <c r="O128" s="305">
        <v>16000</v>
      </c>
      <c r="P128" s="273" t="s">
        <v>270</v>
      </c>
      <c r="Q128" s="305" t="s">
        <v>270</v>
      </c>
      <c r="R128" s="273">
        <v>12000</v>
      </c>
      <c r="S128" s="273" t="s">
        <v>270</v>
      </c>
      <c r="T128" s="305" t="s">
        <v>270</v>
      </c>
      <c r="U128" s="305" t="s">
        <v>270</v>
      </c>
      <c r="V128" s="306">
        <v>203000</v>
      </c>
      <c r="W128" s="218">
        <v>117000</v>
      </c>
      <c r="Y128" s="28" t="s">
        <v>147</v>
      </c>
      <c r="Z128" s="230">
        <v>314000</v>
      </c>
      <c r="AA128" s="308">
        <v>23000</v>
      </c>
      <c r="AB128" s="309" t="s">
        <v>270</v>
      </c>
      <c r="AC128" s="308">
        <v>17000</v>
      </c>
      <c r="AD128" s="309">
        <v>21000</v>
      </c>
      <c r="AE128" s="309" t="s">
        <v>270</v>
      </c>
      <c r="AF128" s="308">
        <v>8000</v>
      </c>
      <c r="AG128" s="308">
        <v>9000</v>
      </c>
      <c r="AH128" s="310">
        <v>337000</v>
      </c>
      <c r="AI128" s="231">
        <v>212000</v>
      </c>
    </row>
    <row r="129" spans="1:35" ht="21" hidden="1" customHeight="1">
      <c r="A129" s="28" t="s">
        <v>148</v>
      </c>
      <c r="B129" s="168">
        <v>497000</v>
      </c>
      <c r="C129" s="169">
        <v>38000</v>
      </c>
      <c r="D129" s="170">
        <v>10000</v>
      </c>
      <c r="E129" s="169">
        <v>24000</v>
      </c>
      <c r="F129" s="170">
        <v>33000</v>
      </c>
      <c r="G129" s="170">
        <v>10000</v>
      </c>
      <c r="H129" s="169">
        <v>10000</v>
      </c>
      <c r="I129" s="169">
        <v>13000</v>
      </c>
      <c r="J129" s="171">
        <v>535000</v>
      </c>
      <c r="K129" s="172">
        <v>324000</v>
      </c>
      <c r="M129" s="28" t="s">
        <v>148</v>
      </c>
      <c r="N129" s="216">
        <v>184000</v>
      </c>
      <c r="O129" s="305">
        <v>15000</v>
      </c>
      <c r="P129" s="273" t="s">
        <v>270</v>
      </c>
      <c r="Q129" s="305" t="s">
        <v>270</v>
      </c>
      <c r="R129" s="273">
        <v>12000</v>
      </c>
      <c r="S129" s="273" t="s">
        <v>270</v>
      </c>
      <c r="T129" s="305" t="s">
        <v>270</v>
      </c>
      <c r="U129" s="305" t="s">
        <v>270</v>
      </c>
      <c r="V129" s="306">
        <v>199000</v>
      </c>
      <c r="W129" s="218">
        <v>113000</v>
      </c>
      <c r="Y129" s="28" t="s">
        <v>148</v>
      </c>
      <c r="Z129" s="230">
        <v>313000</v>
      </c>
      <c r="AA129" s="308">
        <v>23000</v>
      </c>
      <c r="AB129" s="309" t="s">
        <v>270</v>
      </c>
      <c r="AC129" s="308">
        <v>17000</v>
      </c>
      <c r="AD129" s="309">
        <v>21000</v>
      </c>
      <c r="AE129" s="309" t="s">
        <v>270</v>
      </c>
      <c r="AF129" s="308">
        <v>10000</v>
      </c>
      <c r="AG129" s="308" t="s">
        <v>270</v>
      </c>
      <c r="AH129" s="310">
        <v>336000</v>
      </c>
      <c r="AI129" s="231">
        <v>212000</v>
      </c>
    </row>
    <row r="130" spans="1:35" ht="21" hidden="1" customHeight="1">
      <c r="A130" s="28" t="s">
        <v>149</v>
      </c>
      <c r="B130" s="168">
        <v>490000</v>
      </c>
      <c r="C130" s="169">
        <v>40000</v>
      </c>
      <c r="D130" s="170">
        <v>10000</v>
      </c>
      <c r="E130" s="169">
        <v>25000</v>
      </c>
      <c r="F130" s="170">
        <v>35000</v>
      </c>
      <c r="G130" s="170">
        <v>11000</v>
      </c>
      <c r="H130" s="169">
        <v>11000</v>
      </c>
      <c r="I130" s="169">
        <v>13000</v>
      </c>
      <c r="J130" s="171">
        <v>529000</v>
      </c>
      <c r="K130" s="172">
        <v>319000</v>
      </c>
      <c r="M130" s="28" t="s">
        <v>149</v>
      </c>
      <c r="N130" s="216">
        <v>183000</v>
      </c>
      <c r="O130" s="305">
        <v>15000</v>
      </c>
      <c r="P130" s="273" t="s">
        <v>270</v>
      </c>
      <c r="Q130" s="305" t="s">
        <v>270</v>
      </c>
      <c r="R130" s="273">
        <v>12000</v>
      </c>
      <c r="S130" s="273" t="s">
        <v>270</v>
      </c>
      <c r="T130" s="305" t="s">
        <v>270</v>
      </c>
      <c r="U130" s="305" t="s">
        <v>270</v>
      </c>
      <c r="V130" s="306">
        <v>197000</v>
      </c>
      <c r="W130" s="218">
        <v>112000</v>
      </c>
      <c r="Y130" s="28" t="s">
        <v>149</v>
      </c>
      <c r="Z130" s="230">
        <v>307000</v>
      </c>
      <c r="AA130" s="308">
        <v>25000</v>
      </c>
      <c r="AB130" s="309" t="s">
        <v>270</v>
      </c>
      <c r="AC130" s="308">
        <v>19000</v>
      </c>
      <c r="AD130" s="309">
        <v>23000</v>
      </c>
      <c r="AE130" s="309" t="s">
        <v>270</v>
      </c>
      <c r="AF130" s="308">
        <v>11000</v>
      </c>
      <c r="AG130" s="308" t="s">
        <v>270</v>
      </c>
      <c r="AH130" s="310">
        <v>332000</v>
      </c>
      <c r="AI130" s="231">
        <v>207000</v>
      </c>
    </row>
    <row r="131" spans="1:35" ht="21" hidden="1" customHeight="1">
      <c r="A131" s="28" t="s">
        <v>217</v>
      </c>
      <c r="B131" s="168">
        <v>497000</v>
      </c>
      <c r="C131" s="169">
        <v>39000</v>
      </c>
      <c r="D131" s="170">
        <v>10000</v>
      </c>
      <c r="E131" s="169">
        <v>26000</v>
      </c>
      <c r="F131" s="170">
        <v>35000</v>
      </c>
      <c r="G131" s="170">
        <v>11000</v>
      </c>
      <c r="H131" s="169">
        <v>12000</v>
      </c>
      <c r="I131" s="169">
        <v>13000</v>
      </c>
      <c r="J131" s="171">
        <v>535000</v>
      </c>
      <c r="K131" s="172">
        <v>326000</v>
      </c>
      <c r="M131" s="28" t="s">
        <v>217</v>
      </c>
      <c r="N131" s="216">
        <v>185000</v>
      </c>
      <c r="O131" s="305">
        <v>14000</v>
      </c>
      <c r="P131" s="273" t="s">
        <v>270</v>
      </c>
      <c r="Q131" s="305" t="s">
        <v>270</v>
      </c>
      <c r="R131" s="273">
        <v>12000</v>
      </c>
      <c r="S131" s="273" t="s">
        <v>270</v>
      </c>
      <c r="T131" s="305" t="s">
        <v>270</v>
      </c>
      <c r="U131" s="305" t="s">
        <v>270</v>
      </c>
      <c r="V131" s="306">
        <v>199000</v>
      </c>
      <c r="W131" s="218">
        <v>115000</v>
      </c>
      <c r="Y131" s="28" t="s">
        <v>217</v>
      </c>
      <c r="Z131" s="230">
        <v>312000</v>
      </c>
      <c r="AA131" s="308">
        <v>24000</v>
      </c>
      <c r="AB131" s="309" t="s">
        <v>270</v>
      </c>
      <c r="AC131" s="308">
        <v>19000</v>
      </c>
      <c r="AD131" s="309">
        <v>23000</v>
      </c>
      <c r="AE131" s="309" t="s">
        <v>270</v>
      </c>
      <c r="AF131" s="308">
        <v>12000</v>
      </c>
      <c r="AG131" s="308" t="s">
        <v>270</v>
      </c>
      <c r="AH131" s="310">
        <v>336000</v>
      </c>
      <c r="AI131" s="231">
        <v>212000</v>
      </c>
    </row>
    <row r="132" spans="1:35" ht="21" hidden="1" customHeight="1">
      <c r="A132" s="28" t="s">
        <v>218</v>
      </c>
      <c r="B132" s="168">
        <v>495000</v>
      </c>
      <c r="C132" s="169">
        <v>37000</v>
      </c>
      <c r="D132" s="170">
        <v>9000</v>
      </c>
      <c r="E132" s="169">
        <v>26000</v>
      </c>
      <c r="F132" s="170">
        <v>34000</v>
      </c>
      <c r="G132" s="170">
        <v>10000</v>
      </c>
      <c r="H132" s="169">
        <v>12000</v>
      </c>
      <c r="I132" s="169">
        <v>12000</v>
      </c>
      <c r="J132" s="171">
        <v>533000</v>
      </c>
      <c r="K132" s="172">
        <v>324000</v>
      </c>
      <c r="M132" s="28" t="s">
        <v>218</v>
      </c>
      <c r="N132" s="216">
        <v>189000</v>
      </c>
      <c r="O132" s="305">
        <v>13000</v>
      </c>
      <c r="P132" s="273" t="s">
        <v>270</v>
      </c>
      <c r="Q132" s="305" t="s">
        <v>270</v>
      </c>
      <c r="R132" s="273">
        <v>11000</v>
      </c>
      <c r="S132" s="273" t="s">
        <v>270</v>
      </c>
      <c r="T132" s="305" t="s">
        <v>270</v>
      </c>
      <c r="U132" s="305" t="s">
        <v>270</v>
      </c>
      <c r="V132" s="306">
        <v>202000</v>
      </c>
      <c r="W132" s="218">
        <v>117000</v>
      </c>
      <c r="Y132" s="28" t="s">
        <v>218</v>
      </c>
      <c r="Z132" s="230">
        <v>306000</v>
      </c>
      <c r="AA132" s="308">
        <v>24000</v>
      </c>
      <c r="AB132" s="309" t="s">
        <v>270</v>
      </c>
      <c r="AC132" s="308">
        <v>18000</v>
      </c>
      <c r="AD132" s="309">
        <v>23000</v>
      </c>
      <c r="AE132" s="309" t="s">
        <v>270</v>
      </c>
      <c r="AF132" s="308">
        <v>12000</v>
      </c>
      <c r="AG132" s="308" t="s">
        <v>270</v>
      </c>
      <c r="AH132" s="310">
        <v>331000</v>
      </c>
      <c r="AI132" s="231">
        <v>207000</v>
      </c>
    </row>
    <row r="133" spans="1:35" ht="21" hidden="1" customHeight="1">
      <c r="A133" s="28" t="s">
        <v>150</v>
      </c>
      <c r="B133" s="168">
        <v>494000</v>
      </c>
      <c r="C133" s="169">
        <v>38000</v>
      </c>
      <c r="D133" s="170">
        <v>9000</v>
      </c>
      <c r="E133" s="169">
        <v>27000</v>
      </c>
      <c r="F133" s="170">
        <v>36000</v>
      </c>
      <c r="G133" s="170">
        <v>12000</v>
      </c>
      <c r="H133" s="169">
        <v>13000</v>
      </c>
      <c r="I133" s="169">
        <v>11000</v>
      </c>
      <c r="J133" s="171">
        <v>532000</v>
      </c>
      <c r="K133" s="172">
        <v>323000</v>
      </c>
      <c r="M133" s="28" t="s">
        <v>150</v>
      </c>
      <c r="N133" s="216">
        <v>187000</v>
      </c>
      <c r="O133" s="305">
        <v>13000</v>
      </c>
      <c r="P133" s="273" t="s">
        <v>270</v>
      </c>
      <c r="Q133" s="305" t="s">
        <v>270</v>
      </c>
      <c r="R133" s="273">
        <v>12000</v>
      </c>
      <c r="S133" s="273" t="s">
        <v>270</v>
      </c>
      <c r="T133" s="305" t="s">
        <v>270</v>
      </c>
      <c r="U133" s="305" t="s">
        <v>270</v>
      </c>
      <c r="V133" s="306">
        <v>201000</v>
      </c>
      <c r="W133" s="218">
        <v>115000</v>
      </c>
      <c r="Y133" s="28" t="s">
        <v>150</v>
      </c>
      <c r="Z133" s="230">
        <v>307000</v>
      </c>
      <c r="AA133" s="308">
        <v>25000</v>
      </c>
      <c r="AB133" s="309" t="s">
        <v>270</v>
      </c>
      <c r="AC133" s="308">
        <v>19000</v>
      </c>
      <c r="AD133" s="309">
        <v>24000</v>
      </c>
      <c r="AE133" s="309" t="s">
        <v>270</v>
      </c>
      <c r="AF133" s="308">
        <v>13000</v>
      </c>
      <c r="AG133" s="308" t="s">
        <v>270</v>
      </c>
      <c r="AH133" s="310">
        <v>331000</v>
      </c>
      <c r="AI133" s="231">
        <v>209000</v>
      </c>
    </row>
    <row r="134" spans="1:35" ht="21" hidden="1" customHeight="1">
      <c r="A134" s="28" t="s">
        <v>151</v>
      </c>
      <c r="B134" s="168">
        <v>500000</v>
      </c>
      <c r="C134" s="169">
        <v>40000</v>
      </c>
      <c r="D134" s="170">
        <v>10000</v>
      </c>
      <c r="E134" s="169">
        <v>27000</v>
      </c>
      <c r="F134" s="170">
        <v>38000</v>
      </c>
      <c r="G134" s="170">
        <v>11000</v>
      </c>
      <c r="H134" s="169">
        <v>14000</v>
      </c>
      <c r="I134" s="169">
        <v>12000</v>
      </c>
      <c r="J134" s="171">
        <v>540000</v>
      </c>
      <c r="K134" s="172">
        <v>331000</v>
      </c>
      <c r="M134" s="28" t="s">
        <v>151</v>
      </c>
      <c r="N134" s="216">
        <v>191000</v>
      </c>
      <c r="O134" s="305">
        <v>13000</v>
      </c>
      <c r="P134" s="273" t="s">
        <v>270</v>
      </c>
      <c r="Q134" s="305" t="s">
        <v>270</v>
      </c>
      <c r="R134" s="273">
        <v>12000</v>
      </c>
      <c r="S134" s="273" t="s">
        <v>270</v>
      </c>
      <c r="T134" s="305" t="s">
        <v>270</v>
      </c>
      <c r="U134" s="305" t="s">
        <v>270</v>
      </c>
      <c r="V134" s="306">
        <v>205000</v>
      </c>
      <c r="W134" s="218">
        <v>119000</v>
      </c>
      <c r="Y134" s="28" t="s">
        <v>151</v>
      </c>
      <c r="Z134" s="230">
        <v>308000</v>
      </c>
      <c r="AA134" s="308">
        <v>27000</v>
      </c>
      <c r="AB134" s="309" t="s">
        <v>270</v>
      </c>
      <c r="AC134" s="308">
        <v>20000</v>
      </c>
      <c r="AD134" s="309">
        <v>26000</v>
      </c>
      <c r="AE134" s="309" t="s">
        <v>270</v>
      </c>
      <c r="AF134" s="308">
        <v>14000</v>
      </c>
      <c r="AG134" s="308" t="s">
        <v>270</v>
      </c>
      <c r="AH134" s="310">
        <v>335000</v>
      </c>
      <c r="AI134" s="231">
        <v>212000</v>
      </c>
    </row>
    <row r="135" spans="1:35" ht="21" hidden="1" customHeight="1">
      <c r="A135" s="28" t="s">
        <v>152</v>
      </c>
      <c r="B135" s="168">
        <v>502000</v>
      </c>
      <c r="C135" s="169">
        <v>40000</v>
      </c>
      <c r="D135" s="170" t="s">
        <v>270</v>
      </c>
      <c r="E135" s="169">
        <v>29000</v>
      </c>
      <c r="F135" s="170">
        <v>37000</v>
      </c>
      <c r="G135" s="170">
        <v>14000</v>
      </c>
      <c r="H135" s="169">
        <v>13000</v>
      </c>
      <c r="I135" s="169">
        <v>11000</v>
      </c>
      <c r="J135" s="171">
        <v>542000</v>
      </c>
      <c r="K135" s="172">
        <v>333000</v>
      </c>
      <c r="M135" s="28" t="s">
        <v>152</v>
      </c>
      <c r="N135" s="216">
        <v>192000</v>
      </c>
      <c r="O135" s="305">
        <v>15000</v>
      </c>
      <c r="P135" s="273" t="s">
        <v>270</v>
      </c>
      <c r="Q135" s="305">
        <v>8000</v>
      </c>
      <c r="R135" s="273">
        <v>12000</v>
      </c>
      <c r="S135" s="273" t="s">
        <v>270</v>
      </c>
      <c r="T135" s="305" t="s">
        <v>270</v>
      </c>
      <c r="U135" s="305" t="s">
        <v>270</v>
      </c>
      <c r="V135" s="306">
        <v>206000</v>
      </c>
      <c r="W135" s="218">
        <v>120000</v>
      </c>
      <c r="Y135" s="28" t="s">
        <v>152</v>
      </c>
      <c r="Z135" s="230">
        <v>311000</v>
      </c>
      <c r="AA135" s="308">
        <v>26000</v>
      </c>
      <c r="AB135" s="309" t="s">
        <v>270</v>
      </c>
      <c r="AC135" s="308">
        <v>21000</v>
      </c>
      <c r="AD135" s="309">
        <v>24000</v>
      </c>
      <c r="AE135" s="309" t="s">
        <v>270</v>
      </c>
      <c r="AF135" s="308">
        <v>13000</v>
      </c>
      <c r="AG135" s="308" t="s">
        <v>270</v>
      </c>
      <c r="AH135" s="310">
        <v>336000</v>
      </c>
      <c r="AI135" s="231">
        <v>213000</v>
      </c>
    </row>
    <row r="136" spans="1:35" ht="21" hidden="1" customHeight="1">
      <c r="A136" s="28" t="s">
        <v>153</v>
      </c>
      <c r="B136" s="168">
        <v>501000</v>
      </c>
      <c r="C136" s="169">
        <v>38000</v>
      </c>
      <c r="D136" s="170" t="s">
        <v>270</v>
      </c>
      <c r="E136" s="169">
        <v>27000</v>
      </c>
      <c r="F136" s="170">
        <v>34000</v>
      </c>
      <c r="G136" s="170">
        <v>11000</v>
      </c>
      <c r="H136" s="169">
        <v>12000</v>
      </c>
      <c r="I136" s="169">
        <v>11000</v>
      </c>
      <c r="J136" s="171">
        <v>539000</v>
      </c>
      <c r="K136" s="172">
        <v>329000</v>
      </c>
      <c r="M136" s="28" t="s">
        <v>153</v>
      </c>
      <c r="N136" s="216">
        <v>196000</v>
      </c>
      <c r="O136" s="305">
        <v>14000</v>
      </c>
      <c r="P136" s="273" t="s">
        <v>270</v>
      </c>
      <c r="Q136" s="305">
        <v>8000</v>
      </c>
      <c r="R136" s="273">
        <v>12000</v>
      </c>
      <c r="S136" s="273" t="s">
        <v>270</v>
      </c>
      <c r="T136" s="305" t="s">
        <v>270</v>
      </c>
      <c r="U136" s="305" t="s">
        <v>270</v>
      </c>
      <c r="V136" s="306">
        <v>211000</v>
      </c>
      <c r="W136" s="218">
        <v>124000</v>
      </c>
      <c r="Y136" s="28" t="s">
        <v>153</v>
      </c>
      <c r="Z136" s="230">
        <v>304000</v>
      </c>
      <c r="AA136" s="308">
        <v>24000</v>
      </c>
      <c r="AB136" s="309" t="s">
        <v>270</v>
      </c>
      <c r="AC136" s="308">
        <v>19000</v>
      </c>
      <c r="AD136" s="309">
        <v>22000</v>
      </c>
      <c r="AE136" s="309" t="s">
        <v>270</v>
      </c>
      <c r="AF136" s="308">
        <v>12000</v>
      </c>
      <c r="AG136" s="308" t="s">
        <v>270</v>
      </c>
      <c r="AH136" s="310">
        <v>328000</v>
      </c>
      <c r="AI136" s="231">
        <v>205000</v>
      </c>
    </row>
    <row r="137" spans="1:35" ht="21" hidden="1" customHeight="1">
      <c r="A137" s="28" t="s">
        <v>154</v>
      </c>
      <c r="B137" s="168">
        <v>489000</v>
      </c>
      <c r="C137" s="169">
        <v>37000</v>
      </c>
      <c r="D137" s="170" t="s">
        <v>270</v>
      </c>
      <c r="E137" s="169">
        <v>29000</v>
      </c>
      <c r="F137" s="170">
        <v>34000</v>
      </c>
      <c r="G137" s="170">
        <v>12000</v>
      </c>
      <c r="H137" s="169">
        <v>11000</v>
      </c>
      <c r="I137" s="169">
        <v>10000</v>
      </c>
      <c r="J137" s="171">
        <v>526000</v>
      </c>
      <c r="K137" s="172">
        <v>318000</v>
      </c>
      <c r="M137" s="28" t="s">
        <v>154</v>
      </c>
      <c r="N137" s="216">
        <v>188000</v>
      </c>
      <c r="O137" s="305">
        <v>14000</v>
      </c>
      <c r="P137" s="273" t="s">
        <v>270</v>
      </c>
      <c r="Q137" s="305">
        <v>10000</v>
      </c>
      <c r="R137" s="273">
        <v>12000</v>
      </c>
      <c r="S137" s="273" t="s">
        <v>270</v>
      </c>
      <c r="T137" s="305" t="s">
        <v>270</v>
      </c>
      <c r="U137" s="305" t="s">
        <v>270</v>
      </c>
      <c r="V137" s="306">
        <v>201000</v>
      </c>
      <c r="W137" s="218">
        <v>116000</v>
      </c>
      <c r="Y137" s="28" t="s">
        <v>154</v>
      </c>
      <c r="Z137" s="230">
        <v>301000</v>
      </c>
      <c r="AA137" s="308">
        <v>23000</v>
      </c>
      <c r="AB137" s="309" t="s">
        <v>270</v>
      </c>
      <c r="AC137" s="308">
        <v>19000</v>
      </c>
      <c r="AD137" s="309">
        <v>22000</v>
      </c>
      <c r="AE137" s="309" t="s">
        <v>270</v>
      </c>
      <c r="AF137" s="308">
        <v>11000</v>
      </c>
      <c r="AG137" s="308" t="s">
        <v>270</v>
      </c>
      <c r="AH137" s="310">
        <v>325000</v>
      </c>
      <c r="AI137" s="231">
        <v>202000</v>
      </c>
    </row>
    <row r="138" spans="1:35" ht="21" hidden="1" customHeight="1">
      <c r="A138" s="28" t="s">
        <v>155</v>
      </c>
      <c r="B138" s="168">
        <v>489000</v>
      </c>
      <c r="C138" s="169">
        <v>34000</v>
      </c>
      <c r="D138" s="170" t="s">
        <v>270</v>
      </c>
      <c r="E138" s="169">
        <v>24000</v>
      </c>
      <c r="F138" s="170">
        <v>31000</v>
      </c>
      <c r="G138" s="170">
        <v>11000</v>
      </c>
      <c r="H138" s="169">
        <v>10000</v>
      </c>
      <c r="I138" s="169">
        <v>9000</v>
      </c>
      <c r="J138" s="171">
        <v>523000</v>
      </c>
      <c r="K138" s="172">
        <v>314000</v>
      </c>
      <c r="M138" s="28" t="s">
        <v>155</v>
      </c>
      <c r="N138" s="216">
        <v>187000</v>
      </c>
      <c r="O138" s="305">
        <v>14000</v>
      </c>
      <c r="P138" s="273" t="s">
        <v>270</v>
      </c>
      <c r="Q138" s="305">
        <v>10000</v>
      </c>
      <c r="R138" s="273">
        <v>12000</v>
      </c>
      <c r="S138" s="273" t="s">
        <v>270</v>
      </c>
      <c r="T138" s="305" t="s">
        <v>270</v>
      </c>
      <c r="U138" s="305" t="s">
        <v>270</v>
      </c>
      <c r="V138" s="306">
        <v>201000</v>
      </c>
      <c r="W138" s="218">
        <v>115000</v>
      </c>
      <c r="Y138" s="28" t="s">
        <v>155</v>
      </c>
      <c r="Z138" s="230">
        <v>302000</v>
      </c>
      <c r="AA138" s="308">
        <v>20000</v>
      </c>
      <c r="AB138" s="309" t="s">
        <v>270</v>
      </c>
      <c r="AC138" s="308">
        <v>15000</v>
      </c>
      <c r="AD138" s="309">
        <v>19000</v>
      </c>
      <c r="AE138" s="309" t="s">
        <v>270</v>
      </c>
      <c r="AF138" s="308">
        <v>10000</v>
      </c>
      <c r="AG138" s="308" t="s">
        <v>270</v>
      </c>
      <c r="AH138" s="310">
        <v>322000</v>
      </c>
      <c r="AI138" s="231">
        <v>199000</v>
      </c>
    </row>
    <row r="139" spans="1:35" ht="21" hidden="1" customHeight="1">
      <c r="A139" s="28" t="s">
        <v>156</v>
      </c>
      <c r="B139" s="168">
        <v>486000</v>
      </c>
      <c r="C139" s="169">
        <v>35000</v>
      </c>
      <c r="D139" s="170" t="s">
        <v>270</v>
      </c>
      <c r="E139" s="169">
        <v>25000</v>
      </c>
      <c r="F139" s="170">
        <v>32000</v>
      </c>
      <c r="G139" s="170">
        <v>11000</v>
      </c>
      <c r="H139" s="169">
        <v>12000</v>
      </c>
      <c r="I139" s="169">
        <v>10000</v>
      </c>
      <c r="J139" s="171">
        <v>521000</v>
      </c>
      <c r="K139" s="172">
        <v>312000</v>
      </c>
      <c r="M139" s="28" t="s">
        <v>156</v>
      </c>
      <c r="N139" s="216">
        <v>183000</v>
      </c>
      <c r="O139" s="305">
        <v>14000</v>
      </c>
      <c r="P139" s="273" t="s">
        <v>270</v>
      </c>
      <c r="Q139" s="305">
        <v>9000</v>
      </c>
      <c r="R139" s="273">
        <v>12000</v>
      </c>
      <c r="S139" s="273" t="s">
        <v>270</v>
      </c>
      <c r="T139" s="305" t="s">
        <v>270</v>
      </c>
      <c r="U139" s="305" t="s">
        <v>270</v>
      </c>
      <c r="V139" s="306">
        <v>197000</v>
      </c>
      <c r="W139" s="218">
        <v>112000</v>
      </c>
      <c r="Y139" s="28" t="s">
        <v>156</v>
      </c>
      <c r="Z139" s="230">
        <v>303000</v>
      </c>
      <c r="AA139" s="308">
        <v>21000</v>
      </c>
      <c r="AB139" s="309" t="s">
        <v>270</v>
      </c>
      <c r="AC139" s="308">
        <v>15000</v>
      </c>
      <c r="AD139" s="309">
        <v>20000</v>
      </c>
      <c r="AE139" s="309" t="s">
        <v>270</v>
      </c>
      <c r="AF139" s="308">
        <v>11000</v>
      </c>
      <c r="AG139" s="308" t="s">
        <v>270</v>
      </c>
      <c r="AH139" s="310">
        <v>324000</v>
      </c>
      <c r="AI139" s="231">
        <v>200000</v>
      </c>
    </row>
    <row r="140" spans="1:35" ht="21" hidden="1" customHeight="1">
      <c r="A140" s="28" t="s">
        <v>157</v>
      </c>
      <c r="B140" s="168">
        <v>494000</v>
      </c>
      <c r="C140" s="169">
        <v>37000</v>
      </c>
      <c r="D140" s="170" t="s">
        <v>270</v>
      </c>
      <c r="E140" s="169">
        <v>25000</v>
      </c>
      <c r="F140" s="170">
        <v>33000</v>
      </c>
      <c r="G140" s="170">
        <v>11000</v>
      </c>
      <c r="H140" s="169">
        <v>12000</v>
      </c>
      <c r="I140" s="169">
        <v>10000</v>
      </c>
      <c r="J140" s="171">
        <v>531000</v>
      </c>
      <c r="K140" s="172">
        <v>322000</v>
      </c>
      <c r="M140" s="28" t="s">
        <v>157</v>
      </c>
      <c r="N140" s="216">
        <v>187000</v>
      </c>
      <c r="O140" s="305">
        <v>15000</v>
      </c>
      <c r="P140" s="273" t="s">
        <v>270</v>
      </c>
      <c r="Q140" s="305">
        <v>11000</v>
      </c>
      <c r="R140" s="273">
        <v>13000</v>
      </c>
      <c r="S140" s="273" t="s">
        <v>270</v>
      </c>
      <c r="T140" s="305" t="s">
        <v>270</v>
      </c>
      <c r="U140" s="305" t="s">
        <v>270</v>
      </c>
      <c r="V140" s="306">
        <v>201000</v>
      </c>
      <c r="W140" s="218">
        <v>116000</v>
      </c>
      <c r="Y140" s="28" t="s">
        <v>157</v>
      </c>
      <c r="Z140" s="230">
        <v>308000</v>
      </c>
      <c r="AA140" s="308">
        <v>22000</v>
      </c>
      <c r="AB140" s="309" t="s">
        <v>270</v>
      </c>
      <c r="AC140" s="308">
        <v>15000</v>
      </c>
      <c r="AD140" s="309">
        <v>20000</v>
      </c>
      <c r="AE140" s="309" t="s">
        <v>270</v>
      </c>
      <c r="AF140" s="308">
        <v>11000</v>
      </c>
      <c r="AG140" s="308" t="s">
        <v>270</v>
      </c>
      <c r="AH140" s="310">
        <v>330000</v>
      </c>
      <c r="AI140" s="231">
        <v>205000</v>
      </c>
    </row>
    <row r="141" spans="1:35" ht="21" hidden="1" customHeight="1">
      <c r="A141" s="28" t="s">
        <v>158</v>
      </c>
      <c r="B141" s="168">
        <v>494000</v>
      </c>
      <c r="C141" s="169">
        <v>37000</v>
      </c>
      <c r="D141" s="170">
        <v>8000</v>
      </c>
      <c r="E141" s="169">
        <v>26000</v>
      </c>
      <c r="F141" s="170">
        <v>34000</v>
      </c>
      <c r="G141" s="170">
        <v>10000</v>
      </c>
      <c r="H141" s="169">
        <v>13000</v>
      </c>
      <c r="I141" s="169">
        <v>10000</v>
      </c>
      <c r="J141" s="171">
        <v>531000</v>
      </c>
      <c r="K141" s="172">
        <v>322000</v>
      </c>
      <c r="M141" s="28" t="s">
        <v>158</v>
      </c>
      <c r="N141" s="216">
        <v>186000</v>
      </c>
      <c r="O141" s="305">
        <v>13000</v>
      </c>
      <c r="P141" s="273" t="s">
        <v>270</v>
      </c>
      <c r="Q141" s="305">
        <v>10000</v>
      </c>
      <c r="R141" s="273">
        <v>12000</v>
      </c>
      <c r="S141" s="273" t="s">
        <v>270</v>
      </c>
      <c r="T141" s="305" t="s">
        <v>270</v>
      </c>
      <c r="U141" s="305" t="s">
        <v>270</v>
      </c>
      <c r="V141" s="306">
        <v>199000</v>
      </c>
      <c r="W141" s="218">
        <v>115000</v>
      </c>
      <c r="Y141" s="28" t="s">
        <v>158</v>
      </c>
      <c r="Z141" s="230">
        <v>309000</v>
      </c>
      <c r="AA141" s="308">
        <v>23000</v>
      </c>
      <c r="AB141" s="309" t="s">
        <v>270</v>
      </c>
      <c r="AC141" s="308">
        <v>15000</v>
      </c>
      <c r="AD141" s="309">
        <v>21000</v>
      </c>
      <c r="AE141" s="309" t="s">
        <v>270</v>
      </c>
      <c r="AF141" s="308">
        <v>12000</v>
      </c>
      <c r="AG141" s="308" t="s">
        <v>270</v>
      </c>
      <c r="AH141" s="310">
        <v>332000</v>
      </c>
      <c r="AI141" s="231">
        <v>208000</v>
      </c>
    </row>
    <row r="142" spans="1:35" ht="21" hidden="1" customHeight="1">
      <c r="A142" s="28" t="s">
        <v>159</v>
      </c>
      <c r="B142" s="168">
        <v>500000</v>
      </c>
      <c r="C142" s="169">
        <v>38000</v>
      </c>
      <c r="D142" s="170">
        <v>9000</v>
      </c>
      <c r="E142" s="169">
        <v>26000</v>
      </c>
      <c r="F142" s="170">
        <v>35000</v>
      </c>
      <c r="G142" s="170">
        <v>11000</v>
      </c>
      <c r="H142" s="169">
        <v>14000</v>
      </c>
      <c r="I142" s="169">
        <v>10000</v>
      </c>
      <c r="J142" s="171">
        <v>538000</v>
      </c>
      <c r="K142" s="172">
        <v>329000</v>
      </c>
      <c r="M142" s="28" t="s">
        <v>159</v>
      </c>
      <c r="N142" s="216">
        <v>187000</v>
      </c>
      <c r="O142" s="305">
        <v>14000</v>
      </c>
      <c r="P142" s="273" t="s">
        <v>270</v>
      </c>
      <c r="Q142" s="305">
        <v>11000</v>
      </c>
      <c r="R142" s="273">
        <v>13000</v>
      </c>
      <c r="S142" s="273" t="s">
        <v>270</v>
      </c>
      <c r="T142" s="305" t="s">
        <v>270</v>
      </c>
      <c r="U142" s="305" t="s">
        <v>270</v>
      </c>
      <c r="V142" s="306">
        <v>201000</v>
      </c>
      <c r="W142" s="218">
        <v>116000</v>
      </c>
      <c r="Y142" s="28" t="s">
        <v>159</v>
      </c>
      <c r="Z142" s="230">
        <v>313000</v>
      </c>
      <c r="AA142" s="308">
        <v>24000</v>
      </c>
      <c r="AB142" s="309" t="s">
        <v>270</v>
      </c>
      <c r="AC142" s="308">
        <v>15000</v>
      </c>
      <c r="AD142" s="309">
        <v>23000</v>
      </c>
      <c r="AE142" s="309" t="s">
        <v>270</v>
      </c>
      <c r="AF142" s="308">
        <v>13000</v>
      </c>
      <c r="AG142" s="308" t="s">
        <v>270</v>
      </c>
      <c r="AH142" s="310">
        <v>337000</v>
      </c>
      <c r="AI142" s="231">
        <v>213000</v>
      </c>
    </row>
    <row r="143" spans="1:35" ht="21" hidden="1" customHeight="1">
      <c r="A143" s="28" t="s">
        <v>219</v>
      </c>
      <c r="B143" s="168">
        <v>494000</v>
      </c>
      <c r="C143" s="169">
        <v>41000</v>
      </c>
      <c r="D143" s="170">
        <v>9000</v>
      </c>
      <c r="E143" s="169">
        <v>29000</v>
      </c>
      <c r="F143" s="170">
        <v>38000</v>
      </c>
      <c r="G143" s="170">
        <v>13000</v>
      </c>
      <c r="H143" s="169">
        <v>15000</v>
      </c>
      <c r="I143" s="169">
        <v>10000</v>
      </c>
      <c r="J143" s="171">
        <v>535000</v>
      </c>
      <c r="K143" s="172">
        <v>327000</v>
      </c>
      <c r="M143" s="28" t="s">
        <v>219</v>
      </c>
      <c r="N143" s="216">
        <v>186000</v>
      </c>
      <c r="O143" s="305">
        <v>17000</v>
      </c>
      <c r="P143" s="273" t="s">
        <v>270</v>
      </c>
      <c r="Q143" s="305">
        <v>13000</v>
      </c>
      <c r="R143" s="273">
        <v>15000</v>
      </c>
      <c r="S143" s="273">
        <v>8000</v>
      </c>
      <c r="T143" s="305" t="s">
        <v>270</v>
      </c>
      <c r="U143" s="305" t="s">
        <v>270</v>
      </c>
      <c r="V143" s="306">
        <v>203000</v>
      </c>
      <c r="W143" s="218">
        <v>117000</v>
      </c>
      <c r="Y143" s="28" t="s">
        <v>219</v>
      </c>
      <c r="Z143" s="230">
        <v>308000</v>
      </c>
      <c r="AA143" s="308">
        <v>24000</v>
      </c>
      <c r="AB143" s="309" t="s">
        <v>270</v>
      </c>
      <c r="AC143" s="308">
        <v>16000</v>
      </c>
      <c r="AD143" s="309">
        <v>23000</v>
      </c>
      <c r="AE143" s="309" t="s">
        <v>270</v>
      </c>
      <c r="AF143" s="308">
        <v>13000</v>
      </c>
      <c r="AG143" s="308" t="s">
        <v>270</v>
      </c>
      <c r="AH143" s="310">
        <v>332000</v>
      </c>
      <c r="AI143" s="231">
        <v>210000</v>
      </c>
    </row>
    <row r="144" spans="1:35" ht="21" hidden="1" customHeight="1">
      <c r="A144" s="28" t="s">
        <v>220</v>
      </c>
      <c r="B144" s="168">
        <v>491000</v>
      </c>
      <c r="C144" s="169">
        <v>40000</v>
      </c>
      <c r="D144" s="170">
        <v>9000</v>
      </c>
      <c r="E144" s="169">
        <v>27000</v>
      </c>
      <c r="F144" s="170">
        <v>36000</v>
      </c>
      <c r="G144" s="170">
        <v>11000</v>
      </c>
      <c r="H144" s="169">
        <v>15000</v>
      </c>
      <c r="I144" s="169">
        <v>10000</v>
      </c>
      <c r="J144" s="171">
        <v>530000</v>
      </c>
      <c r="K144" s="172">
        <v>322000</v>
      </c>
      <c r="M144" s="28" t="s">
        <v>220</v>
      </c>
      <c r="N144" s="216">
        <v>185000</v>
      </c>
      <c r="O144" s="305">
        <v>16000</v>
      </c>
      <c r="P144" s="273" t="s">
        <v>270</v>
      </c>
      <c r="Q144" s="305">
        <v>12000</v>
      </c>
      <c r="R144" s="273">
        <v>14000</v>
      </c>
      <c r="S144" s="273" t="s">
        <v>270</v>
      </c>
      <c r="T144" s="305" t="s">
        <v>270</v>
      </c>
      <c r="U144" s="305" t="s">
        <v>270</v>
      </c>
      <c r="V144" s="306">
        <v>201000</v>
      </c>
      <c r="W144" s="218">
        <v>115000</v>
      </c>
      <c r="Y144" s="28" t="s">
        <v>220</v>
      </c>
      <c r="Z144" s="230">
        <v>306000</v>
      </c>
      <c r="AA144" s="308">
        <v>24000</v>
      </c>
      <c r="AB144" s="309" t="s">
        <v>270</v>
      </c>
      <c r="AC144" s="308">
        <v>15000</v>
      </c>
      <c r="AD144" s="309">
        <v>22000</v>
      </c>
      <c r="AE144" s="309" t="s">
        <v>270</v>
      </c>
      <c r="AF144" s="308">
        <v>13000</v>
      </c>
      <c r="AG144" s="308" t="s">
        <v>270</v>
      </c>
      <c r="AH144" s="310">
        <v>330000</v>
      </c>
      <c r="AI144" s="231">
        <v>207000</v>
      </c>
    </row>
    <row r="145" spans="1:35" ht="21" hidden="1" customHeight="1">
      <c r="A145" s="28" t="s">
        <v>160</v>
      </c>
      <c r="B145" s="168">
        <v>495000</v>
      </c>
      <c r="C145" s="169">
        <v>40000</v>
      </c>
      <c r="D145" s="170">
        <v>10000</v>
      </c>
      <c r="E145" s="169">
        <v>26000</v>
      </c>
      <c r="F145" s="170">
        <v>36000</v>
      </c>
      <c r="G145" s="170">
        <v>10000</v>
      </c>
      <c r="H145" s="169">
        <v>14000</v>
      </c>
      <c r="I145" s="169">
        <v>12000</v>
      </c>
      <c r="J145" s="171">
        <v>535000</v>
      </c>
      <c r="K145" s="172">
        <v>328000</v>
      </c>
      <c r="M145" s="28" t="s">
        <v>160</v>
      </c>
      <c r="N145" s="216">
        <v>186000</v>
      </c>
      <c r="O145" s="305">
        <v>18000</v>
      </c>
      <c r="P145" s="273" t="s">
        <v>270</v>
      </c>
      <c r="Q145" s="305">
        <v>12000</v>
      </c>
      <c r="R145" s="273">
        <v>15000</v>
      </c>
      <c r="S145" s="273" t="s">
        <v>270</v>
      </c>
      <c r="T145" s="305" t="s">
        <v>270</v>
      </c>
      <c r="U145" s="305" t="s">
        <v>270</v>
      </c>
      <c r="V145" s="306">
        <v>203000</v>
      </c>
      <c r="W145" s="218">
        <v>118000</v>
      </c>
      <c r="Y145" s="28" t="s">
        <v>160</v>
      </c>
      <c r="Z145" s="230">
        <v>310000</v>
      </c>
      <c r="AA145" s="308">
        <v>22000</v>
      </c>
      <c r="AB145" s="309" t="s">
        <v>270</v>
      </c>
      <c r="AC145" s="308">
        <v>14000</v>
      </c>
      <c r="AD145" s="309">
        <v>21000</v>
      </c>
      <c r="AE145" s="309" t="s">
        <v>270</v>
      </c>
      <c r="AF145" s="308">
        <v>12000</v>
      </c>
      <c r="AG145" s="308" t="s">
        <v>270</v>
      </c>
      <c r="AH145" s="310">
        <v>332000</v>
      </c>
      <c r="AI145" s="231">
        <v>210000</v>
      </c>
    </row>
    <row r="146" spans="1:35" ht="21" hidden="1" customHeight="1">
      <c r="A146" s="28" t="s">
        <v>161</v>
      </c>
      <c r="B146" s="168">
        <v>499000</v>
      </c>
      <c r="C146" s="169">
        <v>41000</v>
      </c>
      <c r="D146" s="170">
        <v>10000</v>
      </c>
      <c r="E146" s="169">
        <v>26000</v>
      </c>
      <c r="F146" s="170">
        <v>36000</v>
      </c>
      <c r="G146" s="170">
        <v>12000</v>
      </c>
      <c r="H146" s="169">
        <v>13000</v>
      </c>
      <c r="I146" s="169">
        <v>11000</v>
      </c>
      <c r="J146" s="171">
        <v>540000</v>
      </c>
      <c r="K146" s="172">
        <v>331000</v>
      </c>
      <c r="M146" s="28" t="s">
        <v>161</v>
      </c>
      <c r="N146" s="216">
        <v>191000</v>
      </c>
      <c r="O146" s="305">
        <v>17000</v>
      </c>
      <c r="P146" s="273" t="s">
        <v>270</v>
      </c>
      <c r="Q146" s="305">
        <v>12000</v>
      </c>
      <c r="R146" s="273">
        <v>15000</v>
      </c>
      <c r="S146" s="273">
        <v>8000</v>
      </c>
      <c r="T146" s="305" t="s">
        <v>270</v>
      </c>
      <c r="U146" s="305" t="s">
        <v>270</v>
      </c>
      <c r="V146" s="306">
        <v>208000</v>
      </c>
      <c r="W146" s="218">
        <v>121000</v>
      </c>
      <c r="Y146" s="28" t="s">
        <v>161</v>
      </c>
      <c r="Z146" s="230">
        <v>309000</v>
      </c>
      <c r="AA146" s="308">
        <v>23000</v>
      </c>
      <c r="AB146" s="309" t="s">
        <v>270</v>
      </c>
      <c r="AC146" s="308">
        <v>14000</v>
      </c>
      <c r="AD146" s="309">
        <v>21000</v>
      </c>
      <c r="AE146" s="309" t="s">
        <v>270</v>
      </c>
      <c r="AF146" s="308">
        <v>11000</v>
      </c>
      <c r="AG146" s="308" t="s">
        <v>270</v>
      </c>
      <c r="AH146" s="310">
        <v>332000</v>
      </c>
      <c r="AI146" s="231">
        <v>209000</v>
      </c>
    </row>
    <row r="147" spans="1:35" ht="21" hidden="1" customHeight="1">
      <c r="A147" s="28" t="s">
        <v>162</v>
      </c>
      <c r="B147" s="168">
        <v>501000</v>
      </c>
      <c r="C147" s="169">
        <v>42000</v>
      </c>
      <c r="D147" s="170">
        <v>11000</v>
      </c>
      <c r="E147" s="169">
        <v>27000</v>
      </c>
      <c r="F147" s="170">
        <v>38000</v>
      </c>
      <c r="G147" s="170">
        <v>12000</v>
      </c>
      <c r="H147" s="169">
        <v>13000</v>
      </c>
      <c r="I147" s="169">
        <v>13000</v>
      </c>
      <c r="J147" s="171">
        <v>543000</v>
      </c>
      <c r="K147" s="172">
        <v>333000</v>
      </c>
      <c r="M147" s="28" t="s">
        <v>162</v>
      </c>
      <c r="N147" s="216">
        <v>192000</v>
      </c>
      <c r="O147" s="305">
        <v>17000</v>
      </c>
      <c r="P147" s="273" t="s">
        <v>270</v>
      </c>
      <c r="Q147" s="305">
        <v>13000</v>
      </c>
      <c r="R147" s="273">
        <v>16000</v>
      </c>
      <c r="S147" s="273" t="s">
        <v>270</v>
      </c>
      <c r="T147" s="305" t="s">
        <v>270</v>
      </c>
      <c r="U147" s="305" t="s">
        <v>270</v>
      </c>
      <c r="V147" s="306">
        <v>210000</v>
      </c>
      <c r="W147" s="218">
        <v>123000</v>
      </c>
      <c r="Y147" s="28" t="s">
        <v>162</v>
      </c>
      <c r="Z147" s="230">
        <v>309000</v>
      </c>
      <c r="AA147" s="308">
        <v>25000</v>
      </c>
      <c r="AB147" s="309" t="s">
        <v>270</v>
      </c>
      <c r="AC147" s="308">
        <v>14000</v>
      </c>
      <c r="AD147" s="309">
        <v>22000</v>
      </c>
      <c r="AE147" s="309" t="s">
        <v>270</v>
      </c>
      <c r="AF147" s="308">
        <v>11000</v>
      </c>
      <c r="AG147" s="308" t="s">
        <v>270</v>
      </c>
      <c r="AH147" s="310">
        <v>333000</v>
      </c>
      <c r="AI147" s="231">
        <v>210000</v>
      </c>
    </row>
    <row r="148" spans="1:35" ht="21" hidden="1" customHeight="1">
      <c r="A148" s="28" t="s">
        <v>163</v>
      </c>
      <c r="B148" s="168">
        <v>493000</v>
      </c>
      <c r="C148" s="169">
        <v>41000</v>
      </c>
      <c r="D148" s="170">
        <v>10000</v>
      </c>
      <c r="E148" s="169">
        <v>26000</v>
      </c>
      <c r="F148" s="170">
        <v>36000</v>
      </c>
      <c r="G148" s="170">
        <v>11000</v>
      </c>
      <c r="H148" s="169">
        <v>13000</v>
      </c>
      <c r="I148" s="169">
        <v>12000</v>
      </c>
      <c r="J148" s="171">
        <v>534000</v>
      </c>
      <c r="K148" s="172">
        <v>323000</v>
      </c>
      <c r="M148" s="28" t="s">
        <v>163</v>
      </c>
      <c r="N148" s="216">
        <v>188000</v>
      </c>
      <c r="O148" s="305">
        <v>17000</v>
      </c>
      <c r="P148" s="273" t="s">
        <v>270</v>
      </c>
      <c r="Q148" s="305">
        <v>13000</v>
      </c>
      <c r="R148" s="273">
        <v>16000</v>
      </c>
      <c r="S148" s="273" t="s">
        <v>270</v>
      </c>
      <c r="T148" s="305" t="s">
        <v>270</v>
      </c>
      <c r="U148" s="305" t="s">
        <v>270</v>
      </c>
      <c r="V148" s="306">
        <v>205000</v>
      </c>
      <c r="W148" s="218">
        <v>118000</v>
      </c>
      <c r="Y148" s="28" t="s">
        <v>163</v>
      </c>
      <c r="Z148" s="230">
        <v>305000</v>
      </c>
      <c r="AA148" s="308">
        <v>24000</v>
      </c>
      <c r="AB148" s="309" t="s">
        <v>270</v>
      </c>
      <c r="AC148" s="308">
        <v>13000</v>
      </c>
      <c r="AD148" s="309">
        <v>21000</v>
      </c>
      <c r="AE148" s="309" t="s">
        <v>270</v>
      </c>
      <c r="AF148" s="308">
        <v>11000</v>
      </c>
      <c r="AG148" s="308" t="s">
        <v>270</v>
      </c>
      <c r="AH148" s="310">
        <v>329000</v>
      </c>
      <c r="AI148" s="231">
        <v>206000</v>
      </c>
    </row>
    <row r="149" spans="1:35" ht="21" hidden="1" customHeight="1">
      <c r="A149" s="28" t="s">
        <v>164</v>
      </c>
      <c r="B149" s="168">
        <v>488000</v>
      </c>
      <c r="C149" s="169">
        <v>41000</v>
      </c>
      <c r="D149" s="170">
        <v>11000</v>
      </c>
      <c r="E149" s="169">
        <v>27000</v>
      </c>
      <c r="F149" s="170">
        <v>38000</v>
      </c>
      <c r="G149" s="170">
        <v>13000</v>
      </c>
      <c r="H149" s="169">
        <v>14000</v>
      </c>
      <c r="I149" s="169">
        <v>11000</v>
      </c>
      <c r="J149" s="171">
        <v>529000</v>
      </c>
      <c r="K149" s="172">
        <v>318000</v>
      </c>
      <c r="M149" s="28" t="s">
        <v>164</v>
      </c>
      <c r="N149" s="216">
        <v>183000</v>
      </c>
      <c r="O149" s="305">
        <v>18000</v>
      </c>
      <c r="P149" s="273" t="s">
        <v>270</v>
      </c>
      <c r="Q149" s="305">
        <v>13000</v>
      </c>
      <c r="R149" s="273">
        <v>16000</v>
      </c>
      <c r="S149" s="273" t="s">
        <v>270</v>
      </c>
      <c r="T149" s="305" t="s">
        <v>270</v>
      </c>
      <c r="U149" s="305" t="s">
        <v>270</v>
      </c>
      <c r="V149" s="306">
        <v>201000</v>
      </c>
      <c r="W149" s="218">
        <v>113000</v>
      </c>
      <c r="Y149" s="28" t="s">
        <v>164</v>
      </c>
      <c r="Z149" s="230">
        <v>305000</v>
      </c>
      <c r="AA149" s="308">
        <v>24000</v>
      </c>
      <c r="AB149" s="309" t="s">
        <v>270</v>
      </c>
      <c r="AC149" s="308">
        <v>14000</v>
      </c>
      <c r="AD149" s="309">
        <v>22000</v>
      </c>
      <c r="AE149" s="309" t="s">
        <v>270</v>
      </c>
      <c r="AF149" s="308">
        <v>11000</v>
      </c>
      <c r="AG149" s="308" t="s">
        <v>270</v>
      </c>
      <c r="AH149" s="310">
        <v>328000</v>
      </c>
      <c r="AI149" s="231">
        <v>204000</v>
      </c>
    </row>
    <row r="150" spans="1:35" ht="21" hidden="1" customHeight="1">
      <c r="A150" s="28" t="s">
        <v>165</v>
      </c>
      <c r="B150" s="168">
        <v>485000</v>
      </c>
      <c r="C150" s="169">
        <v>42000</v>
      </c>
      <c r="D150" s="170">
        <v>12000</v>
      </c>
      <c r="E150" s="169">
        <v>27000</v>
      </c>
      <c r="F150" s="170">
        <v>40000</v>
      </c>
      <c r="G150" s="170">
        <v>13000</v>
      </c>
      <c r="H150" s="169">
        <v>14000</v>
      </c>
      <c r="I150" s="169">
        <v>12000</v>
      </c>
      <c r="J150" s="171">
        <v>528000</v>
      </c>
      <c r="K150" s="172">
        <v>317000</v>
      </c>
      <c r="M150" s="28" t="s">
        <v>165</v>
      </c>
      <c r="N150" s="216">
        <v>182000</v>
      </c>
      <c r="O150" s="305">
        <v>19000</v>
      </c>
      <c r="P150" s="273" t="s">
        <v>270</v>
      </c>
      <c r="Q150" s="305">
        <v>13000</v>
      </c>
      <c r="R150" s="273">
        <v>18000</v>
      </c>
      <c r="S150" s="273">
        <v>8000</v>
      </c>
      <c r="T150" s="305" t="s">
        <v>270</v>
      </c>
      <c r="U150" s="305" t="s">
        <v>270</v>
      </c>
      <c r="V150" s="306">
        <v>201000</v>
      </c>
      <c r="W150" s="218">
        <v>114000</v>
      </c>
      <c r="Y150" s="28" t="s">
        <v>165</v>
      </c>
      <c r="Z150" s="230">
        <v>304000</v>
      </c>
      <c r="AA150" s="308">
        <v>23000</v>
      </c>
      <c r="AB150" s="309" t="s">
        <v>270</v>
      </c>
      <c r="AC150" s="308">
        <v>14000</v>
      </c>
      <c r="AD150" s="309">
        <v>22000</v>
      </c>
      <c r="AE150" s="309" t="s">
        <v>270</v>
      </c>
      <c r="AF150" s="308">
        <v>11000</v>
      </c>
      <c r="AG150" s="308" t="s">
        <v>270</v>
      </c>
      <c r="AH150" s="310">
        <v>327000</v>
      </c>
      <c r="AI150" s="231">
        <v>202000</v>
      </c>
    </row>
    <row r="151" spans="1:35" ht="21" hidden="1" customHeight="1">
      <c r="A151" s="28" t="s">
        <v>166</v>
      </c>
      <c r="B151" s="168">
        <v>488000</v>
      </c>
      <c r="C151" s="169">
        <v>46000</v>
      </c>
      <c r="D151" s="170">
        <v>14000</v>
      </c>
      <c r="E151" s="169">
        <v>29000</v>
      </c>
      <c r="F151" s="170">
        <v>44000</v>
      </c>
      <c r="G151" s="170">
        <v>15000</v>
      </c>
      <c r="H151" s="169">
        <v>15000</v>
      </c>
      <c r="I151" s="169">
        <v>13000</v>
      </c>
      <c r="J151" s="171">
        <v>534000</v>
      </c>
      <c r="K151" s="172">
        <v>322000</v>
      </c>
      <c r="M151" s="28" t="s">
        <v>166</v>
      </c>
      <c r="N151" s="216">
        <v>182000</v>
      </c>
      <c r="O151" s="305">
        <v>21000</v>
      </c>
      <c r="P151" s="273" t="s">
        <v>270</v>
      </c>
      <c r="Q151" s="305">
        <v>15000</v>
      </c>
      <c r="R151" s="273">
        <v>21000</v>
      </c>
      <c r="S151" s="273">
        <v>10000</v>
      </c>
      <c r="T151" s="305" t="s">
        <v>270</v>
      </c>
      <c r="U151" s="305" t="s">
        <v>270</v>
      </c>
      <c r="V151" s="306">
        <v>203000</v>
      </c>
      <c r="W151" s="218">
        <v>116000</v>
      </c>
      <c r="Y151" s="28" t="s">
        <v>166</v>
      </c>
      <c r="Z151" s="230">
        <v>306000</v>
      </c>
      <c r="AA151" s="308">
        <v>25000</v>
      </c>
      <c r="AB151" s="309">
        <v>8000</v>
      </c>
      <c r="AC151" s="308">
        <v>15000</v>
      </c>
      <c r="AD151" s="309">
        <v>23000</v>
      </c>
      <c r="AE151" s="309" t="s">
        <v>270</v>
      </c>
      <c r="AF151" s="308">
        <v>12000</v>
      </c>
      <c r="AG151" s="308" t="s">
        <v>270</v>
      </c>
      <c r="AH151" s="310">
        <v>331000</v>
      </c>
      <c r="AI151" s="231">
        <v>206000</v>
      </c>
    </row>
    <row r="152" spans="1:35" ht="21" hidden="1" customHeight="1">
      <c r="A152" s="28" t="s">
        <v>167</v>
      </c>
      <c r="B152" s="168">
        <v>497000</v>
      </c>
      <c r="C152" s="169">
        <v>45000</v>
      </c>
      <c r="D152" s="170">
        <v>12000</v>
      </c>
      <c r="E152" s="169">
        <v>29000</v>
      </c>
      <c r="F152" s="170">
        <v>41000</v>
      </c>
      <c r="G152" s="170">
        <v>14000</v>
      </c>
      <c r="H152" s="169">
        <v>14000</v>
      </c>
      <c r="I152" s="169">
        <v>13000</v>
      </c>
      <c r="J152" s="171">
        <v>542000</v>
      </c>
      <c r="K152" s="172">
        <v>329000</v>
      </c>
      <c r="M152" s="28" t="s">
        <v>167</v>
      </c>
      <c r="N152" s="216">
        <v>187000</v>
      </c>
      <c r="O152" s="305">
        <v>21000</v>
      </c>
      <c r="P152" s="273" t="s">
        <v>270</v>
      </c>
      <c r="Q152" s="305">
        <v>15000</v>
      </c>
      <c r="R152" s="273">
        <v>20000</v>
      </c>
      <c r="S152" s="273">
        <v>10000</v>
      </c>
      <c r="T152" s="305" t="s">
        <v>270</v>
      </c>
      <c r="U152" s="305" t="s">
        <v>270</v>
      </c>
      <c r="V152" s="306">
        <v>208000</v>
      </c>
      <c r="W152" s="218">
        <v>121000</v>
      </c>
      <c r="Y152" s="28" t="s">
        <v>167</v>
      </c>
      <c r="Z152" s="230">
        <v>310000</v>
      </c>
      <c r="AA152" s="308">
        <v>24000</v>
      </c>
      <c r="AB152" s="309" t="s">
        <v>270</v>
      </c>
      <c r="AC152" s="308">
        <v>14000</v>
      </c>
      <c r="AD152" s="309">
        <v>21000</v>
      </c>
      <c r="AE152" s="309" t="s">
        <v>270</v>
      </c>
      <c r="AF152" s="308">
        <v>11000</v>
      </c>
      <c r="AG152" s="308" t="s">
        <v>270</v>
      </c>
      <c r="AH152" s="310">
        <v>334000</v>
      </c>
      <c r="AI152" s="231">
        <v>208000</v>
      </c>
    </row>
    <row r="153" spans="1:35" ht="21" hidden="1" customHeight="1">
      <c r="A153" s="28" t="s">
        <v>168</v>
      </c>
      <c r="B153" s="168">
        <v>494000</v>
      </c>
      <c r="C153" s="169">
        <v>46000</v>
      </c>
      <c r="D153" s="170">
        <v>12000</v>
      </c>
      <c r="E153" s="169">
        <v>30000</v>
      </c>
      <c r="F153" s="170">
        <v>42000</v>
      </c>
      <c r="G153" s="170">
        <v>15000</v>
      </c>
      <c r="H153" s="169">
        <v>15000</v>
      </c>
      <c r="I153" s="169">
        <v>12000</v>
      </c>
      <c r="J153" s="171">
        <v>539000</v>
      </c>
      <c r="K153" s="172">
        <v>327000</v>
      </c>
      <c r="M153" s="28" t="s">
        <v>168</v>
      </c>
      <c r="N153" s="216">
        <v>186000</v>
      </c>
      <c r="O153" s="305">
        <v>21000</v>
      </c>
      <c r="P153" s="273" t="s">
        <v>270</v>
      </c>
      <c r="Q153" s="305">
        <v>15000</v>
      </c>
      <c r="R153" s="273">
        <v>19000</v>
      </c>
      <c r="S153" s="273">
        <v>11000</v>
      </c>
      <c r="T153" s="305" t="s">
        <v>270</v>
      </c>
      <c r="U153" s="305" t="s">
        <v>270</v>
      </c>
      <c r="V153" s="306">
        <v>207000</v>
      </c>
      <c r="W153" s="218">
        <v>120000</v>
      </c>
      <c r="Y153" s="28" t="s">
        <v>168</v>
      </c>
      <c r="Z153" s="230">
        <v>308000</v>
      </c>
      <c r="AA153" s="308">
        <v>24000</v>
      </c>
      <c r="AB153" s="309" t="s">
        <v>270</v>
      </c>
      <c r="AC153" s="308">
        <v>15000</v>
      </c>
      <c r="AD153" s="309">
        <v>22000</v>
      </c>
      <c r="AE153" s="309" t="s">
        <v>270</v>
      </c>
      <c r="AF153" s="308">
        <v>12000</v>
      </c>
      <c r="AG153" s="308" t="s">
        <v>270</v>
      </c>
      <c r="AH153" s="310">
        <v>332000</v>
      </c>
      <c r="AI153" s="231">
        <v>206000</v>
      </c>
    </row>
    <row r="154" spans="1:35" ht="21" hidden="1" customHeight="1">
      <c r="A154" s="28" t="s">
        <v>169</v>
      </c>
      <c r="B154" s="168">
        <v>493000</v>
      </c>
      <c r="C154" s="169">
        <v>45000</v>
      </c>
      <c r="D154" s="170">
        <v>12000</v>
      </c>
      <c r="E154" s="169">
        <v>30000</v>
      </c>
      <c r="F154" s="170">
        <v>41000</v>
      </c>
      <c r="G154" s="170">
        <v>14000</v>
      </c>
      <c r="H154" s="169">
        <v>15000</v>
      </c>
      <c r="I154" s="169">
        <v>12000</v>
      </c>
      <c r="J154" s="171">
        <v>538000</v>
      </c>
      <c r="K154" s="172">
        <v>326000</v>
      </c>
      <c r="M154" s="28" t="s">
        <v>169</v>
      </c>
      <c r="N154" s="216">
        <v>188000</v>
      </c>
      <c r="O154" s="305">
        <v>21000</v>
      </c>
      <c r="P154" s="273" t="s">
        <v>270</v>
      </c>
      <c r="Q154" s="305">
        <v>14000</v>
      </c>
      <c r="R154" s="273">
        <v>19000</v>
      </c>
      <c r="S154" s="273">
        <v>10000</v>
      </c>
      <c r="T154" s="305" t="s">
        <v>270</v>
      </c>
      <c r="U154" s="305" t="s">
        <v>270</v>
      </c>
      <c r="V154" s="306">
        <v>208000</v>
      </c>
      <c r="W154" s="218">
        <v>121000</v>
      </c>
      <c r="Y154" s="28" t="s">
        <v>169</v>
      </c>
      <c r="Z154" s="230">
        <v>305000</v>
      </c>
      <c r="AA154" s="308">
        <v>25000</v>
      </c>
      <c r="AB154" s="309" t="s">
        <v>270</v>
      </c>
      <c r="AC154" s="308">
        <v>16000</v>
      </c>
      <c r="AD154" s="309">
        <v>23000</v>
      </c>
      <c r="AE154" s="309" t="s">
        <v>270</v>
      </c>
      <c r="AF154" s="308">
        <v>12000</v>
      </c>
      <c r="AG154" s="308" t="s">
        <v>270</v>
      </c>
      <c r="AH154" s="310">
        <v>330000</v>
      </c>
      <c r="AI154" s="231">
        <v>205000</v>
      </c>
    </row>
    <row r="155" spans="1:35" ht="21" hidden="1" customHeight="1">
      <c r="A155" s="28" t="s">
        <v>221</v>
      </c>
      <c r="B155" s="168">
        <v>494000</v>
      </c>
      <c r="C155" s="169">
        <v>43000</v>
      </c>
      <c r="D155" s="170">
        <v>11000</v>
      </c>
      <c r="E155" s="169">
        <v>29000</v>
      </c>
      <c r="F155" s="170">
        <v>40000</v>
      </c>
      <c r="G155" s="170">
        <v>14000</v>
      </c>
      <c r="H155" s="169">
        <v>14000</v>
      </c>
      <c r="I155" s="169">
        <v>12000</v>
      </c>
      <c r="J155" s="171">
        <v>537000</v>
      </c>
      <c r="K155" s="172">
        <v>323000</v>
      </c>
      <c r="M155" s="28" t="s">
        <v>221</v>
      </c>
      <c r="N155" s="216">
        <v>189000</v>
      </c>
      <c r="O155" s="305">
        <v>20000</v>
      </c>
      <c r="P155" s="273" t="s">
        <v>270</v>
      </c>
      <c r="Q155" s="305">
        <v>14000</v>
      </c>
      <c r="R155" s="273">
        <v>19000</v>
      </c>
      <c r="S155" s="273">
        <v>10000</v>
      </c>
      <c r="T155" s="305" t="s">
        <v>270</v>
      </c>
      <c r="U155" s="305" t="s">
        <v>270</v>
      </c>
      <c r="V155" s="306">
        <v>209000</v>
      </c>
      <c r="W155" s="218">
        <v>121000</v>
      </c>
      <c r="Y155" s="28" t="s">
        <v>221</v>
      </c>
      <c r="Z155" s="230">
        <v>305000</v>
      </c>
      <c r="AA155" s="308">
        <v>23000</v>
      </c>
      <c r="AB155" s="309" t="s">
        <v>270</v>
      </c>
      <c r="AC155" s="308">
        <v>15000</v>
      </c>
      <c r="AD155" s="309">
        <v>21000</v>
      </c>
      <c r="AE155" s="309" t="s">
        <v>270</v>
      </c>
      <c r="AF155" s="308">
        <v>12000</v>
      </c>
      <c r="AG155" s="308" t="s">
        <v>270</v>
      </c>
      <c r="AH155" s="310">
        <v>328000</v>
      </c>
      <c r="AI155" s="231">
        <v>202000</v>
      </c>
    </row>
    <row r="156" spans="1:35" ht="21" hidden="1" customHeight="1">
      <c r="A156" s="28" t="s">
        <v>222</v>
      </c>
      <c r="B156" s="168">
        <v>493000</v>
      </c>
      <c r="C156" s="169">
        <v>44000</v>
      </c>
      <c r="D156" s="170">
        <v>11000</v>
      </c>
      <c r="E156" s="169">
        <v>30000</v>
      </c>
      <c r="F156" s="170">
        <v>41000</v>
      </c>
      <c r="G156" s="170">
        <v>15000</v>
      </c>
      <c r="H156" s="169">
        <v>13000</v>
      </c>
      <c r="I156" s="169">
        <v>12000</v>
      </c>
      <c r="J156" s="171">
        <v>537000</v>
      </c>
      <c r="K156" s="172">
        <v>324000</v>
      </c>
      <c r="M156" s="28" t="s">
        <v>222</v>
      </c>
      <c r="N156" s="216">
        <v>187000</v>
      </c>
      <c r="O156" s="305">
        <v>22000</v>
      </c>
      <c r="P156" s="273" t="s">
        <v>270</v>
      </c>
      <c r="Q156" s="305">
        <v>16000</v>
      </c>
      <c r="R156" s="273">
        <v>21000</v>
      </c>
      <c r="S156" s="273">
        <v>12000</v>
      </c>
      <c r="T156" s="305" t="s">
        <v>270</v>
      </c>
      <c r="U156" s="305" t="s">
        <v>270</v>
      </c>
      <c r="V156" s="306">
        <v>209000</v>
      </c>
      <c r="W156" s="218">
        <v>120000</v>
      </c>
      <c r="Y156" s="28" t="s">
        <v>222</v>
      </c>
      <c r="Z156" s="230">
        <v>306000</v>
      </c>
      <c r="AA156" s="308">
        <v>22000</v>
      </c>
      <c r="AB156" s="309" t="s">
        <v>270</v>
      </c>
      <c r="AC156" s="308">
        <v>14000</v>
      </c>
      <c r="AD156" s="309">
        <v>20000</v>
      </c>
      <c r="AE156" s="309" t="s">
        <v>270</v>
      </c>
      <c r="AF156" s="308">
        <v>11000</v>
      </c>
      <c r="AG156" s="308" t="s">
        <v>270</v>
      </c>
      <c r="AH156" s="310">
        <v>328000</v>
      </c>
      <c r="AI156" s="231">
        <v>203000</v>
      </c>
    </row>
    <row r="157" spans="1:35" ht="21" hidden="1" customHeight="1">
      <c r="A157" s="28" t="s">
        <v>170</v>
      </c>
      <c r="B157" s="168">
        <v>489000</v>
      </c>
      <c r="C157" s="169">
        <v>44000</v>
      </c>
      <c r="D157" s="170">
        <v>9000</v>
      </c>
      <c r="E157" s="169">
        <v>32000</v>
      </c>
      <c r="F157" s="170">
        <v>41000</v>
      </c>
      <c r="G157" s="170">
        <v>17000</v>
      </c>
      <c r="H157" s="169">
        <v>13000</v>
      </c>
      <c r="I157" s="169">
        <v>11000</v>
      </c>
      <c r="J157" s="171">
        <v>533000</v>
      </c>
      <c r="K157" s="172">
        <v>319000</v>
      </c>
      <c r="M157" s="28" t="s">
        <v>170</v>
      </c>
      <c r="N157" s="216">
        <v>184000</v>
      </c>
      <c r="O157" s="305">
        <v>23000</v>
      </c>
      <c r="P157" s="273" t="s">
        <v>270</v>
      </c>
      <c r="Q157" s="305">
        <v>18000</v>
      </c>
      <c r="R157" s="273">
        <v>22000</v>
      </c>
      <c r="S157" s="273">
        <v>13000</v>
      </c>
      <c r="T157" s="305" t="s">
        <v>270</v>
      </c>
      <c r="U157" s="305" t="s">
        <v>270</v>
      </c>
      <c r="V157" s="306">
        <v>207000</v>
      </c>
      <c r="W157" s="218">
        <v>119000</v>
      </c>
      <c r="Y157" s="28" t="s">
        <v>170</v>
      </c>
      <c r="Z157" s="230">
        <v>305000</v>
      </c>
      <c r="AA157" s="308">
        <v>21000</v>
      </c>
      <c r="AB157" s="309" t="s">
        <v>270</v>
      </c>
      <c r="AC157" s="308">
        <v>14000</v>
      </c>
      <c r="AD157" s="309">
        <v>19000</v>
      </c>
      <c r="AE157" s="309" t="s">
        <v>270</v>
      </c>
      <c r="AF157" s="308">
        <v>11000</v>
      </c>
      <c r="AG157" s="308" t="s">
        <v>270</v>
      </c>
      <c r="AH157" s="310">
        <v>326000</v>
      </c>
      <c r="AI157" s="231">
        <v>200000</v>
      </c>
    </row>
    <row r="158" spans="1:35" ht="21" hidden="1" customHeight="1">
      <c r="A158" s="28" t="s">
        <v>171</v>
      </c>
      <c r="B158" s="168">
        <v>480000</v>
      </c>
      <c r="C158" s="169">
        <v>46000</v>
      </c>
      <c r="D158" s="170">
        <v>11000</v>
      </c>
      <c r="E158" s="169">
        <v>32000</v>
      </c>
      <c r="F158" s="170">
        <v>42000</v>
      </c>
      <c r="G158" s="170">
        <v>17000</v>
      </c>
      <c r="H158" s="169">
        <v>14000</v>
      </c>
      <c r="I158" s="169">
        <v>12000</v>
      </c>
      <c r="J158" s="171">
        <v>526000</v>
      </c>
      <c r="K158" s="172">
        <v>312000</v>
      </c>
      <c r="M158" s="28" t="s">
        <v>171</v>
      </c>
      <c r="N158" s="216">
        <v>179000</v>
      </c>
      <c r="O158" s="305">
        <v>23000</v>
      </c>
      <c r="P158" s="273" t="s">
        <v>270</v>
      </c>
      <c r="Q158" s="305">
        <v>17000</v>
      </c>
      <c r="R158" s="273">
        <v>21000</v>
      </c>
      <c r="S158" s="273">
        <v>13000</v>
      </c>
      <c r="T158" s="305" t="s">
        <v>270</v>
      </c>
      <c r="U158" s="305" t="s">
        <v>270</v>
      </c>
      <c r="V158" s="306">
        <v>202000</v>
      </c>
      <c r="W158" s="218">
        <v>114000</v>
      </c>
      <c r="Y158" s="28" t="s">
        <v>171</v>
      </c>
      <c r="Z158" s="230">
        <v>300000</v>
      </c>
      <c r="AA158" s="308">
        <v>23000</v>
      </c>
      <c r="AB158" s="309" t="s">
        <v>270</v>
      </c>
      <c r="AC158" s="308">
        <v>15000</v>
      </c>
      <c r="AD158" s="309">
        <v>21000</v>
      </c>
      <c r="AE158" s="309" t="s">
        <v>270</v>
      </c>
      <c r="AF158" s="308">
        <v>11000</v>
      </c>
      <c r="AG158" s="308" t="s">
        <v>270</v>
      </c>
      <c r="AH158" s="310">
        <v>324000</v>
      </c>
      <c r="AI158" s="231">
        <v>198000</v>
      </c>
    </row>
    <row r="159" spans="1:35" ht="21" hidden="1" customHeight="1">
      <c r="A159" s="28" t="s">
        <v>172</v>
      </c>
      <c r="B159" s="168">
        <v>487000</v>
      </c>
      <c r="C159" s="169">
        <v>46000</v>
      </c>
      <c r="D159" s="170">
        <v>10000</v>
      </c>
      <c r="E159" s="169">
        <v>32000</v>
      </c>
      <c r="F159" s="170">
        <v>42000</v>
      </c>
      <c r="G159" s="170">
        <v>15000</v>
      </c>
      <c r="H159" s="169">
        <v>14000</v>
      </c>
      <c r="I159" s="169">
        <v>13000</v>
      </c>
      <c r="J159" s="171">
        <v>532000</v>
      </c>
      <c r="K159" s="172">
        <v>319000</v>
      </c>
      <c r="M159" s="28" t="s">
        <v>172</v>
      </c>
      <c r="N159" s="216">
        <v>185000</v>
      </c>
      <c r="O159" s="305">
        <v>23000</v>
      </c>
      <c r="P159" s="273" t="s">
        <v>270</v>
      </c>
      <c r="Q159" s="305">
        <v>16000</v>
      </c>
      <c r="R159" s="273">
        <v>21000</v>
      </c>
      <c r="S159" s="273">
        <v>12000</v>
      </c>
      <c r="T159" s="305" t="s">
        <v>270</v>
      </c>
      <c r="U159" s="305" t="s">
        <v>270</v>
      </c>
      <c r="V159" s="306">
        <v>208000</v>
      </c>
      <c r="W159" s="218">
        <v>120000</v>
      </c>
      <c r="Y159" s="28" t="s">
        <v>172</v>
      </c>
      <c r="Z159" s="230">
        <v>302000</v>
      </c>
      <c r="AA159" s="308">
        <v>22000</v>
      </c>
      <c r="AB159" s="309" t="s">
        <v>270</v>
      </c>
      <c r="AC159" s="308">
        <v>16000</v>
      </c>
      <c r="AD159" s="309">
        <v>21000</v>
      </c>
      <c r="AE159" s="309" t="s">
        <v>270</v>
      </c>
      <c r="AF159" s="308">
        <v>12000</v>
      </c>
      <c r="AG159" s="308" t="s">
        <v>270</v>
      </c>
      <c r="AH159" s="310">
        <v>324000</v>
      </c>
      <c r="AI159" s="231">
        <v>199000</v>
      </c>
    </row>
    <row r="160" spans="1:35" ht="21" hidden="1" customHeight="1">
      <c r="A160" s="28" t="s">
        <v>173</v>
      </c>
      <c r="B160" s="168">
        <v>492000</v>
      </c>
      <c r="C160" s="169">
        <v>47000</v>
      </c>
      <c r="D160" s="170">
        <v>9000</v>
      </c>
      <c r="E160" s="169">
        <v>35000</v>
      </c>
      <c r="F160" s="170">
        <v>43000</v>
      </c>
      <c r="G160" s="170">
        <v>15000</v>
      </c>
      <c r="H160" s="169">
        <v>15000</v>
      </c>
      <c r="I160" s="169">
        <v>13000</v>
      </c>
      <c r="J160" s="171">
        <v>539000</v>
      </c>
      <c r="K160" s="172">
        <v>325000</v>
      </c>
      <c r="M160" s="28" t="s">
        <v>173</v>
      </c>
      <c r="N160" s="216">
        <v>184000</v>
      </c>
      <c r="O160" s="305">
        <v>23000</v>
      </c>
      <c r="P160" s="273" t="s">
        <v>270</v>
      </c>
      <c r="Q160" s="305">
        <v>17000</v>
      </c>
      <c r="R160" s="273">
        <v>20000</v>
      </c>
      <c r="S160" s="273">
        <v>12000</v>
      </c>
      <c r="T160" s="305" t="s">
        <v>270</v>
      </c>
      <c r="U160" s="305" t="s">
        <v>270</v>
      </c>
      <c r="V160" s="306">
        <v>207000</v>
      </c>
      <c r="W160" s="218">
        <v>118000</v>
      </c>
      <c r="Y160" s="28" t="s">
        <v>173</v>
      </c>
      <c r="Z160" s="230">
        <v>308000</v>
      </c>
      <c r="AA160" s="308">
        <v>25000</v>
      </c>
      <c r="AB160" s="309" t="s">
        <v>270</v>
      </c>
      <c r="AC160" s="308">
        <v>18000</v>
      </c>
      <c r="AD160" s="309">
        <v>23000</v>
      </c>
      <c r="AE160" s="309" t="s">
        <v>270</v>
      </c>
      <c r="AF160" s="308">
        <v>13000</v>
      </c>
      <c r="AG160" s="308" t="s">
        <v>270</v>
      </c>
      <c r="AH160" s="310">
        <v>332000</v>
      </c>
      <c r="AI160" s="231">
        <v>207000</v>
      </c>
    </row>
    <row r="161" spans="1:35" ht="21" hidden="1" customHeight="1">
      <c r="A161" s="28" t="s">
        <v>174</v>
      </c>
      <c r="B161" s="168">
        <v>493000</v>
      </c>
      <c r="C161" s="169">
        <v>50000</v>
      </c>
      <c r="D161" s="170">
        <v>8000</v>
      </c>
      <c r="E161" s="169">
        <v>36000</v>
      </c>
      <c r="F161" s="170">
        <v>45000</v>
      </c>
      <c r="G161" s="170">
        <v>14000</v>
      </c>
      <c r="H161" s="169">
        <v>15000</v>
      </c>
      <c r="I161" s="169">
        <v>15000</v>
      </c>
      <c r="J161" s="171">
        <v>543000</v>
      </c>
      <c r="K161" s="172">
        <v>329000</v>
      </c>
      <c r="M161" s="28" t="s">
        <v>174</v>
      </c>
      <c r="N161" s="216">
        <v>185000</v>
      </c>
      <c r="O161" s="305">
        <v>23000</v>
      </c>
      <c r="P161" s="273" t="s">
        <v>270</v>
      </c>
      <c r="Q161" s="305">
        <v>16000</v>
      </c>
      <c r="R161" s="273">
        <v>20000</v>
      </c>
      <c r="S161" s="273">
        <v>11000</v>
      </c>
      <c r="T161" s="305" t="s">
        <v>270</v>
      </c>
      <c r="U161" s="305" t="s">
        <v>270</v>
      </c>
      <c r="V161" s="306">
        <v>208000</v>
      </c>
      <c r="W161" s="218">
        <v>119000</v>
      </c>
      <c r="Y161" s="28" t="s">
        <v>174</v>
      </c>
      <c r="Z161" s="230">
        <v>307000</v>
      </c>
      <c r="AA161" s="308">
        <v>28000</v>
      </c>
      <c r="AB161" s="309" t="s">
        <v>270</v>
      </c>
      <c r="AC161" s="308">
        <v>20000</v>
      </c>
      <c r="AD161" s="309">
        <v>25000</v>
      </c>
      <c r="AE161" s="309" t="s">
        <v>270</v>
      </c>
      <c r="AF161" s="308">
        <v>14000</v>
      </c>
      <c r="AG161" s="308" t="s">
        <v>270</v>
      </c>
      <c r="AH161" s="310">
        <v>335000</v>
      </c>
      <c r="AI161" s="231">
        <v>210000</v>
      </c>
    </row>
    <row r="162" spans="1:35" ht="21" hidden="1" customHeight="1">
      <c r="A162" s="28" t="s">
        <v>175</v>
      </c>
      <c r="B162" s="168">
        <v>501000</v>
      </c>
      <c r="C162" s="169">
        <v>51000</v>
      </c>
      <c r="D162" s="170">
        <v>10000</v>
      </c>
      <c r="E162" s="169">
        <v>35000</v>
      </c>
      <c r="F162" s="170">
        <v>45000</v>
      </c>
      <c r="G162" s="170">
        <v>14000</v>
      </c>
      <c r="H162" s="169">
        <v>17000</v>
      </c>
      <c r="I162" s="169">
        <v>14000</v>
      </c>
      <c r="J162" s="171">
        <v>551000</v>
      </c>
      <c r="K162" s="172">
        <v>333000</v>
      </c>
      <c r="M162" s="28" t="s">
        <v>175</v>
      </c>
      <c r="N162" s="216">
        <v>190000</v>
      </c>
      <c r="O162" s="305">
        <v>22000</v>
      </c>
      <c r="P162" s="273" t="s">
        <v>270</v>
      </c>
      <c r="Q162" s="305">
        <v>15000</v>
      </c>
      <c r="R162" s="273">
        <v>20000</v>
      </c>
      <c r="S162" s="273">
        <v>11000</v>
      </c>
      <c r="T162" s="305" t="s">
        <v>270</v>
      </c>
      <c r="U162" s="305" t="s">
        <v>270</v>
      </c>
      <c r="V162" s="306">
        <v>213000</v>
      </c>
      <c r="W162" s="218">
        <v>122000</v>
      </c>
      <c r="Y162" s="28" t="s">
        <v>175</v>
      </c>
      <c r="Z162" s="230">
        <v>310000</v>
      </c>
      <c r="AA162" s="308">
        <v>28000</v>
      </c>
      <c r="AB162" s="309" t="s">
        <v>270</v>
      </c>
      <c r="AC162" s="308">
        <v>20000</v>
      </c>
      <c r="AD162" s="309">
        <v>25000</v>
      </c>
      <c r="AE162" s="309" t="s">
        <v>270</v>
      </c>
      <c r="AF162" s="308">
        <v>15000</v>
      </c>
      <c r="AG162" s="308" t="s">
        <v>270</v>
      </c>
      <c r="AH162" s="310">
        <v>338000</v>
      </c>
      <c r="AI162" s="231">
        <v>211000</v>
      </c>
    </row>
    <row r="163" spans="1:35" ht="21" hidden="1" customHeight="1">
      <c r="A163" s="28" t="s">
        <v>176</v>
      </c>
      <c r="B163" s="168">
        <v>491000</v>
      </c>
      <c r="C163" s="169">
        <v>53000</v>
      </c>
      <c r="D163" s="170">
        <v>11000</v>
      </c>
      <c r="E163" s="169">
        <v>36000</v>
      </c>
      <c r="F163" s="170">
        <v>47000</v>
      </c>
      <c r="G163" s="170">
        <v>14000</v>
      </c>
      <c r="H163" s="169">
        <v>17000</v>
      </c>
      <c r="I163" s="169">
        <v>16000</v>
      </c>
      <c r="J163" s="171">
        <v>544000</v>
      </c>
      <c r="K163" s="172">
        <v>327000</v>
      </c>
      <c r="M163" s="28" t="s">
        <v>176</v>
      </c>
      <c r="N163" s="216">
        <v>188000</v>
      </c>
      <c r="O163" s="305">
        <v>24000</v>
      </c>
      <c r="P163" s="273" t="s">
        <v>270</v>
      </c>
      <c r="Q163" s="305">
        <v>16000</v>
      </c>
      <c r="R163" s="273">
        <v>21000</v>
      </c>
      <c r="S163" s="273">
        <v>11000</v>
      </c>
      <c r="T163" s="305" t="s">
        <v>270</v>
      </c>
      <c r="U163" s="305" t="s">
        <v>270</v>
      </c>
      <c r="V163" s="306">
        <v>212000</v>
      </c>
      <c r="W163" s="218">
        <v>122000</v>
      </c>
      <c r="Y163" s="28" t="s">
        <v>176</v>
      </c>
      <c r="Z163" s="230">
        <v>303000</v>
      </c>
      <c r="AA163" s="308">
        <v>29000</v>
      </c>
      <c r="AB163" s="309" t="s">
        <v>270</v>
      </c>
      <c r="AC163" s="308">
        <v>20000</v>
      </c>
      <c r="AD163" s="309">
        <v>26000</v>
      </c>
      <c r="AE163" s="309" t="s">
        <v>270</v>
      </c>
      <c r="AF163" s="308">
        <v>16000</v>
      </c>
      <c r="AG163" s="308" t="s">
        <v>270</v>
      </c>
      <c r="AH163" s="310">
        <v>332000</v>
      </c>
      <c r="AI163" s="231">
        <v>205000</v>
      </c>
    </row>
    <row r="164" spans="1:35" ht="21" hidden="1" customHeight="1">
      <c r="A164" s="28" t="s">
        <v>177</v>
      </c>
      <c r="B164" s="168">
        <v>493000</v>
      </c>
      <c r="C164" s="169">
        <v>55000</v>
      </c>
      <c r="D164" s="170">
        <v>13000</v>
      </c>
      <c r="E164" s="169">
        <v>37000</v>
      </c>
      <c r="F164" s="170">
        <v>50000</v>
      </c>
      <c r="G164" s="170">
        <v>16000</v>
      </c>
      <c r="H164" s="169">
        <v>18000</v>
      </c>
      <c r="I164" s="169">
        <v>16000</v>
      </c>
      <c r="J164" s="171">
        <v>547000</v>
      </c>
      <c r="K164" s="172">
        <v>329000</v>
      </c>
      <c r="M164" s="28" t="s">
        <v>177</v>
      </c>
      <c r="N164" s="216">
        <v>190000</v>
      </c>
      <c r="O164" s="305">
        <v>24000</v>
      </c>
      <c r="P164" s="273" t="s">
        <v>270</v>
      </c>
      <c r="Q164" s="305">
        <v>16000</v>
      </c>
      <c r="R164" s="273">
        <v>22000</v>
      </c>
      <c r="S164" s="273">
        <v>12000</v>
      </c>
      <c r="T164" s="305" t="s">
        <v>270</v>
      </c>
      <c r="U164" s="305" t="s">
        <v>270</v>
      </c>
      <c r="V164" s="306">
        <v>214000</v>
      </c>
      <c r="W164" s="218">
        <v>123000</v>
      </c>
      <c r="Y164" s="28" t="s">
        <v>177</v>
      </c>
      <c r="Z164" s="230">
        <v>303000</v>
      </c>
      <c r="AA164" s="308">
        <v>30000</v>
      </c>
      <c r="AB164" s="309" t="s">
        <v>270</v>
      </c>
      <c r="AC164" s="308">
        <v>21000</v>
      </c>
      <c r="AD164" s="309">
        <v>28000</v>
      </c>
      <c r="AE164" s="309" t="s">
        <v>270</v>
      </c>
      <c r="AF164" s="308">
        <v>16000</v>
      </c>
      <c r="AG164" s="308">
        <v>8000</v>
      </c>
      <c r="AH164" s="310">
        <v>333000</v>
      </c>
      <c r="AI164" s="231">
        <v>206000</v>
      </c>
    </row>
    <row r="165" spans="1:35" ht="21" hidden="1" customHeight="1">
      <c r="A165" s="28" t="s">
        <v>178</v>
      </c>
      <c r="B165" s="168">
        <v>488000</v>
      </c>
      <c r="C165" s="169">
        <v>57000</v>
      </c>
      <c r="D165" s="170">
        <v>13000</v>
      </c>
      <c r="E165" s="169">
        <v>39000</v>
      </c>
      <c r="F165" s="170">
        <v>52000</v>
      </c>
      <c r="G165" s="170">
        <v>19000</v>
      </c>
      <c r="H165" s="169">
        <v>17000</v>
      </c>
      <c r="I165" s="169">
        <v>16000</v>
      </c>
      <c r="J165" s="171">
        <v>546000</v>
      </c>
      <c r="K165" s="172">
        <v>327000</v>
      </c>
      <c r="M165" s="28" t="s">
        <v>178</v>
      </c>
      <c r="N165" s="216">
        <v>186000</v>
      </c>
      <c r="O165" s="305">
        <v>26000</v>
      </c>
      <c r="P165" s="273" t="s">
        <v>270</v>
      </c>
      <c r="Q165" s="305">
        <v>18000</v>
      </c>
      <c r="R165" s="273">
        <v>23000</v>
      </c>
      <c r="S165" s="273">
        <v>13000</v>
      </c>
      <c r="T165" s="305" t="s">
        <v>270</v>
      </c>
      <c r="U165" s="305" t="s">
        <v>270</v>
      </c>
      <c r="V165" s="306">
        <v>212000</v>
      </c>
      <c r="W165" s="218">
        <v>120000</v>
      </c>
      <c r="Y165" s="28" t="s">
        <v>178</v>
      </c>
      <c r="Z165" s="230">
        <v>302000</v>
      </c>
      <c r="AA165" s="308">
        <v>32000</v>
      </c>
      <c r="AB165" s="309">
        <v>8000</v>
      </c>
      <c r="AC165" s="308">
        <v>21000</v>
      </c>
      <c r="AD165" s="309">
        <v>29000</v>
      </c>
      <c r="AE165" s="309" t="s">
        <v>270</v>
      </c>
      <c r="AF165" s="308">
        <v>15000</v>
      </c>
      <c r="AG165" s="308">
        <v>8000</v>
      </c>
      <c r="AH165" s="310">
        <v>334000</v>
      </c>
      <c r="AI165" s="231">
        <v>207000</v>
      </c>
    </row>
    <row r="166" spans="1:35" ht="21" hidden="1" customHeight="1">
      <c r="A166" s="28" t="s">
        <v>179</v>
      </c>
      <c r="B166" s="168">
        <v>493000</v>
      </c>
      <c r="C166" s="169">
        <v>56000</v>
      </c>
      <c r="D166" s="170">
        <v>14000</v>
      </c>
      <c r="E166" s="169">
        <v>37000</v>
      </c>
      <c r="F166" s="170">
        <v>51000</v>
      </c>
      <c r="G166" s="170">
        <v>18000</v>
      </c>
      <c r="H166" s="169">
        <v>16000</v>
      </c>
      <c r="I166" s="169">
        <v>16000</v>
      </c>
      <c r="J166" s="171">
        <v>549000</v>
      </c>
      <c r="K166" s="172">
        <v>330000</v>
      </c>
      <c r="M166" s="28" t="s">
        <v>179</v>
      </c>
      <c r="N166" s="216">
        <v>188000</v>
      </c>
      <c r="O166" s="305">
        <v>25000</v>
      </c>
      <c r="P166" s="273" t="s">
        <v>270</v>
      </c>
      <c r="Q166" s="305">
        <v>17000</v>
      </c>
      <c r="R166" s="273">
        <v>23000</v>
      </c>
      <c r="S166" s="273">
        <v>12000</v>
      </c>
      <c r="T166" s="305" t="s">
        <v>270</v>
      </c>
      <c r="U166" s="305" t="s">
        <v>270</v>
      </c>
      <c r="V166" s="306">
        <v>213000</v>
      </c>
      <c r="W166" s="218">
        <v>122000</v>
      </c>
      <c r="Y166" s="28" t="s">
        <v>179</v>
      </c>
      <c r="Z166" s="230">
        <v>305000</v>
      </c>
      <c r="AA166" s="308">
        <v>31000</v>
      </c>
      <c r="AB166" s="309">
        <v>8000</v>
      </c>
      <c r="AC166" s="308">
        <v>20000</v>
      </c>
      <c r="AD166" s="309">
        <v>28000</v>
      </c>
      <c r="AE166" s="309" t="s">
        <v>270</v>
      </c>
      <c r="AF166" s="308">
        <v>14000</v>
      </c>
      <c r="AG166" s="308">
        <v>8000</v>
      </c>
      <c r="AH166" s="310">
        <v>336000</v>
      </c>
      <c r="AI166" s="231">
        <v>209000</v>
      </c>
    </row>
    <row r="167" spans="1:35" ht="21" hidden="1" customHeight="1">
      <c r="A167" s="28" t="s">
        <v>233</v>
      </c>
      <c r="B167" s="168">
        <v>493000</v>
      </c>
      <c r="C167" s="169">
        <v>53000</v>
      </c>
      <c r="D167" s="170">
        <v>14000</v>
      </c>
      <c r="E167" s="169">
        <v>34000</v>
      </c>
      <c r="F167" s="170">
        <v>48000</v>
      </c>
      <c r="G167" s="170">
        <v>18000</v>
      </c>
      <c r="H167" s="169">
        <v>15000</v>
      </c>
      <c r="I167" s="169">
        <v>15000</v>
      </c>
      <c r="J167" s="171">
        <v>546000</v>
      </c>
      <c r="K167" s="172">
        <v>330000</v>
      </c>
      <c r="M167" s="28" t="s">
        <v>233</v>
      </c>
      <c r="N167" s="216">
        <v>186000</v>
      </c>
      <c r="O167" s="305">
        <v>24000</v>
      </c>
      <c r="P167" s="273" t="s">
        <v>270</v>
      </c>
      <c r="Q167" s="305">
        <v>17000</v>
      </c>
      <c r="R167" s="273">
        <v>22000</v>
      </c>
      <c r="S167" s="273">
        <v>13000</v>
      </c>
      <c r="T167" s="305" t="s">
        <v>270</v>
      </c>
      <c r="U167" s="305" t="s">
        <v>270</v>
      </c>
      <c r="V167" s="306">
        <v>210000</v>
      </c>
      <c r="W167" s="218">
        <v>120000</v>
      </c>
      <c r="Y167" s="28" t="s">
        <v>233</v>
      </c>
      <c r="Z167" s="230">
        <v>307000</v>
      </c>
      <c r="AA167" s="308">
        <v>29000</v>
      </c>
      <c r="AB167" s="309">
        <v>9000</v>
      </c>
      <c r="AC167" s="308">
        <v>17000</v>
      </c>
      <c r="AD167" s="309">
        <v>26000</v>
      </c>
      <c r="AE167" s="309" t="s">
        <v>270</v>
      </c>
      <c r="AF167" s="308">
        <v>13000</v>
      </c>
      <c r="AG167" s="308">
        <v>8000</v>
      </c>
      <c r="AH167" s="310">
        <v>335000</v>
      </c>
      <c r="AI167" s="231">
        <v>210000</v>
      </c>
    </row>
    <row r="168" spans="1:35" ht="21" hidden="1" customHeight="1">
      <c r="A168" s="28" t="s">
        <v>234</v>
      </c>
      <c r="B168" s="168">
        <v>489000</v>
      </c>
      <c r="C168" s="169">
        <v>53000</v>
      </c>
      <c r="D168" s="170">
        <v>14000</v>
      </c>
      <c r="E168" s="169">
        <v>35000</v>
      </c>
      <c r="F168" s="170">
        <v>49000</v>
      </c>
      <c r="G168" s="170">
        <v>17000</v>
      </c>
      <c r="H168" s="169">
        <v>16000</v>
      </c>
      <c r="I168" s="169">
        <v>16000</v>
      </c>
      <c r="J168" s="171">
        <v>542000</v>
      </c>
      <c r="K168" s="172">
        <v>326000</v>
      </c>
      <c r="M168" s="28" t="s">
        <v>234</v>
      </c>
      <c r="N168" s="216">
        <v>184000</v>
      </c>
      <c r="O168" s="305">
        <v>25000</v>
      </c>
      <c r="P168" s="273" t="s">
        <v>270</v>
      </c>
      <c r="Q168" s="305">
        <v>18000</v>
      </c>
      <c r="R168" s="273">
        <v>23000</v>
      </c>
      <c r="S168" s="273">
        <v>13000</v>
      </c>
      <c r="T168" s="305" t="s">
        <v>270</v>
      </c>
      <c r="U168" s="305" t="s">
        <v>270</v>
      </c>
      <c r="V168" s="306">
        <v>209000</v>
      </c>
      <c r="W168" s="218">
        <v>119000</v>
      </c>
      <c r="Y168" s="28" t="s">
        <v>234</v>
      </c>
      <c r="Z168" s="230">
        <v>305000</v>
      </c>
      <c r="AA168" s="308">
        <v>28000</v>
      </c>
      <c r="AB168" s="309">
        <v>9000</v>
      </c>
      <c r="AC168" s="308">
        <v>17000</v>
      </c>
      <c r="AD168" s="309">
        <v>26000</v>
      </c>
      <c r="AE168" s="309" t="s">
        <v>270</v>
      </c>
      <c r="AF168" s="308">
        <v>13000</v>
      </c>
      <c r="AG168" s="308">
        <v>8000</v>
      </c>
      <c r="AH168" s="310">
        <v>333000</v>
      </c>
      <c r="AI168" s="231">
        <v>208000</v>
      </c>
    </row>
    <row r="169" spans="1:35" ht="21" hidden="1" customHeight="1">
      <c r="A169" s="28" t="s">
        <v>180</v>
      </c>
      <c r="B169" s="168">
        <v>488000</v>
      </c>
      <c r="C169" s="169">
        <v>53000</v>
      </c>
      <c r="D169" s="170">
        <v>14000</v>
      </c>
      <c r="E169" s="169">
        <v>35000</v>
      </c>
      <c r="F169" s="170">
        <v>50000</v>
      </c>
      <c r="G169" s="170">
        <v>18000</v>
      </c>
      <c r="H169" s="169">
        <v>16000</v>
      </c>
      <c r="I169" s="169">
        <v>16000</v>
      </c>
      <c r="J169" s="171">
        <v>541000</v>
      </c>
      <c r="K169" s="172">
        <v>324000</v>
      </c>
      <c r="M169" s="28" t="s">
        <v>180</v>
      </c>
      <c r="N169" s="216">
        <v>186000</v>
      </c>
      <c r="O169" s="305">
        <v>23000</v>
      </c>
      <c r="P169" s="273" t="s">
        <v>270</v>
      </c>
      <c r="Q169" s="305">
        <v>17000</v>
      </c>
      <c r="R169" s="273">
        <v>23000</v>
      </c>
      <c r="S169" s="273">
        <v>13000</v>
      </c>
      <c r="T169" s="305" t="s">
        <v>270</v>
      </c>
      <c r="U169" s="305" t="s">
        <v>270</v>
      </c>
      <c r="V169" s="306">
        <v>209000</v>
      </c>
      <c r="W169" s="218">
        <v>118000</v>
      </c>
      <c r="Y169" s="28" t="s">
        <v>180</v>
      </c>
      <c r="Z169" s="230">
        <v>302000</v>
      </c>
      <c r="AA169" s="308">
        <v>30000</v>
      </c>
      <c r="AB169" s="309">
        <v>9000</v>
      </c>
      <c r="AC169" s="308">
        <v>18000</v>
      </c>
      <c r="AD169" s="309">
        <v>27000</v>
      </c>
      <c r="AE169" s="309" t="s">
        <v>270</v>
      </c>
      <c r="AF169" s="308">
        <v>14000</v>
      </c>
      <c r="AG169" s="308">
        <v>8000</v>
      </c>
      <c r="AH169" s="310">
        <v>332000</v>
      </c>
      <c r="AI169" s="231">
        <v>206000</v>
      </c>
    </row>
    <row r="170" spans="1:35" ht="21" hidden="1" customHeight="1">
      <c r="A170" s="28" t="s">
        <v>181</v>
      </c>
      <c r="B170" s="168">
        <v>491000</v>
      </c>
      <c r="C170" s="169">
        <v>50000</v>
      </c>
      <c r="D170" s="170">
        <v>11000</v>
      </c>
      <c r="E170" s="169">
        <v>34000</v>
      </c>
      <c r="F170" s="170">
        <v>46000</v>
      </c>
      <c r="G170" s="170">
        <v>15000</v>
      </c>
      <c r="H170" s="169">
        <v>17000</v>
      </c>
      <c r="I170" s="169">
        <v>14000</v>
      </c>
      <c r="J170" s="171">
        <v>541000</v>
      </c>
      <c r="K170" s="172">
        <v>321000</v>
      </c>
      <c r="M170" s="28" t="s">
        <v>181</v>
      </c>
      <c r="N170" s="216">
        <v>188000</v>
      </c>
      <c r="O170" s="305">
        <v>22000</v>
      </c>
      <c r="P170" s="273" t="s">
        <v>270</v>
      </c>
      <c r="Q170" s="305">
        <v>16000</v>
      </c>
      <c r="R170" s="273">
        <v>20000</v>
      </c>
      <c r="S170" s="273">
        <v>11000</v>
      </c>
      <c r="T170" s="305" t="s">
        <v>270</v>
      </c>
      <c r="U170" s="305" t="s">
        <v>270</v>
      </c>
      <c r="V170" s="306">
        <v>210000</v>
      </c>
      <c r="W170" s="218">
        <v>117000</v>
      </c>
      <c r="Y170" s="28" t="s">
        <v>181</v>
      </c>
      <c r="Z170" s="230">
        <v>302000</v>
      </c>
      <c r="AA170" s="308">
        <v>28000</v>
      </c>
      <c r="AB170" s="309" t="s">
        <v>270</v>
      </c>
      <c r="AC170" s="308">
        <v>18000</v>
      </c>
      <c r="AD170" s="309">
        <v>26000</v>
      </c>
      <c r="AE170" s="309" t="s">
        <v>270</v>
      </c>
      <c r="AF170" s="308">
        <v>14000</v>
      </c>
      <c r="AG170" s="308" t="s">
        <v>270</v>
      </c>
      <c r="AH170" s="310">
        <v>331000</v>
      </c>
      <c r="AI170" s="231">
        <v>203000</v>
      </c>
    </row>
    <row r="171" spans="1:35" ht="21" hidden="1" customHeight="1">
      <c r="A171" s="28" t="s">
        <v>182</v>
      </c>
      <c r="B171" s="168">
        <v>495000</v>
      </c>
      <c r="C171" s="169">
        <v>45000</v>
      </c>
      <c r="D171" s="170">
        <v>11000</v>
      </c>
      <c r="E171" s="169">
        <v>29000</v>
      </c>
      <c r="F171" s="170">
        <v>40000</v>
      </c>
      <c r="G171" s="170">
        <v>14000</v>
      </c>
      <c r="H171" s="169">
        <v>14000</v>
      </c>
      <c r="I171" s="169">
        <v>12000</v>
      </c>
      <c r="J171" s="171">
        <v>540000</v>
      </c>
      <c r="K171" s="172">
        <v>321000</v>
      </c>
      <c r="M171" s="28" t="s">
        <v>182</v>
      </c>
      <c r="N171" s="216">
        <v>191000</v>
      </c>
      <c r="O171" s="305">
        <v>19000</v>
      </c>
      <c r="P171" s="273" t="s">
        <v>270</v>
      </c>
      <c r="Q171" s="305">
        <v>13000</v>
      </c>
      <c r="R171" s="273">
        <v>17000</v>
      </c>
      <c r="S171" s="273">
        <v>10000</v>
      </c>
      <c r="T171" s="305" t="s">
        <v>270</v>
      </c>
      <c r="U171" s="305" t="s">
        <v>270</v>
      </c>
      <c r="V171" s="306">
        <v>209000</v>
      </c>
      <c r="W171" s="218">
        <v>117000</v>
      </c>
      <c r="Y171" s="28" t="s">
        <v>182</v>
      </c>
      <c r="Z171" s="230">
        <v>304000</v>
      </c>
      <c r="AA171" s="308">
        <v>26000</v>
      </c>
      <c r="AB171" s="309" t="s">
        <v>270</v>
      </c>
      <c r="AC171" s="308">
        <v>16000</v>
      </c>
      <c r="AD171" s="309">
        <v>23000</v>
      </c>
      <c r="AE171" s="309" t="s">
        <v>270</v>
      </c>
      <c r="AF171" s="308">
        <v>12000</v>
      </c>
      <c r="AG171" s="308" t="s">
        <v>270</v>
      </c>
      <c r="AH171" s="310">
        <v>330000</v>
      </c>
      <c r="AI171" s="231">
        <v>204000</v>
      </c>
    </row>
    <row r="172" spans="1:35" ht="21" hidden="1" customHeight="1">
      <c r="A172" s="28" t="s">
        <v>183</v>
      </c>
      <c r="B172" s="168">
        <v>507000</v>
      </c>
      <c r="C172" s="169">
        <v>41000</v>
      </c>
      <c r="D172" s="170">
        <v>11000</v>
      </c>
      <c r="E172" s="169">
        <v>25000</v>
      </c>
      <c r="F172" s="170">
        <v>36000</v>
      </c>
      <c r="G172" s="170">
        <v>11000</v>
      </c>
      <c r="H172" s="169">
        <v>12000</v>
      </c>
      <c r="I172" s="169">
        <v>13000</v>
      </c>
      <c r="J172" s="171">
        <v>548000</v>
      </c>
      <c r="K172" s="172">
        <v>328000</v>
      </c>
      <c r="M172" s="28" t="s">
        <v>183</v>
      </c>
      <c r="N172" s="216">
        <v>196000</v>
      </c>
      <c r="O172" s="305">
        <v>15000</v>
      </c>
      <c r="P172" s="273" t="s">
        <v>270</v>
      </c>
      <c r="Q172" s="305">
        <v>10000</v>
      </c>
      <c r="R172" s="273">
        <v>13000</v>
      </c>
      <c r="S172" s="273" t="s">
        <v>270</v>
      </c>
      <c r="T172" s="305" t="s">
        <v>270</v>
      </c>
      <c r="U172" s="305" t="s">
        <v>270</v>
      </c>
      <c r="V172" s="306">
        <v>211000</v>
      </c>
      <c r="W172" s="218">
        <v>118000</v>
      </c>
      <c r="Y172" s="28" t="s">
        <v>183</v>
      </c>
      <c r="Z172" s="230">
        <v>311000</v>
      </c>
      <c r="AA172" s="308">
        <v>25000</v>
      </c>
      <c r="AB172" s="309" t="s">
        <v>270</v>
      </c>
      <c r="AC172" s="308">
        <v>15000</v>
      </c>
      <c r="AD172" s="309">
        <v>23000</v>
      </c>
      <c r="AE172" s="309" t="s">
        <v>270</v>
      </c>
      <c r="AF172" s="308">
        <v>11000</v>
      </c>
      <c r="AG172" s="308" t="s">
        <v>270</v>
      </c>
      <c r="AH172" s="310">
        <v>337000</v>
      </c>
      <c r="AI172" s="231">
        <v>210000</v>
      </c>
    </row>
    <row r="173" spans="1:35" ht="21" hidden="1" customHeight="1">
      <c r="A173" s="28" t="s">
        <v>184</v>
      </c>
      <c r="B173" s="168">
        <v>510000</v>
      </c>
      <c r="C173" s="169">
        <v>39000</v>
      </c>
      <c r="D173" s="170">
        <v>12000</v>
      </c>
      <c r="E173" s="169">
        <v>24000</v>
      </c>
      <c r="F173" s="170">
        <v>36000</v>
      </c>
      <c r="G173" s="170">
        <v>10000</v>
      </c>
      <c r="H173" s="169">
        <v>12000</v>
      </c>
      <c r="I173" s="169">
        <v>14000</v>
      </c>
      <c r="J173" s="171">
        <v>548000</v>
      </c>
      <c r="K173" s="172">
        <v>329000</v>
      </c>
      <c r="M173" s="28" t="s">
        <v>184</v>
      </c>
      <c r="N173" s="216">
        <v>196000</v>
      </c>
      <c r="O173" s="305">
        <v>15000</v>
      </c>
      <c r="P173" s="273" t="s">
        <v>270</v>
      </c>
      <c r="Q173" s="305">
        <v>10000</v>
      </c>
      <c r="R173" s="273">
        <v>15000</v>
      </c>
      <c r="S173" s="273" t="s">
        <v>270</v>
      </c>
      <c r="T173" s="305" t="s">
        <v>270</v>
      </c>
      <c r="U173" s="305" t="s">
        <v>270</v>
      </c>
      <c r="V173" s="306">
        <v>211000</v>
      </c>
      <c r="W173" s="218">
        <v>118000</v>
      </c>
      <c r="Y173" s="28" t="s">
        <v>184</v>
      </c>
      <c r="Z173" s="230">
        <v>314000</v>
      </c>
      <c r="AA173" s="308">
        <v>23000</v>
      </c>
      <c r="AB173" s="309" t="s">
        <v>270</v>
      </c>
      <c r="AC173" s="308">
        <v>14000</v>
      </c>
      <c r="AD173" s="309">
        <v>22000</v>
      </c>
      <c r="AE173" s="309" t="s">
        <v>270</v>
      </c>
      <c r="AF173" s="308">
        <v>11000</v>
      </c>
      <c r="AG173" s="308" t="s">
        <v>270</v>
      </c>
      <c r="AH173" s="310">
        <v>337000</v>
      </c>
      <c r="AI173" s="231">
        <v>210000</v>
      </c>
    </row>
    <row r="174" spans="1:35" ht="21" hidden="1" customHeight="1">
      <c r="A174" s="28" t="s">
        <v>185</v>
      </c>
      <c r="B174" s="168">
        <v>510000</v>
      </c>
      <c r="C174" s="169">
        <v>37000</v>
      </c>
      <c r="D174" s="170">
        <v>13000</v>
      </c>
      <c r="E174" s="169">
        <v>23000</v>
      </c>
      <c r="F174" s="170">
        <v>36000</v>
      </c>
      <c r="G174" s="170">
        <v>10000</v>
      </c>
      <c r="H174" s="169">
        <v>11000</v>
      </c>
      <c r="I174" s="169">
        <v>15000</v>
      </c>
      <c r="J174" s="171">
        <v>548000</v>
      </c>
      <c r="K174" s="172">
        <v>326000</v>
      </c>
      <c r="M174" s="28" t="s">
        <v>185</v>
      </c>
      <c r="N174" s="216">
        <v>200000</v>
      </c>
      <c r="O174" s="305">
        <v>13000</v>
      </c>
      <c r="P174" s="273" t="s">
        <v>270</v>
      </c>
      <c r="Q174" s="305">
        <v>9000</v>
      </c>
      <c r="R174" s="273">
        <v>13000</v>
      </c>
      <c r="S174" s="273" t="s">
        <v>270</v>
      </c>
      <c r="T174" s="305" t="s">
        <v>270</v>
      </c>
      <c r="U174" s="305" t="s">
        <v>270</v>
      </c>
      <c r="V174" s="306">
        <v>213000</v>
      </c>
      <c r="W174" s="218">
        <v>119000</v>
      </c>
      <c r="Y174" s="28" t="s">
        <v>185</v>
      </c>
      <c r="Z174" s="230">
        <v>310000</v>
      </c>
      <c r="AA174" s="308">
        <v>24000</v>
      </c>
      <c r="AB174" s="309">
        <v>9000</v>
      </c>
      <c r="AC174" s="308">
        <v>14000</v>
      </c>
      <c r="AD174" s="309">
        <v>23000</v>
      </c>
      <c r="AE174" s="309" t="s">
        <v>270</v>
      </c>
      <c r="AF174" s="308">
        <v>10000</v>
      </c>
      <c r="AG174" s="308">
        <v>10000</v>
      </c>
      <c r="AH174" s="310">
        <v>335000</v>
      </c>
      <c r="AI174" s="231">
        <v>206000</v>
      </c>
    </row>
    <row r="175" spans="1:35" ht="21" hidden="1" customHeight="1">
      <c r="A175" s="28" t="s">
        <v>186</v>
      </c>
      <c r="B175" s="168">
        <v>519000</v>
      </c>
      <c r="C175" s="173">
        <v>31000</v>
      </c>
      <c r="D175" s="168">
        <v>12000</v>
      </c>
      <c r="E175" s="173">
        <v>19000</v>
      </c>
      <c r="F175" s="171">
        <v>30000</v>
      </c>
      <c r="G175" s="168">
        <v>9000</v>
      </c>
      <c r="H175" s="169">
        <v>8000</v>
      </c>
      <c r="I175" s="173">
        <v>13000</v>
      </c>
      <c r="J175" s="171">
        <v>551000</v>
      </c>
      <c r="K175" s="172">
        <v>328000</v>
      </c>
      <c r="M175" s="28" t="s">
        <v>186</v>
      </c>
      <c r="N175" s="216">
        <v>204000</v>
      </c>
      <c r="O175" s="305">
        <v>13000</v>
      </c>
      <c r="P175" s="273" t="s">
        <v>270</v>
      </c>
      <c r="Q175" s="305">
        <v>8000</v>
      </c>
      <c r="R175" s="273">
        <v>13000</v>
      </c>
      <c r="S175" s="273" t="s">
        <v>270</v>
      </c>
      <c r="T175" s="305" t="s">
        <v>270</v>
      </c>
      <c r="U175" s="305" t="s">
        <v>270</v>
      </c>
      <c r="V175" s="306">
        <v>217000</v>
      </c>
      <c r="W175" s="218">
        <v>123000</v>
      </c>
      <c r="Y175" s="28" t="s">
        <v>186</v>
      </c>
      <c r="Z175" s="230">
        <v>315000</v>
      </c>
      <c r="AA175" s="308">
        <v>19000</v>
      </c>
      <c r="AB175" s="309" t="s">
        <v>270</v>
      </c>
      <c r="AC175" s="308">
        <v>11000</v>
      </c>
      <c r="AD175" s="309">
        <v>18000</v>
      </c>
      <c r="AE175" s="309" t="s">
        <v>270</v>
      </c>
      <c r="AF175" s="308" t="s">
        <v>270</v>
      </c>
      <c r="AG175" s="308">
        <v>8000</v>
      </c>
      <c r="AH175" s="310">
        <v>334000</v>
      </c>
      <c r="AI175" s="231">
        <v>205000</v>
      </c>
    </row>
    <row r="176" spans="1:35" ht="21" hidden="1" customHeight="1">
      <c r="A176" s="28" t="s">
        <v>187</v>
      </c>
      <c r="B176" s="168">
        <v>521000</v>
      </c>
      <c r="C176" s="173">
        <v>33000</v>
      </c>
      <c r="D176" s="168">
        <v>11000</v>
      </c>
      <c r="E176" s="173">
        <v>20000</v>
      </c>
      <c r="F176" s="171">
        <v>32000</v>
      </c>
      <c r="G176" s="168">
        <v>9000</v>
      </c>
      <c r="H176" s="168">
        <v>8000</v>
      </c>
      <c r="I176" s="173">
        <v>14000</v>
      </c>
      <c r="J176" s="171">
        <v>554000</v>
      </c>
      <c r="K176" s="172">
        <v>332000</v>
      </c>
      <c r="M176" s="28" t="s">
        <v>187</v>
      </c>
      <c r="N176" s="216">
        <v>203000</v>
      </c>
      <c r="O176" s="305">
        <v>13000</v>
      </c>
      <c r="P176" s="273" t="s">
        <v>270</v>
      </c>
      <c r="Q176" s="305">
        <v>9000</v>
      </c>
      <c r="R176" s="273">
        <v>13000</v>
      </c>
      <c r="S176" s="273" t="s">
        <v>270</v>
      </c>
      <c r="T176" s="305" t="s">
        <v>270</v>
      </c>
      <c r="U176" s="305" t="s">
        <v>270</v>
      </c>
      <c r="V176" s="306">
        <v>216000</v>
      </c>
      <c r="W176" s="218">
        <v>122000</v>
      </c>
      <c r="Y176" s="28" t="s">
        <v>187</v>
      </c>
      <c r="Z176" s="230">
        <v>319000</v>
      </c>
      <c r="AA176" s="308">
        <v>20000</v>
      </c>
      <c r="AB176" s="309" t="s">
        <v>270</v>
      </c>
      <c r="AC176" s="308">
        <v>11000</v>
      </c>
      <c r="AD176" s="309">
        <v>19000</v>
      </c>
      <c r="AE176" s="309" t="s">
        <v>270</v>
      </c>
      <c r="AF176" s="308" t="s">
        <v>270</v>
      </c>
      <c r="AG176" s="308">
        <v>8000</v>
      </c>
      <c r="AH176" s="310">
        <v>338000</v>
      </c>
      <c r="AI176" s="231">
        <v>210000</v>
      </c>
    </row>
    <row r="177" spans="1:35" ht="21" hidden="1" customHeight="1">
      <c r="A177" s="28" t="s">
        <v>235</v>
      </c>
      <c r="B177" s="168">
        <v>526000</v>
      </c>
      <c r="C177" s="173">
        <v>34000</v>
      </c>
      <c r="D177" s="168">
        <v>9000</v>
      </c>
      <c r="E177" s="173">
        <v>24000</v>
      </c>
      <c r="F177" s="171">
        <v>33000</v>
      </c>
      <c r="G177" s="168">
        <v>12000</v>
      </c>
      <c r="H177" s="168">
        <v>9000</v>
      </c>
      <c r="I177" s="173">
        <v>13000</v>
      </c>
      <c r="J177" s="171">
        <v>561000</v>
      </c>
      <c r="K177" s="172">
        <v>337000</v>
      </c>
      <c r="M177" s="28" t="s">
        <v>235</v>
      </c>
      <c r="N177" s="216">
        <v>204000</v>
      </c>
      <c r="O177" s="305">
        <v>14000</v>
      </c>
      <c r="P177" s="273" t="s">
        <v>270</v>
      </c>
      <c r="Q177" s="305">
        <v>10000</v>
      </c>
      <c r="R177" s="273">
        <v>14000</v>
      </c>
      <c r="S177" s="273" t="s">
        <v>270</v>
      </c>
      <c r="T177" s="305" t="s">
        <v>270</v>
      </c>
      <c r="U177" s="305" t="s">
        <v>270</v>
      </c>
      <c r="V177" s="306">
        <v>217000</v>
      </c>
      <c r="W177" s="218">
        <v>123000</v>
      </c>
      <c r="Y177" s="28" t="s">
        <v>235</v>
      </c>
      <c r="Z177" s="230">
        <v>323000</v>
      </c>
      <c r="AA177" s="308">
        <v>20000</v>
      </c>
      <c r="AB177" s="309" t="s">
        <v>270</v>
      </c>
      <c r="AC177" s="308">
        <v>14000</v>
      </c>
      <c r="AD177" s="309">
        <v>19000</v>
      </c>
      <c r="AE177" s="309" t="s">
        <v>270</v>
      </c>
      <c r="AF177" s="308" t="s">
        <v>270</v>
      </c>
      <c r="AG177" s="308" t="s">
        <v>270</v>
      </c>
      <c r="AH177" s="310">
        <v>343000</v>
      </c>
      <c r="AI177" s="231">
        <v>214000</v>
      </c>
    </row>
    <row r="178" spans="1:35" ht="21" hidden="1" customHeight="1">
      <c r="A178" s="28" t="s">
        <v>236</v>
      </c>
      <c r="B178" s="168">
        <v>528000</v>
      </c>
      <c r="C178" s="173">
        <v>36000</v>
      </c>
      <c r="D178" s="168">
        <v>9000</v>
      </c>
      <c r="E178" s="173">
        <v>26000</v>
      </c>
      <c r="F178" s="171">
        <v>35000</v>
      </c>
      <c r="G178" s="168">
        <v>14000</v>
      </c>
      <c r="H178" s="168">
        <v>8000</v>
      </c>
      <c r="I178" s="173">
        <v>12000</v>
      </c>
      <c r="J178" s="171">
        <v>564000</v>
      </c>
      <c r="K178" s="172">
        <v>341000</v>
      </c>
      <c r="M178" s="28" t="s">
        <v>236</v>
      </c>
      <c r="N178" s="216">
        <v>206000</v>
      </c>
      <c r="O178" s="305">
        <v>15000</v>
      </c>
      <c r="P178" s="273" t="s">
        <v>270</v>
      </c>
      <c r="Q178" s="305">
        <v>11000</v>
      </c>
      <c r="R178" s="273">
        <v>15000</v>
      </c>
      <c r="S178" s="273" t="s">
        <v>270</v>
      </c>
      <c r="T178" s="305" t="s">
        <v>270</v>
      </c>
      <c r="U178" s="305" t="s">
        <v>270</v>
      </c>
      <c r="V178" s="306">
        <v>221000</v>
      </c>
      <c r="W178" s="218">
        <v>127000</v>
      </c>
      <c r="Y178" s="28" t="s">
        <v>236</v>
      </c>
      <c r="Z178" s="230">
        <v>322000</v>
      </c>
      <c r="AA178" s="308">
        <v>21000</v>
      </c>
      <c r="AB178" s="309" t="s">
        <v>270</v>
      </c>
      <c r="AC178" s="308">
        <v>15000</v>
      </c>
      <c r="AD178" s="309">
        <v>20000</v>
      </c>
      <c r="AE178" s="309" t="s">
        <v>270</v>
      </c>
      <c r="AF178" s="308" t="s">
        <v>270</v>
      </c>
      <c r="AG178" s="308" t="s">
        <v>270</v>
      </c>
      <c r="AH178" s="310">
        <v>343000</v>
      </c>
      <c r="AI178" s="231">
        <v>214000</v>
      </c>
    </row>
    <row r="179" spans="1:35" ht="21" hidden="1" customHeight="1">
      <c r="A179" s="28" t="s">
        <v>237</v>
      </c>
      <c r="B179" s="168">
        <v>529000</v>
      </c>
      <c r="C179" s="173">
        <v>39000</v>
      </c>
      <c r="D179" s="168">
        <v>11000</v>
      </c>
      <c r="E179" s="173">
        <v>27000</v>
      </c>
      <c r="F179" s="171">
        <v>37000</v>
      </c>
      <c r="G179" s="168">
        <v>16000</v>
      </c>
      <c r="H179" s="168">
        <v>9000</v>
      </c>
      <c r="I179" s="173">
        <v>13000</v>
      </c>
      <c r="J179" s="171">
        <v>569000</v>
      </c>
      <c r="K179" s="172">
        <v>346000</v>
      </c>
      <c r="M179" s="28" t="s">
        <v>237</v>
      </c>
      <c r="N179" s="216">
        <v>206000</v>
      </c>
      <c r="O179" s="305">
        <v>17000</v>
      </c>
      <c r="P179" s="273" t="s">
        <v>270</v>
      </c>
      <c r="Q179" s="305">
        <v>12000</v>
      </c>
      <c r="R179" s="273">
        <v>17000</v>
      </c>
      <c r="S179" s="273">
        <v>10000</v>
      </c>
      <c r="T179" s="305" t="s">
        <v>270</v>
      </c>
      <c r="U179" s="305" t="s">
        <v>270</v>
      </c>
      <c r="V179" s="306">
        <v>224000</v>
      </c>
      <c r="W179" s="218">
        <v>129000</v>
      </c>
      <c r="Y179" s="28" t="s">
        <v>237</v>
      </c>
      <c r="Z179" s="230">
        <v>323000</v>
      </c>
      <c r="AA179" s="308">
        <v>22000</v>
      </c>
      <c r="AB179" s="309" t="s">
        <v>270</v>
      </c>
      <c r="AC179" s="308">
        <v>15000</v>
      </c>
      <c r="AD179" s="309">
        <v>21000</v>
      </c>
      <c r="AE179" s="309" t="s">
        <v>270</v>
      </c>
      <c r="AF179" s="308" t="s">
        <v>270</v>
      </c>
      <c r="AG179" s="308" t="s">
        <v>270</v>
      </c>
      <c r="AH179" s="310">
        <v>345000</v>
      </c>
      <c r="AI179" s="231">
        <v>216000</v>
      </c>
    </row>
    <row r="180" spans="1:35" ht="21" hidden="1" customHeight="1">
      <c r="A180" s="28" t="s">
        <v>238</v>
      </c>
      <c r="B180" s="168">
        <v>534000</v>
      </c>
      <c r="C180" s="173">
        <v>41000</v>
      </c>
      <c r="D180" s="168">
        <v>11000</v>
      </c>
      <c r="E180" s="173">
        <v>28000</v>
      </c>
      <c r="F180" s="171">
        <v>39000</v>
      </c>
      <c r="G180" s="168">
        <v>16000</v>
      </c>
      <c r="H180" s="168">
        <v>9000</v>
      </c>
      <c r="I180" s="173">
        <v>14000</v>
      </c>
      <c r="J180" s="171">
        <v>575000</v>
      </c>
      <c r="K180" s="172">
        <v>352000</v>
      </c>
      <c r="M180" s="28" t="s">
        <v>238</v>
      </c>
      <c r="N180" s="216">
        <v>211000</v>
      </c>
      <c r="O180" s="305">
        <v>19000</v>
      </c>
      <c r="P180" s="273" t="s">
        <v>270</v>
      </c>
      <c r="Q180" s="305">
        <v>12000</v>
      </c>
      <c r="R180" s="273">
        <v>18000</v>
      </c>
      <c r="S180" s="273">
        <v>9000</v>
      </c>
      <c r="T180" s="305" t="s">
        <v>270</v>
      </c>
      <c r="U180" s="305" t="s">
        <v>270</v>
      </c>
      <c r="V180" s="306">
        <v>230000</v>
      </c>
      <c r="W180" s="218">
        <v>136000</v>
      </c>
      <c r="Y180" s="28" t="s">
        <v>238</v>
      </c>
      <c r="Z180" s="230">
        <v>324000</v>
      </c>
      <c r="AA180" s="308">
        <v>22000</v>
      </c>
      <c r="AB180" s="309" t="s">
        <v>270</v>
      </c>
      <c r="AC180" s="308">
        <v>15000</v>
      </c>
      <c r="AD180" s="309">
        <v>21000</v>
      </c>
      <c r="AE180" s="309" t="s">
        <v>270</v>
      </c>
      <c r="AF180" s="308" t="s">
        <v>270</v>
      </c>
      <c r="AG180" s="308" t="s">
        <v>270</v>
      </c>
      <c r="AH180" s="310">
        <v>346000</v>
      </c>
      <c r="AI180" s="231">
        <v>217000</v>
      </c>
    </row>
    <row r="181" spans="1:35" ht="21" hidden="1" customHeight="1">
      <c r="A181" s="28" t="s">
        <v>239</v>
      </c>
      <c r="B181" s="168">
        <v>531000</v>
      </c>
      <c r="C181" s="173">
        <v>44000</v>
      </c>
      <c r="D181" s="168">
        <v>13000</v>
      </c>
      <c r="E181" s="173">
        <v>29000</v>
      </c>
      <c r="F181" s="171">
        <v>42000</v>
      </c>
      <c r="G181" s="168">
        <v>16000</v>
      </c>
      <c r="H181" s="168">
        <v>9000</v>
      </c>
      <c r="I181" s="173">
        <v>17000</v>
      </c>
      <c r="J181" s="171">
        <v>575000</v>
      </c>
      <c r="K181" s="172">
        <v>352000</v>
      </c>
      <c r="M181" s="28" t="s">
        <v>239</v>
      </c>
      <c r="N181" s="216">
        <v>207000</v>
      </c>
      <c r="O181" s="305">
        <v>22000</v>
      </c>
      <c r="P181" s="273" t="s">
        <v>270</v>
      </c>
      <c r="Q181" s="305">
        <v>14000</v>
      </c>
      <c r="R181" s="273">
        <v>21000</v>
      </c>
      <c r="S181" s="273">
        <v>10000</v>
      </c>
      <c r="T181" s="305" t="s">
        <v>270</v>
      </c>
      <c r="U181" s="305">
        <v>10000</v>
      </c>
      <c r="V181" s="306">
        <v>229000</v>
      </c>
      <c r="W181" s="218">
        <v>136000</v>
      </c>
      <c r="Y181" s="28" t="s">
        <v>239</v>
      </c>
      <c r="Z181" s="230">
        <v>324000</v>
      </c>
      <c r="AA181" s="308">
        <v>22000</v>
      </c>
      <c r="AB181" s="309" t="s">
        <v>270</v>
      </c>
      <c r="AC181" s="308">
        <v>15000</v>
      </c>
      <c r="AD181" s="309">
        <v>20000</v>
      </c>
      <c r="AE181" s="309" t="s">
        <v>270</v>
      </c>
      <c r="AF181" s="308" t="s">
        <v>270</v>
      </c>
      <c r="AG181" s="308" t="s">
        <v>270</v>
      </c>
      <c r="AH181" s="310">
        <v>346000</v>
      </c>
      <c r="AI181" s="231">
        <v>217000</v>
      </c>
    </row>
    <row r="182" spans="1:35" ht="21" hidden="1" customHeight="1">
      <c r="A182" s="28" t="s">
        <v>240</v>
      </c>
      <c r="B182" s="168">
        <v>533000</v>
      </c>
      <c r="C182" s="173">
        <v>47000</v>
      </c>
      <c r="D182" s="168">
        <v>12000</v>
      </c>
      <c r="E182" s="173">
        <v>32000</v>
      </c>
      <c r="F182" s="171">
        <v>45000</v>
      </c>
      <c r="G182" s="168">
        <v>17000</v>
      </c>
      <c r="H182" s="168">
        <v>10000</v>
      </c>
      <c r="I182" s="173">
        <v>18000</v>
      </c>
      <c r="J182" s="171">
        <v>581000</v>
      </c>
      <c r="K182" s="172">
        <v>356000</v>
      </c>
      <c r="M182" s="28" t="s">
        <v>240</v>
      </c>
      <c r="N182" s="216">
        <v>207000</v>
      </c>
      <c r="O182" s="305">
        <v>25000</v>
      </c>
      <c r="P182" s="273" t="s">
        <v>270</v>
      </c>
      <c r="Q182" s="305">
        <v>16000</v>
      </c>
      <c r="R182" s="273">
        <v>23000</v>
      </c>
      <c r="S182" s="273">
        <v>11000</v>
      </c>
      <c r="T182" s="305" t="s">
        <v>270</v>
      </c>
      <c r="U182" s="305">
        <v>11000</v>
      </c>
      <c r="V182" s="306">
        <v>233000</v>
      </c>
      <c r="W182" s="218">
        <v>139000</v>
      </c>
      <c r="Y182" s="28" t="s">
        <v>240</v>
      </c>
      <c r="Z182" s="230">
        <v>326000</v>
      </c>
      <c r="AA182" s="308">
        <v>22000</v>
      </c>
      <c r="AB182" s="309" t="s">
        <v>270</v>
      </c>
      <c r="AC182" s="308">
        <v>16000</v>
      </c>
      <c r="AD182" s="309">
        <v>21000</v>
      </c>
      <c r="AE182" s="309" t="s">
        <v>270</v>
      </c>
      <c r="AF182" s="308">
        <v>8000</v>
      </c>
      <c r="AG182" s="308" t="s">
        <v>270</v>
      </c>
      <c r="AH182" s="310">
        <v>348000</v>
      </c>
      <c r="AI182" s="231">
        <v>217000</v>
      </c>
    </row>
    <row r="183" spans="1:35" ht="21" hidden="1" customHeight="1">
      <c r="A183" s="28" t="s">
        <v>241</v>
      </c>
      <c r="B183" s="168">
        <v>539000</v>
      </c>
      <c r="C183" s="173">
        <v>52000</v>
      </c>
      <c r="D183" s="168">
        <v>14000</v>
      </c>
      <c r="E183" s="173">
        <v>35000</v>
      </c>
      <c r="F183" s="171">
        <v>49000</v>
      </c>
      <c r="G183" s="168">
        <v>19000</v>
      </c>
      <c r="H183" s="168">
        <v>10000</v>
      </c>
      <c r="I183" s="173">
        <v>19000</v>
      </c>
      <c r="J183" s="171">
        <v>591000</v>
      </c>
      <c r="K183" s="172">
        <v>367000</v>
      </c>
      <c r="M183" s="28" t="s">
        <v>241</v>
      </c>
      <c r="N183" s="216">
        <v>209000</v>
      </c>
      <c r="O183" s="305">
        <v>28000</v>
      </c>
      <c r="P183" s="273" t="s">
        <v>270</v>
      </c>
      <c r="Q183" s="305">
        <v>19000</v>
      </c>
      <c r="R183" s="273">
        <v>26000</v>
      </c>
      <c r="S183" s="273">
        <v>13000</v>
      </c>
      <c r="T183" s="305" t="s">
        <v>270</v>
      </c>
      <c r="U183" s="305">
        <v>12000</v>
      </c>
      <c r="V183" s="306">
        <v>237000</v>
      </c>
      <c r="W183" s="218">
        <v>143000</v>
      </c>
      <c r="Y183" s="28" t="s">
        <v>241</v>
      </c>
      <c r="Z183" s="230">
        <v>330000</v>
      </c>
      <c r="AA183" s="308">
        <v>24000</v>
      </c>
      <c r="AB183" s="309" t="s">
        <v>270</v>
      </c>
      <c r="AC183" s="308">
        <v>16000</v>
      </c>
      <c r="AD183" s="309">
        <v>22000</v>
      </c>
      <c r="AE183" s="309" t="s">
        <v>270</v>
      </c>
      <c r="AF183" s="308">
        <v>8000</v>
      </c>
      <c r="AG183" s="308" t="s">
        <v>270</v>
      </c>
      <c r="AH183" s="310">
        <v>354000</v>
      </c>
      <c r="AI183" s="231">
        <v>224000</v>
      </c>
    </row>
    <row r="184" spans="1:35" ht="21" hidden="1" customHeight="1">
      <c r="A184" s="28" t="s">
        <v>242</v>
      </c>
      <c r="B184" s="168">
        <v>537000</v>
      </c>
      <c r="C184" s="173">
        <v>51000</v>
      </c>
      <c r="D184" s="168">
        <v>12000</v>
      </c>
      <c r="E184" s="173">
        <v>35000</v>
      </c>
      <c r="F184" s="171">
        <v>47000</v>
      </c>
      <c r="G184" s="168">
        <v>19000</v>
      </c>
      <c r="H184" s="168">
        <v>11000</v>
      </c>
      <c r="I184" s="173">
        <v>18000</v>
      </c>
      <c r="J184" s="171">
        <v>588000</v>
      </c>
      <c r="K184" s="172">
        <v>364000</v>
      </c>
      <c r="M184" s="28" t="s">
        <v>242</v>
      </c>
      <c r="N184" s="216">
        <v>210000</v>
      </c>
      <c r="O184" s="305">
        <v>25000</v>
      </c>
      <c r="P184" s="273" t="s">
        <v>270</v>
      </c>
      <c r="Q184" s="305">
        <v>17000</v>
      </c>
      <c r="R184" s="273">
        <v>23000</v>
      </c>
      <c r="S184" s="273">
        <v>13000</v>
      </c>
      <c r="T184" s="305" t="s">
        <v>270</v>
      </c>
      <c r="U184" s="305">
        <v>9000</v>
      </c>
      <c r="V184" s="306">
        <v>235000</v>
      </c>
      <c r="W184" s="218">
        <v>141000</v>
      </c>
      <c r="Y184" s="28" t="s">
        <v>242</v>
      </c>
      <c r="Z184" s="230">
        <v>328000</v>
      </c>
      <c r="AA184" s="308">
        <v>25000</v>
      </c>
      <c r="AB184" s="309" t="s">
        <v>270</v>
      </c>
      <c r="AC184" s="308">
        <v>18000</v>
      </c>
      <c r="AD184" s="309">
        <v>24000</v>
      </c>
      <c r="AE184" s="309" t="s">
        <v>270</v>
      </c>
      <c r="AF184" s="308">
        <v>9000</v>
      </c>
      <c r="AG184" s="308">
        <v>9000</v>
      </c>
      <c r="AH184" s="310">
        <v>353000</v>
      </c>
      <c r="AI184" s="231">
        <v>223000</v>
      </c>
    </row>
    <row r="185" spans="1:35" ht="21" hidden="1" customHeight="1">
      <c r="A185" s="28" t="s">
        <v>243</v>
      </c>
      <c r="B185" s="168">
        <v>535000</v>
      </c>
      <c r="C185" s="173">
        <v>50000</v>
      </c>
      <c r="D185" s="168">
        <v>12000</v>
      </c>
      <c r="E185" s="173">
        <v>34000</v>
      </c>
      <c r="F185" s="171">
        <v>46000</v>
      </c>
      <c r="G185" s="168">
        <v>19000</v>
      </c>
      <c r="H185" s="168">
        <v>11000</v>
      </c>
      <c r="I185" s="173">
        <v>16000</v>
      </c>
      <c r="J185" s="171">
        <v>585000</v>
      </c>
      <c r="K185" s="172">
        <v>361000</v>
      </c>
      <c r="M185" s="28" t="s">
        <v>243</v>
      </c>
      <c r="N185" s="216">
        <v>208000</v>
      </c>
      <c r="O185" s="305">
        <v>24000</v>
      </c>
      <c r="P185" s="273" t="s">
        <v>270</v>
      </c>
      <c r="Q185" s="305">
        <v>16000</v>
      </c>
      <c r="R185" s="273">
        <v>22000</v>
      </c>
      <c r="S185" s="273">
        <v>13000</v>
      </c>
      <c r="T185" s="305" t="s">
        <v>270</v>
      </c>
      <c r="U185" s="305" t="s">
        <v>270</v>
      </c>
      <c r="V185" s="306">
        <v>232000</v>
      </c>
      <c r="W185" s="218">
        <v>139000</v>
      </c>
      <c r="Y185" s="28" t="s">
        <v>243</v>
      </c>
      <c r="Z185" s="230">
        <v>327000</v>
      </c>
      <c r="AA185" s="308">
        <v>26000</v>
      </c>
      <c r="AB185" s="309" t="s">
        <v>270</v>
      </c>
      <c r="AC185" s="308">
        <v>17000</v>
      </c>
      <c r="AD185" s="309">
        <v>24000</v>
      </c>
      <c r="AE185" s="309" t="s">
        <v>270</v>
      </c>
      <c r="AF185" s="308">
        <v>9000</v>
      </c>
      <c r="AG185" s="308">
        <v>8000</v>
      </c>
      <c r="AH185" s="310">
        <v>353000</v>
      </c>
      <c r="AI185" s="231">
        <v>222000</v>
      </c>
    </row>
    <row r="186" spans="1:35" ht="21" hidden="1" customHeight="1">
      <c r="A186" s="28" t="s">
        <v>244</v>
      </c>
      <c r="B186" s="168">
        <v>527000</v>
      </c>
      <c r="C186" s="173">
        <v>54000</v>
      </c>
      <c r="D186" s="168">
        <v>14000</v>
      </c>
      <c r="E186" s="173">
        <v>36000</v>
      </c>
      <c r="F186" s="171">
        <v>49000</v>
      </c>
      <c r="G186" s="168">
        <v>19000</v>
      </c>
      <c r="H186" s="168">
        <v>14000</v>
      </c>
      <c r="I186" s="173">
        <v>16000</v>
      </c>
      <c r="J186" s="171">
        <v>581000</v>
      </c>
      <c r="K186" s="172">
        <v>357000</v>
      </c>
      <c r="M186" s="28" t="s">
        <v>244</v>
      </c>
      <c r="N186" s="216">
        <v>206000</v>
      </c>
      <c r="O186" s="305">
        <v>24000</v>
      </c>
      <c r="P186" s="273" t="s">
        <v>270</v>
      </c>
      <c r="Q186" s="305">
        <v>14000</v>
      </c>
      <c r="R186" s="273">
        <v>21000</v>
      </c>
      <c r="S186" s="273">
        <v>12000</v>
      </c>
      <c r="T186" s="305" t="s">
        <v>270</v>
      </c>
      <c r="U186" s="305" t="s">
        <v>270</v>
      </c>
      <c r="V186" s="306">
        <v>229000</v>
      </c>
      <c r="W186" s="218">
        <v>135000</v>
      </c>
      <c r="Y186" s="28" t="s">
        <v>244</v>
      </c>
      <c r="Z186" s="230">
        <v>322000</v>
      </c>
      <c r="AA186" s="308">
        <v>30000</v>
      </c>
      <c r="AB186" s="309" t="s">
        <v>270</v>
      </c>
      <c r="AC186" s="308">
        <v>21000</v>
      </c>
      <c r="AD186" s="309">
        <v>29000</v>
      </c>
      <c r="AE186" s="309" t="s">
        <v>270</v>
      </c>
      <c r="AF186" s="308">
        <v>12000</v>
      </c>
      <c r="AG186" s="308">
        <v>10000</v>
      </c>
      <c r="AH186" s="310">
        <v>352000</v>
      </c>
      <c r="AI186" s="231">
        <v>221000</v>
      </c>
    </row>
    <row r="187" spans="1:35" ht="21" hidden="1" customHeight="1">
      <c r="A187" s="28" t="s">
        <v>245</v>
      </c>
      <c r="B187" s="168">
        <v>519000</v>
      </c>
      <c r="C187" s="173">
        <v>56000</v>
      </c>
      <c r="D187" s="168">
        <v>13000</v>
      </c>
      <c r="E187" s="173">
        <v>39000</v>
      </c>
      <c r="F187" s="171">
        <v>52000</v>
      </c>
      <c r="G187" s="168">
        <v>20000</v>
      </c>
      <c r="H187" s="168">
        <v>16000</v>
      </c>
      <c r="I187" s="173">
        <v>16000</v>
      </c>
      <c r="J187" s="171">
        <v>576000</v>
      </c>
      <c r="K187" s="172">
        <v>349000</v>
      </c>
      <c r="M187" s="28" t="s">
        <v>245</v>
      </c>
      <c r="N187" s="216">
        <v>206000</v>
      </c>
      <c r="O187" s="305">
        <v>23000</v>
      </c>
      <c r="P187" s="273" t="s">
        <v>270</v>
      </c>
      <c r="Q187" s="305">
        <v>15000</v>
      </c>
      <c r="R187" s="273">
        <v>21000</v>
      </c>
      <c r="S187" s="273">
        <v>12000</v>
      </c>
      <c r="T187" s="305" t="s">
        <v>270</v>
      </c>
      <c r="U187" s="305" t="s">
        <v>270</v>
      </c>
      <c r="V187" s="306">
        <v>229000</v>
      </c>
      <c r="W187" s="218">
        <v>134000</v>
      </c>
      <c r="Y187" s="28" t="s">
        <v>245</v>
      </c>
      <c r="Z187" s="230">
        <v>313000</v>
      </c>
      <c r="AA187" s="308">
        <v>33000</v>
      </c>
      <c r="AB187" s="309" t="s">
        <v>270</v>
      </c>
      <c r="AC187" s="308">
        <v>24000</v>
      </c>
      <c r="AD187" s="309">
        <v>31000</v>
      </c>
      <c r="AE187" s="309" t="s">
        <v>270</v>
      </c>
      <c r="AF187" s="308">
        <v>14000</v>
      </c>
      <c r="AG187" s="308">
        <v>10000</v>
      </c>
      <c r="AH187" s="310">
        <v>347000</v>
      </c>
      <c r="AI187" s="231">
        <v>215000</v>
      </c>
    </row>
    <row r="188" spans="1:35" ht="21" hidden="1" customHeight="1">
      <c r="A188" s="28" t="s">
        <v>246</v>
      </c>
      <c r="B188" s="168">
        <v>518000</v>
      </c>
      <c r="C188" s="173">
        <v>56000</v>
      </c>
      <c r="D188" s="168">
        <v>12000</v>
      </c>
      <c r="E188" s="173">
        <v>41000</v>
      </c>
      <c r="F188" s="171">
        <v>53000</v>
      </c>
      <c r="G188" s="168">
        <v>21000</v>
      </c>
      <c r="H188" s="168">
        <v>15000</v>
      </c>
      <c r="I188" s="173">
        <v>17000</v>
      </c>
      <c r="J188" s="171">
        <v>574000</v>
      </c>
      <c r="K188" s="172">
        <v>346000</v>
      </c>
      <c r="M188" s="28" t="s">
        <v>246</v>
      </c>
      <c r="N188" s="216">
        <v>205000</v>
      </c>
      <c r="O188" s="305">
        <v>23000</v>
      </c>
      <c r="P188" s="273" t="s">
        <v>270</v>
      </c>
      <c r="Q188" s="305">
        <v>17000</v>
      </c>
      <c r="R188" s="273">
        <v>22000</v>
      </c>
      <c r="S188" s="273">
        <v>14000</v>
      </c>
      <c r="T188" s="305" t="s">
        <v>270</v>
      </c>
      <c r="U188" s="305" t="s">
        <v>270</v>
      </c>
      <c r="V188" s="306">
        <v>228000</v>
      </c>
      <c r="W188" s="218">
        <v>133000</v>
      </c>
      <c r="Y188" s="28" t="s">
        <v>246</v>
      </c>
      <c r="Z188" s="230">
        <v>313000</v>
      </c>
      <c r="AA188" s="308">
        <v>32000</v>
      </c>
      <c r="AB188" s="309" t="s">
        <v>270</v>
      </c>
      <c r="AC188" s="308">
        <v>24000</v>
      </c>
      <c r="AD188" s="309">
        <v>31000</v>
      </c>
      <c r="AE188" s="309" t="s">
        <v>270</v>
      </c>
      <c r="AF188" s="308">
        <v>13000</v>
      </c>
      <c r="AG188" s="308">
        <v>11000</v>
      </c>
      <c r="AH188" s="310">
        <v>345000</v>
      </c>
      <c r="AI188" s="231">
        <v>213000</v>
      </c>
    </row>
    <row r="189" spans="1:35" ht="21" hidden="1" customHeight="1">
      <c r="A189" s="28" t="s">
        <v>247</v>
      </c>
      <c r="B189" s="168">
        <v>518000</v>
      </c>
      <c r="C189" s="173">
        <v>50000</v>
      </c>
      <c r="D189" s="168">
        <v>11000</v>
      </c>
      <c r="E189" s="173">
        <v>37000</v>
      </c>
      <c r="F189" s="171">
        <v>48000</v>
      </c>
      <c r="G189" s="168">
        <v>20000</v>
      </c>
      <c r="H189" s="168">
        <v>14000</v>
      </c>
      <c r="I189" s="173">
        <v>14000</v>
      </c>
      <c r="J189" s="171">
        <v>568000</v>
      </c>
      <c r="K189" s="172">
        <v>341000</v>
      </c>
      <c r="M189" s="28" t="s">
        <v>247</v>
      </c>
      <c r="N189" s="216">
        <v>203000</v>
      </c>
      <c r="O189" s="305">
        <v>22000</v>
      </c>
      <c r="P189" s="273" t="s">
        <v>270</v>
      </c>
      <c r="Q189" s="305">
        <v>17000</v>
      </c>
      <c r="R189" s="273">
        <v>22000</v>
      </c>
      <c r="S189" s="273">
        <v>13000</v>
      </c>
      <c r="T189" s="305" t="s">
        <v>270</v>
      </c>
      <c r="U189" s="305" t="s">
        <v>270</v>
      </c>
      <c r="V189" s="306">
        <v>225000</v>
      </c>
      <c r="W189" s="218">
        <v>131000</v>
      </c>
      <c r="Y189" s="28" t="s">
        <v>247</v>
      </c>
      <c r="Z189" s="230">
        <v>315000</v>
      </c>
      <c r="AA189" s="308">
        <v>28000</v>
      </c>
      <c r="AB189" s="309" t="s">
        <v>270</v>
      </c>
      <c r="AC189" s="308">
        <v>20000</v>
      </c>
      <c r="AD189" s="309">
        <v>26000</v>
      </c>
      <c r="AE189" s="309" t="s">
        <v>270</v>
      </c>
      <c r="AF189" s="308">
        <v>12000</v>
      </c>
      <c r="AG189" s="308" t="s">
        <v>270</v>
      </c>
      <c r="AH189" s="310">
        <v>343000</v>
      </c>
      <c r="AI189" s="231">
        <v>210000</v>
      </c>
    </row>
    <row r="190" spans="1:35" ht="21" hidden="1" customHeight="1">
      <c r="A190" s="28" t="s">
        <v>248</v>
      </c>
      <c r="B190" s="168">
        <v>526000</v>
      </c>
      <c r="C190" s="173">
        <v>51000</v>
      </c>
      <c r="D190" s="168">
        <v>10000</v>
      </c>
      <c r="E190" s="173">
        <v>38000</v>
      </c>
      <c r="F190" s="171">
        <v>48000</v>
      </c>
      <c r="G190" s="168">
        <v>22000</v>
      </c>
      <c r="H190" s="168">
        <v>12000</v>
      </c>
      <c r="I190" s="173">
        <v>14000</v>
      </c>
      <c r="J190" s="171">
        <v>577000</v>
      </c>
      <c r="K190" s="172">
        <v>350000</v>
      </c>
      <c r="M190" s="28" t="s">
        <v>248</v>
      </c>
      <c r="N190" s="216">
        <v>206000</v>
      </c>
      <c r="O190" s="305">
        <v>23000</v>
      </c>
      <c r="P190" s="273" t="s">
        <v>270</v>
      </c>
      <c r="Q190" s="305">
        <v>18000</v>
      </c>
      <c r="R190" s="273">
        <v>22000</v>
      </c>
      <c r="S190" s="273">
        <v>14000</v>
      </c>
      <c r="T190" s="305" t="s">
        <v>270</v>
      </c>
      <c r="U190" s="305" t="s">
        <v>270</v>
      </c>
      <c r="V190" s="306">
        <v>229000</v>
      </c>
      <c r="W190" s="218">
        <v>134000</v>
      </c>
      <c r="Y190" s="28" t="s">
        <v>248</v>
      </c>
      <c r="Z190" s="230">
        <v>320000</v>
      </c>
      <c r="AA190" s="308">
        <v>29000</v>
      </c>
      <c r="AB190" s="309" t="s">
        <v>270</v>
      </c>
      <c r="AC190" s="308">
        <v>20000</v>
      </c>
      <c r="AD190" s="309">
        <v>26000</v>
      </c>
      <c r="AE190" s="309" t="s">
        <v>270</v>
      </c>
      <c r="AF190" s="308">
        <v>10000</v>
      </c>
      <c r="AG190" s="308">
        <v>8000</v>
      </c>
      <c r="AH190" s="310">
        <v>348000</v>
      </c>
      <c r="AI190" s="231">
        <v>216000</v>
      </c>
    </row>
    <row r="191" spans="1:35" ht="21" hidden="1" customHeight="1">
      <c r="A191" s="28" t="s">
        <v>249</v>
      </c>
      <c r="B191" s="168">
        <v>524000</v>
      </c>
      <c r="C191" s="173">
        <v>49000</v>
      </c>
      <c r="D191" s="168">
        <v>10000</v>
      </c>
      <c r="E191" s="173">
        <v>36000</v>
      </c>
      <c r="F191" s="171">
        <v>45000</v>
      </c>
      <c r="G191" s="168">
        <v>19000</v>
      </c>
      <c r="H191" s="168">
        <v>12000</v>
      </c>
      <c r="I191" s="173">
        <v>14000</v>
      </c>
      <c r="J191" s="171">
        <v>573000</v>
      </c>
      <c r="K191" s="172">
        <v>348000</v>
      </c>
      <c r="M191" s="28" t="s">
        <v>249</v>
      </c>
      <c r="N191" s="216">
        <v>207000</v>
      </c>
      <c r="O191" s="305">
        <v>21000</v>
      </c>
      <c r="P191" s="273" t="s">
        <v>270</v>
      </c>
      <c r="Q191" s="305">
        <v>15000</v>
      </c>
      <c r="R191" s="273">
        <v>20000</v>
      </c>
      <c r="S191" s="273">
        <v>12000</v>
      </c>
      <c r="T191" s="305" t="s">
        <v>270</v>
      </c>
      <c r="U191" s="305" t="s">
        <v>270</v>
      </c>
      <c r="V191" s="306">
        <v>228000</v>
      </c>
      <c r="W191" s="218">
        <v>135000</v>
      </c>
      <c r="Y191" s="28" t="s">
        <v>249</v>
      </c>
      <c r="Z191" s="230">
        <v>317000</v>
      </c>
      <c r="AA191" s="308">
        <v>27000</v>
      </c>
      <c r="AB191" s="309" t="s">
        <v>270</v>
      </c>
      <c r="AC191" s="308">
        <v>20000</v>
      </c>
      <c r="AD191" s="309">
        <v>25000</v>
      </c>
      <c r="AE191" s="309" t="s">
        <v>270</v>
      </c>
      <c r="AF191" s="308">
        <v>10000</v>
      </c>
      <c r="AG191" s="308" t="s">
        <v>270</v>
      </c>
      <c r="AH191" s="310">
        <v>345000</v>
      </c>
      <c r="AI191" s="231">
        <v>212000</v>
      </c>
    </row>
    <row r="192" spans="1:35" ht="21" hidden="1" customHeight="1">
      <c r="A192" s="28" t="s">
        <v>250</v>
      </c>
      <c r="B192" s="168">
        <v>519000</v>
      </c>
      <c r="C192" s="173">
        <v>45000</v>
      </c>
      <c r="D192" s="168" t="s">
        <v>270</v>
      </c>
      <c r="E192" s="173">
        <v>35000</v>
      </c>
      <c r="F192" s="171">
        <v>42000</v>
      </c>
      <c r="G192" s="168">
        <v>18000</v>
      </c>
      <c r="H192" s="168">
        <v>11000</v>
      </c>
      <c r="I192" s="173">
        <v>12000</v>
      </c>
      <c r="J192" s="171">
        <v>565000</v>
      </c>
      <c r="K192" s="172">
        <v>338000</v>
      </c>
      <c r="M192" s="28" t="s">
        <v>250</v>
      </c>
      <c r="N192" s="216">
        <v>205000</v>
      </c>
      <c r="O192" s="305">
        <v>20000</v>
      </c>
      <c r="P192" s="273" t="s">
        <v>270</v>
      </c>
      <c r="Q192" s="305">
        <v>15000</v>
      </c>
      <c r="R192" s="273">
        <v>19000</v>
      </c>
      <c r="S192" s="273">
        <v>12000</v>
      </c>
      <c r="T192" s="305" t="s">
        <v>270</v>
      </c>
      <c r="U192" s="305" t="s">
        <v>270</v>
      </c>
      <c r="V192" s="306">
        <v>225000</v>
      </c>
      <c r="W192" s="218">
        <v>131000</v>
      </c>
      <c r="Y192" s="28" t="s">
        <v>250</v>
      </c>
      <c r="Z192" s="230">
        <v>314000</v>
      </c>
      <c r="AA192" s="308">
        <v>25000</v>
      </c>
      <c r="AB192" s="309" t="s">
        <v>270</v>
      </c>
      <c r="AC192" s="308">
        <v>19000</v>
      </c>
      <c r="AD192" s="309">
        <v>22000</v>
      </c>
      <c r="AE192" s="309" t="s">
        <v>270</v>
      </c>
      <c r="AF192" s="308">
        <v>10000</v>
      </c>
      <c r="AG192" s="308" t="s">
        <v>270</v>
      </c>
      <c r="AH192" s="310">
        <v>339000</v>
      </c>
      <c r="AI192" s="231">
        <v>207000</v>
      </c>
    </row>
    <row r="193" spans="1:35" ht="21" hidden="1" customHeight="1">
      <c r="A193" s="28" t="s">
        <v>251</v>
      </c>
      <c r="B193" s="168">
        <v>517000</v>
      </c>
      <c r="C193" s="173">
        <v>46000</v>
      </c>
      <c r="D193" s="168" t="s">
        <v>270</v>
      </c>
      <c r="E193" s="173">
        <v>35000</v>
      </c>
      <c r="F193" s="171">
        <v>42000</v>
      </c>
      <c r="G193" s="168">
        <v>16000</v>
      </c>
      <c r="H193" s="168">
        <v>12000</v>
      </c>
      <c r="I193" s="173">
        <v>14000</v>
      </c>
      <c r="J193" s="171">
        <v>563000</v>
      </c>
      <c r="K193" s="172">
        <v>335000</v>
      </c>
      <c r="M193" s="28" t="s">
        <v>251</v>
      </c>
      <c r="N193" s="216">
        <v>198000</v>
      </c>
      <c r="O193" s="305">
        <v>22000</v>
      </c>
      <c r="P193" s="273" t="s">
        <v>270</v>
      </c>
      <c r="Q193" s="305">
        <v>16000</v>
      </c>
      <c r="R193" s="273">
        <v>21000</v>
      </c>
      <c r="S193" s="273">
        <v>11000</v>
      </c>
      <c r="T193" s="305" t="s">
        <v>270</v>
      </c>
      <c r="U193" s="305" t="s">
        <v>270</v>
      </c>
      <c r="V193" s="306">
        <v>220000</v>
      </c>
      <c r="W193" s="218">
        <v>125000</v>
      </c>
      <c r="Y193" s="28" t="s">
        <v>251</v>
      </c>
      <c r="Z193" s="230">
        <v>319000</v>
      </c>
      <c r="AA193" s="308">
        <v>24000</v>
      </c>
      <c r="AB193" s="309" t="s">
        <v>270</v>
      </c>
      <c r="AC193" s="308">
        <v>18000</v>
      </c>
      <c r="AD193" s="309">
        <v>21000</v>
      </c>
      <c r="AE193" s="309" t="s">
        <v>270</v>
      </c>
      <c r="AF193" s="308">
        <v>10000</v>
      </c>
      <c r="AG193" s="308" t="s">
        <v>270</v>
      </c>
      <c r="AH193" s="310">
        <v>343000</v>
      </c>
      <c r="AI193" s="231">
        <v>210000</v>
      </c>
    </row>
    <row r="194" spans="1:35" ht="21" hidden="1" customHeight="1">
      <c r="A194" s="28" t="s">
        <v>252</v>
      </c>
      <c r="B194" s="168">
        <v>520000</v>
      </c>
      <c r="C194" s="173">
        <v>42000</v>
      </c>
      <c r="D194" s="168" t="s">
        <v>270</v>
      </c>
      <c r="E194" s="173">
        <v>31000</v>
      </c>
      <c r="F194" s="171">
        <v>38000</v>
      </c>
      <c r="G194" s="168">
        <v>13000</v>
      </c>
      <c r="H194" s="168">
        <v>13000</v>
      </c>
      <c r="I194" s="173">
        <v>13000</v>
      </c>
      <c r="J194" s="171">
        <v>562000</v>
      </c>
      <c r="K194" s="172">
        <v>332000</v>
      </c>
      <c r="M194" s="28" t="s">
        <v>252</v>
      </c>
      <c r="N194" s="216">
        <v>199000</v>
      </c>
      <c r="O194" s="305">
        <v>18000</v>
      </c>
      <c r="P194" s="273" t="s">
        <v>270</v>
      </c>
      <c r="Q194" s="305">
        <v>13000</v>
      </c>
      <c r="R194" s="273">
        <v>17000</v>
      </c>
      <c r="S194" s="273" t="s">
        <v>270</v>
      </c>
      <c r="T194" s="305" t="s">
        <v>270</v>
      </c>
      <c r="U194" s="305" t="s">
        <v>270</v>
      </c>
      <c r="V194" s="306">
        <v>217000</v>
      </c>
      <c r="W194" s="218">
        <v>121000</v>
      </c>
      <c r="Y194" s="28" t="s">
        <v>252</v>
      </c>
      <c r="Z194" s="230">
        <v>321000</v>
      </c>
      <c r="AA194" s="308">
        <v>24000</v>
      </c>
      <c r="AB194" s="309" t="s">
        <v>270</v>
      </c>
      <c r="AC194" s="308">
        <v>18000</v>
      </c>
      <c r="AD194" s="309">
        <v>21000</v>
      </c>
      <c r="AE194" s="309" t="s">
        <v>270</v>
      </c>
      <c r="AF194" s="308">
        <v>11000</v>
      </c>
      <c r="AG194" s="308" t="s">
        <v>270</v>
      </c>
      <c r="AH194" s="310">
        <v>345000</v>
      </c>
      <c r="AI194" s="231">
        <v>211000</v>
      </c>
    </row>
    <row r="195" spans="1:35" ht="21" hidden="1" customHeight="1">
      <c r="A195" s="28" t="s">
        <v>253</v>
      </c>
      <c r="B195" s="168">
        <v>523000</v>
      </c>
      <c r="C195" s="173">
        <v>42000</v>
      </c>
      <c r="D195" s="168" t="s">
        <v>270</v>
      </c>
      <c r="E195" s="173">
        <v>31000</v>
      </c>
      <c r="F195" s="171">
        <v>39000</v>
      </c>
      <c r="G195" s="168">
        <v>12000</v>
      </c>
      <c r="H195" s="168">
        <v>14000</v>
      </c>
      <c r="I195" s="173">
        <v>13000</v>
      </c>
      <c r="J195" s="171">
        <v>565000</v>
      </c>
      <c r="K195" s="172">
        <v>334000</v>
      </c>
      <c r="M195" s="28" t="s">
        <v>253</v>
      </c>
      <c r="N195" s="216">
        <v>203000</v>
      </c>
      <c r="O195" s="305">
        <v>19000</v>
      </c>
      <c r="P195" s="273" t="s">
        <v>270</v>
      </c>
      <c r="Q195" s="305">
        <v>13000</v>
      </c>
      <c r="R195" s="273">
        <v>17000</v>
      </c>
      <c r="S195" s="273" t="s">
        <v>270</v>
      </c>
      <c r="T195" s="305" t="s">
        <v>270</v>
      </c>
      <c r="U195" s="305" t="s">
        <v>270</v>
      </c>
      <c r="V195" s="306">
        <v>222000</v>
      </c>
      <c r="W195" s="218">
        <v>125000</v>
      </c>
      <c r="Y195" s="28" t="s">
        <v>253</v>
      </c>
      <c r="Z195" s="230">
        <v>320000</v>
      </c>
      <c r="AA195" s="308">
        <v>23000</v>
      </c>
      <c r="AB195" s="309" t="s">
        <v>270</v>
      </c>
      <c r="AC195" s="308">
        <v>19000</v>
      </c>
      <c r="AD195" s="309">
        <v>22000</v>
      </c>
      <c r="AE195" s="309" t="s">
        <v>270</v>
      </c>
      <c r="AF195" s="308">
        <v>12000</v>
      </c>
      <c r="AG195" s="308" t="s">
        <v>270</v>
      </c>
      <c r="AH195" s="310">
        <v>343000</v>
      </c>
      <c r="AI195" s="231">
        <v>210000</v>
      </c>
    </row>
    <row r="196" spans="1:35" ht="21" hidden="1" customHeight="1">
      <c r="A196" s="28" t="s">
        <v>254</v>
      </c>
      <c r="B196" s="168">
        <v>523000</v>
      </c>
      <c r="C196" s="173">
        <v>44000</v>
      </c>
      <c r="D196" s="168" t="s">
        <v>270</v>
      </c>
      <c r="E196" s="173">
        <v>33000</v>
      </c>
      <c r="F196" s="171">
        <v>41000</v>
      </c>
      <c r="G196" s="168">
        <v>13000</v>
      </c>
      <c r="H196" s="168">
        <v>15000</v>
      </c>
      <c r="I196" s="173">
        <v>13000</v>
      </c>
      <c r="J196" s="171">
        <v>568000</v>
      </c>
      <c r="K196" s="172">
        <v>336000</v>
      </c>
      <c r="M196" s="28" t="s">
        <v>254</v>
      </c>
      <c r="N196" s="216">
        <v>202000</v>
      </c>
      <c r="O196" s="305">
        <v>19000</v>
      </c>
      <c r="P196" s="273" t="s">
        <v>270</v>
      </c>
      <c r="Q196" s="305">
        <v>13000</v>
      </c>
      <c r="R196" s="273">
        <v>17000</v>
      </c>
      <c r="S196" s="273">
        <v>9000</v>
      </c>
      <c r="T196" s="305" t="s">
        <v>270</v>
      </c>
      <c r="U196" s="305" t="s">
        <v>270</v>
      </c>
      <c r="V196" s="306">
        <v>221000</v>
      </c>
      <c r="W196" s="218">
        <v>124000</v>
      </c>
      <c r="Y196" s="28" t="s">
        <v>254</v>
      </c>
      <c r="Z196" s="230">
        <v>321000</v>
      </c>
      <c r="AA196" s="308">
        <v>25000</v>
      </c>
      <c r="AB196" s="309" t="s">
        <v>270</v>
      </c>
      <c r="AC196" s="308">
        <v>20000</v>
      </c>
      <c r="AD196" s="309">
        <v>23000</v>
      </c>
      <c r="AE196" s="309" t="s">
        <v>270</v>
      </c>
      <c r="AF196" s="308">
        <v>13000</v>
      </c>
      <c r="AG196" s="308" t="s">
        <v>270</v>
      </c>
      <c r="AH196" s="310">
        <v>346000</v>
      </c>
      <c r="AI196" s="231">
        <v>211000</v>
      </c>
    </row>
    <row r="197" spans="1:35" ht="21" hidden="1" customHeight="1">
      <c r="A197" s="28" t="s">
        <v>255</v>
      </c>
      <c r="B197" s="168">
        <v>515000</v>
      </c>
      <c r="C197" s="173">
        <v>47000</v>
      </c>
      <c r="D197" s="168" t="s">
        <v>270</v>
      </c>
      <c r="E197" s="173">
        <v>34000</v>
      </c>
      <c r="F197" s="171">
        <v>41000</v>
      </c>
      <c r="G197" s="168">
        <v>13000</v>
      </c>
      <c r="H197" s="168">
        <v>16000</v>
      </c>
      <c r="I197" s="173">
        <v>12000</v>
      </c>
      <c r="J197" s="171">
        <v>562000</v>
      </c>
      <c r="K197" s="172">
        <v>333000</v>
      </c>
      <c r="M197" s="28" t="s">
        <v>255</v>
      </c>
      <c r="N197" s="216">
        <v>197000</v>
      </c>
      <c r="O197" s="305">
        <v>21000</v>
      </c>
      <c r="P197" s="273" t="s">
        <v>270</v>
      </c>
      <c r="Q197" s="305">
        <v>14000</v>
      </c>
      <c r="R197" s="273">
        <v>18000</v>
      </c>
      <c r="S197" s="273">
        <v>9000</v>
      </c>
      <c r="T197" s="305" t="s">
        <v>270</v>
      </c>
      <c r="U197" s="305" t="s">
        <v>270</v>
      </c>
      <c r="V197" s="306">
        <v>218000</v>
      </c>
      <c r="W197" s="218">
        <v>123000</v>
      </c>
      <c r="Y197" s="28" t="s">
        <v>255</v>
      </c>
      <c r="Z197" s="230">
        <v>318000</v>
      </c>
      <c r="AA197" s="308">
        <v>26000</v>
      </c>
      <c r="AB197" s="309" t="s">
        <v>270</v>
      </c>
      <c r="AC197" s="308">
        <v>20000</v>
      </c>
      <c r="AD197" s="309">
        <v>24000</v>
      </c>
      <c r="AE197" s="309" t="s">
        <v>270</v>
      </c>
      <c r="AF197" s="308">
        <v>14000</v>
      </c>
      <c r="AG197" s="308" t="s">
        <v>270</v>
      </c>
      <c r="AH197" s="310">
        <v>344000</v>
      </c>
      <c r="AI197" s="231">
        <v>210000</v>
      </c>
    </row>
    <row r="198" spans="1:35" ht="21" hidden="1" customHeight="1">
      <c r="A198" s="28" t="s">
        <v>256</v>
      </c>
      <c r="B198" s="168">
        <v>514000</v>
      </c>
      <c r="C198" s="173">
        <v>47000</v>
      </c>
      <c r="D198" s="168">
        <v>9000</v>
      </c>
      <c r="E198" s="173">
        <v>33000</v>
      </c>
      <c r="F198" s="171">
        <v>42000</v>
      </c>
      <c r="G198" s="168">
        <v>14000</v>
      </c>
      <c r="H198" s="168">
        <v>14000</v>
      </c>
      <c r="I198" s="173">
        <v>13000</v>
      </c>
      <c r="J198" s="171">
        <v>561000</v>
      </c>
      <c r="K198" s="172">
        <v>329000</v>
      </c>
      <c r="M198" s="28" t="s">
        <v>256</v>
      </c>
      <c r="N198" s="216">
        <v>199000</v>
      </c>
      <c r="O198" s="305">
        <v>20000</v>
      </c>
      <c r="P198" s="273" t="s">
        <v>270</v>
      </c>
      <c r="Q198" s="305">
        <v>12000</v>
      </c>
      <c r="R198" s="273">
        <v>17000</v>
      </c>
      <c r="S198" s="273">
        <v>9000</v>
      </c>
      <c r="T198" s="305" t="s">
        <v>270</v>
      </c>
      <c r="U198" s="305" t="s">
        <v>270</v>
      </c>
      <c r="V198" s="306">
        <v>219000</v>
      </c>
      <c r="W198" s="218">
        <v>121000</v>
      </c>
      <c r="Y198" s="28" t="s">
        <v>256</v>
      </c>
      <c r="Z198" s="230">
        <v>315000</v>
      </c>
      <c r="AA198" s="308">
        <v>27000</v>
      </c>
      <c r="AB198" s="309" t="s">
        <v>270</v>
      </c>
      <c r="AC198" s="308">
        <v>20000</v>
      </c>
      <c r="AD198" s="309">
        <v>24000</v>
      </c>
      <c r="AE198" s="309" t="s">
        <v>270</v>
      </c>
      <c r="AF198" s="308">
        <v>13000</v>
      </c>
      <c r="AG198" s="308" t="s">
        <v>270</v>
      </c>
      <c r="AH198" s="310">
        <v>342000</v>
      </c>
      <c r="AI198" s="231">
        <v>208000</v>
      </c>
    </row>
    <row r="199" spans="1:35" ht="21" hidden="1" customHeight="1">
      <c r="A199" s="28" t="s">
        <v>257</v>
      </c>
      <c r="B199" s="168">
        <v>514000</v>
      </c>
      <c r="C199" s="173">
        <v>48000</v>
      </c>
      <c r="D199" s="168">
        <v>9000</v>
      </c>
      <c r="E199" s="173">
        <v>34000</v>
      </c>
      <c r="F199" s="171">
        <v>43000</v>
      </c>
      <c r="G199" s="168">
        <v>13000</v>
      </c>
      <c r="H199" s="168">
        <v>16000</v>
      </c>
      <c r="I199" s="173">
        <v>13000</v>
      </c>
      <c r="J199" s="171">
        <v>562000</v>
      </c>
      <c r="K199" s="172">
        <v>330000</v>
      </c>
      <c r="M199" s="28" t="s">
        <v>257</v>
      </c>
      <c r="N199" s="216">
        <v>199000</v>
      </c>
      <c r="O199" s="305">
        <v>22000</v>
      </c>
      <c r="P199" s="273" t="s">
        <v>270</v>
      </c>
      <c r="Q199" s="305">
        <v>13000</v>
      </c>
      <c r="R199" s="273">
        <v>19000</v>
      </c>
      <c r="S199" s="273">
        <v>8000</v>
      </c>
      <c r="T199" s="305" t="s">
        <v>270</v>
      </c>
      <c r="U199" s="305">
        <v>9000</v>
      </c>
      <c r="V199" s="306">
        <v>221000</v>
      </c>
      <c r="W199" s="218">
        <v>123000</v>
      </c>
      <c r="Y199" s="28" t="s">
        <v>257</v>
      </c>
      <c r="Z199" s="230">
        <v>315000</v>
      </c>
      <c r="AA199" s="308">
        <v>26000</v>
      </c>
      <c r="AB199" s="309" t="s">
        <v>270</v>
      </c>
      <c r="AC199" s="308">
        <v>20000</v>
      </c>
      <c r="AD199" s="309">
        <v>24000</v>
      </c>
      <c r="AE199" s="309" t="s">
        <v>270</v>
      </c>
      <c r="AF199" s="308">
        <v>14000</v>
      </c>
      <c r="AG199" s="308" t="s">
        <v>270</v>
      </c>
      <c r="AH199" s="310">
        <v>340000</v>
      </c>
      <c r="AI199" s="231">
        <v>207000</v>
      </c>
    </row>
    <row r="200" spans="1:35" ht="21" hidden="1" customHeight="1">
      <c r="A200" s="28" t="s">
        <v>258</v>
      </c>
      <c r="B200" s="168">
        <v>513000</v>
      </c>
      <c r="C200" s="173">
        <v>52000</v>
      </c>
      <c r="D200" s="168">
        <v>10000</v>
      </c>
      <c r="E200" s="173">
        <v>36000</v>
      </c>
      <c r="F200" s="171">
        <v>46000</v>
      </c>
      <c r="G200" s="168">
        <v>14000</v>
      </c>
      <c r="H200" s="168">
        <v>17000</v>
      </c>
      <c r="I200" s="173">
        <v>15000</v>
      </c>
      <c r="J200" s="171">
        <v>565000</v>
      </c>
      <c r="K200" s="172">
        <v>332000</v>
      </c>
      <c r="M200" s="28" t="s">
        <v>258</v>
      </c>
      <c r="N200" s="216">
        <v>199000</v>
      </c>
      <c r="O200" s="305">
        <v>23000</v>
      </c>
      <c r="P200" s="273" t="s">
        <v>270</v>
      </c>
      <c r="Q200" s="305">
        <v>13000</v>
      </c>
      <c r="R200" s="273">
        <v>20000</v>
      </c>
      <c r="S200" s="273">
        <v>9000</v>
      </c>
      <c r="T200" s="305" t="s">
        <v>270</v>
      </c>
      <c r="U200" s="305">
        <v>9000</v>
      </c>
      <c r="V200" s="306">
        <v>222000</v>
      </c>
      <c r="W200" s="218">
        <v>124000</v>
      </c>
      <c r="Y200" s="28" t="s">
        <v>258</v>
      </c>
      <c r="Z200" s="230">
        <v>314000</v>
      </c>
      <c r="AA200" s="308">
        <v>29000</v>
      </c>
      <c r="AB200" s="309" t="s">
        <v>270</v>
      </c>
      <c r="AC200" s="308">
        <v>23000</v>
      </c>
      <c r="AD200" s="309">
        <v>26000</v>
      </c>
      <c r="AE200" s="309" t="s">
        <v>270</v>
      </c>
      <c r="AF200" s="308">
        <v>15000</v>
      </c>
      <c r="AG200" s="308" t="s">
        <v>270</v>
      </c>
      <c r="AH200" s="310">
        <v>343000</v>
      </c>
      <c r="AI200" s="231">
        <v>208000</v>
      </c>
    </row>
    <row r="201" spans="1:35" ht="21" hidden="1" customHeight="1">
      <c r="A201" s="28" t="s">
        <v>259</v>
      </c>
      <c r="B201" s="168">
        <v>517000</v>
      </c>
      <c r="C201" s="173">
        <v>53000</v>
      </c>
      <c r="D201" s="168">
        <v>10000</v>
      </c>
      <c r="E201" s="173">
        <v>36000</v>
      </c>
      <c r="F201" s="171">
        <v>46000</v>
      </c>
      <c r="G201" s="168">
        <v>14000</v>
      </c>
      <c r="H201" s="168">
        <v>17000</v>
      </c>
      <c r="I201" s="173">
        <v>14000</v>
      </c>
      <c r="J201" s="171">
        <v>569000</v>
      </c>
      <c r="K201" s="172">
        <v>335000</v>
      </c>
      <c r="M201" s="28" t="s">
        <v>259</v>
      </c>
      <c r="N201" s="216">
        <v>195000</v>
      </c>
      <c r="O201" s="305">
        <v>25000</v>
      </c>
      <c r="P201" s="273" t="s">
        <v>270</v>
      </c>
      <c r="Q201" s="305">
        <v>14000</v>
      </c>
      <c r="R201" s="273">
        <v>21000</v>
      </c>
      <c r="S201" s="273">
        <v>10000</v>
      </c>
      <c r="T201" s="305" t="s">
        <v>270</v>
      </c>
      <c r="U201" s="305">
        <v>9000</v>
      </c>
      <c r="V201" s="306">
        <v>220000</v>
      </c>
      <c r="W201" s="218">
        <v>122000</v>
      </c>
      <c r="Y201" s="28" t="s">
        <v>259</v>
      </c>
      <c r="Z201" s="230">
        <v>321000</v>
      </c>
      <c r="AA201" s="308">
        <v>28000</v>
      </c>
      <c r="AB201" s="309" t="s">
        <v>270</v>
      </c>
      <c r="AC201" s="308">
        <v>22000</v>
      </c>
      <c r="AD201" s="309">
        <v>25000</v>
      </c>
      <c r="AE201" s="309" t="s">
        <v>270</v>
      </c>
      <c r="AF201" s="308">
        <v>15000</v>
      </c>
      <c r="AG201" s="308" t="s">
        <v>270</v>
      </c>
      <c r="AH201" s="310">
        <v>349000</v>
      </c>
      <c r="AI201" s="231">
        <v>213000</v>
      </c>
    </row>
    <row r="202" spans="1:35" ht="21" hidden="1" customHeight="1">
      <c r="A202" s="28" t="s">
        <v>260</v>
      </c>
      <c r="B202" s="168">
        <v>508000</v>
      </c>
      <c r="C202" s="173">
        <v>55000</v>
      </c>
      <c r="D202" s="168">
        <v>10000</v>
      </c>
      <c r="E202" s="173">
        <v>37000</v>
      </c>
      <c r="F202" s="171">
        <v>47000</v>
      </c>
      <c r="G202" s="168">
        <v>15000</v>
      </c>
      <c r="H202" s="168">
        <v>17000</v>
      </c>
      <c r="I202" s="173">
        <v>14000</v>
      </c>
      <c r="J202" s="171">
        <v>564000</v>
      </c>
      <c r="K202" s="172">
        <v>329000</v>
      </c>
      <c r="M202" s="28" t="s">
        <v>260</v>
      </c>
      <c r="N202" s="216">
        <v>196000</v>
      </c>
      <c r="O202" s="305">
        <v>26000</v>
      </c>
      <c r="P202" s="273" t="s">
        <v>270</v>
      </c>
      <c r="Q202" s="305">
        <v>15000</v>
      </c>
      <c r="R202" s="273">
        <v>21000</v>
      </c>
      <c r="S202" s="273">
        <v>10000</v>
      </c>
      <c r="T202" s="305" t="s">
        <v>270</v>
      </c>
      <c r="U202" s="305">
        <v>9000</v>
      </c>
      <c r="V202" s="306">
        <v>222000</v>
      </c>
      <c r="W202" s="218">
        <v>123000</v>
      </c>
      <c r="Y202" s="28" t="s">
        <v>260</v>
      </c>
      <c r="Z202" s="230">
        <v>313000</v>
      </c>
      <c r="AA202" s="308">
        <v>29000</v>
      </c>
      <c r="AB202" s="309" t="s">
        <v>270</v>
      </c>
      <c r="AC202" s="308">
        <v>22000</v>
      </c>
      <c r="AD202" s="309">
        <v>25000</v>
      </c>
      <c r="AE202" s="309" t="s">
        <v>270</v>
      </c>
      <c r="AF202" s="308">
        <v>14000</v>
      </c>
      <c r="AG202" s="308" t="s">
        <v>270</v>
      </c>
      <c r="AH202" s="310">
        <v>342000</v>
      </c>
      <c r="AI202" s="231">
        <v>207000</v>
      </c>
    </row>
    <row r="203" spans="1:35" ht="21" hidden="1" customHeight="1">
      <c r="A203" s="28" t="s">
        <v>261</v>
      </c>
      <c r="B203" s="168">
        <v>513000</v>
      </c>
      <c r="C203" s="173">
        <v>52000</v>
      </c>
      <c r="D203" s="168">
        <v>9000</v>
      </c>
      <c r="E203" s="173">
        <v>34000</v>
      </c>
      <c r="F203" s="171">
        <v>44000</v>
      </c>
      <c r="G203" s="168">
        <v>16000</v>
      </c>
      <c r="H203" s="168">
        <v>15000</v>
      </c>
      <c r="I203" s="173">
        <v>13000</v>
      </c>
      <c r="J203" s="171">
        <v>565000</v>
      </c>
      <c r="K203" s="172">
        <v>329000</v>
      </c>
      <c r="M203" s="28" t="s">
        <v>261</v>
      </c>
      <c r="N203" s="216">
        <v>199000</v>
      </c>
      <c r="O203" s="305">
        <v>26000</v>
      </c>
      <c r="P203" s="273" t="s">
        <v>270</v>
      </c>
      <c r="Q203" s="305">
        <v>15000</v>
      </c>
      <c r="R203" s="273">
        <v>22000</v>
      </c>
      <c r="S203" s="273">
        <v>10000</v>
      </c>
      <c r="T203" s="305" t="s">
        <v>270</v>
      </c>
      <c r="U203" s="305">
        <v>8000</v>
      </c>
      <c r="V203" s="306">
        <v>225000</v>
      </c>
      <c r="W203" s="218">
        <v>123000</v>
      </c>
      <c r="Y203" s="28" t="s">
        <v>261</v>
      </c>
      <c r="Z203" s="230">
        <v>314000</v>
      </c>
      <c r="AA203" s="308">
        <v>26000</v>
      </c>
      <c r="AB203" s="309" t="s">
        <v>270</v>
      </c>
      <c r="AC203" s="308">
        <v>19000</v>
      </c>
      <c r="AD203" s="309">
        <v>22000</v>
      </c>
      <c r="AE203" s="309" t="s">
        <v>270</v>
      </c>
      <c r="AF203" s="308">
        <v>12000</v>
      </c>
      <c r="AG203" s="308" t="s">
        <v>270</v>
      </c>
      <c r="AH203" s="310">
        <v>340000</v>
      </c>
      <c r="AI203" s="231">
        <v>206000</v>
      </c>
    </row>
    <row r="204" spans="1:35" ht="21" hidden="1" customHeight="1">
      <c r="A204" s="28" t="s">
        <v>262</v>
      </c>
      <c r="B204" s="168">
        <v>509000</v>
      </c>
      <c r="C204" s="173">
        <v>55000</v>
      </c>
      <c r="D204" s="168">
        <v>10000</v>
      </c>
      <c r="E204" s="173">
        <v>38000</v>
      </c>
      <c r="F204" s="171">
        <v>47000</v>
      </c>
      <c r="G204" s="168">
        <v>17000</v>
      </c>
      <c r="H204" s="168">
        <v>16000</v>
      </c>
      <c r="I204" s="173">
        <v>14000</v>
      </c>
      <c r="J204" s="171">
        <v>564000</v>
      </c>
      <c r="K204" s="172">
        <v>327000</v>
      </c>
      <c r="M204" s="28" t="s">
        <v>262</v>
      </c>
      <c r="N204" s="216">
        <v>198000</v>
      </c>
      <c r="O204" s="216">
        <v>27000</v>
      </c>
      <c r="P204" s="273" t="s">
        <v>270</v>
      </c>
      <c r="Q204" s="216">
        <v>17000</v>
      </c>
      <c r="R204" s="273">
        <v>24000</v>
      </c>
      <c r="S204" s="273">
        <v>11000</v>
      </c>
      <c r="T204" s="216" t="s">
        <v>270</v>
      </c>
      <c r="U204" s="216">
        <v>9000</v>
      </c>
      <c r="V204" s="306">
        <v>226000</v>
      </c>
      <c r="W204" s="218">
        <v>124000</v>
      </c>
      <c r="Y204" s="28" t="s">
        <v>262</v>
      </c>
      <c r="Z204" s="230">
        <v>311000</v>
      </c>
      <c r="AA204" s="230">
        <v>27000</v>
      </c>
      <c r="AB204" s="309" t="s">
        <v>270</v>
      </c>
      <c r="AC204" s="230">
        <v>21000</v>
      </c>
      <c r="AD204" s="309">
        <v>24000</v>
      </c>
      <c r="AE204" s="309" t="s">
        <v>270</v>
      </c>
      <c r="AF204" s="230">
        <v>12000</v>
      </c>
      <c r="AG204" s="230" t="s">
        <v>270</v>
      </c>
      <c r="AH204" s="310">
        <v>338000</v>
      </c>
      <c r="AI204" s="231">
        <v>204000</v>
      </c>
    </row>
    <row r="205" spans="1:35" ht="21" hidden="1" customHeight="1">
      <c r="A205" s="28" t="s">
        <v>263</v>
      </c>
      <c r="B205" s="168">
        <v>505000</v>
      </c>
      <c r="C205" s="173">
        <v>52000</v>
      </c>
      <c r="D205" s="168">
        <v>13000</v>
      </c>
      <c r="E205" s="173">
        <v>33000</v>
      </c>
      <c r="F205" s="171">
        <v>46000</v>
      </c>
      <c r="G205" s="168">
        <v>16000</v>
      </c>
      <c r="H205" s="168">
        <v>15000</v>
      </c>
      <c r="I205" s="173">
        <v>15000</v>
      </c>
      <c r="J205" s="171">
        <v>557000</v>
      </c>
      <c r="K205" s="172">
        <v>320000</v>
      </c>
      <c r="M205" s="28" t="s">
        <v>263</v>
      </c>
      <c r="N205" s="216">
        <v>196000</v>
      </c>
      <c r="O205" s="216">
        <v>24000</v>
      </c>
      <c r="P205" s="273" t="s">
        <v>270</v>
      </c>
      <c r="Q205" s="216">
        <v>14000</v>
      </c>
      <c r="R205" s="273">
        <v>22000</v>
      </c>
      <c r="S205" s="273">
        <v>9000</v>
      </c>
      <c r="T205" s="216" t="s">
        <v>270</v>
      </c>
      <c r="U205" s="216">
        <v>10000</v>
      </c>
      <c r="V205" s="306">
        <v>221000</v>
      </c>
      <c r="W205" s="218">
        <v>117000</v>
      </c>
      <c r="Y205" s="28" t="s">
        <v>263</v>
      </c>
      <c r="Z205" s="230">
        <v>308000</v>
      </c>
      <c r="AA205" s="230">
        <v>28000</v>
      </c>
      <c r="AB205" s="309" t="s">
        <v>270</v>
      </c>
      <c r="AC205" s="230">
        <v>19000</v>
      </c>
      <c r="AD205" s="309">
        <v>24000</v>
      </c>
      <c r="AE205" s="309" t="s">
        <v>270</v>
      </c>
      <c r="AF205" s="230">
        <v>13000</v>
      </c>
      <c r="AG205" s="230" t="s">
        <v>270</v>
      </c>
      <c r="AH205" s="310">
        <v>336000</v>
      </c>
      <c r="AI205" s="231">
        <v>203000</v>
      </c>
    </row>
    <row r="206" spans="1:35" ht="21" hidden="1" customHeight="1">
      <c r="A206" s="28" t="s">
        <v>271</v>
      </c>
      <c r="B206" s="168">
        <v>508000</v>
      </c>
      <c r="C206" s="173">
        <v>51000</v>
      </c>
      <c r="D206" s="168">
        <v>11000</v>
      </c>
      <c r="E206" s="173">
        <v>34000</v>
      </c>
      <c r="F206" s="171">
        <v>45000</v>
      </c>
      <c r="G206" s="168">
        <v>17000</v>
      </c>
      <c r="H206" s="168">
        <v>13000</v>
      </c>
      <c r="I206" s="173">
        <v>14000</v>
      </c>
      <c r="J206" s="171">
        <v>559000</v>
      </c>
      <c r="K206" s="172">
        <v>320000</v>
      </c>
      <c r="M206" s="28" t="s">
        <v>271</v>
      </c>
      <c r="N206" s="216">
        <v>203000</v>
      </c>
      <c r="O206" s="216">
        <v>24000</v>
      </c>
      <c r="P206" s="273" t="s">
        <v>270</v>
      </c>
      <c r="Q206" s="216">
        <v>15000</v>
      </c>
      <c r="R206" s="273">
        <v>22000</v>
      </c>
      <c r="S206" s="273">
        <v>10000</v>
      </c>
      <c r="T206" s="216" t="s">
        <v>270</v>
      </c>
      <c r="U206" s="216">
        <v>9000</v>
      </c>
      <c r="V206" s="306">
        <v>227000</v>
      </c>
      <c r="W206" s="218">
        <v>123000</v>
      </c>
      <c r="Y206" s="28" t="s">
        <v>271</v>
      </c>
      <c r="Z206" s="230">
        <v>305000</v>
      </c>
      <c r="AA206" s="230">
        <v>27000</v>
      </c>
      <c r="AB206" s="309" t="s">
        <v>270</v>
      </c>
      <c r="AC206" s="230">
        <v>18000</v>
      </c>
      <c r="AD206" s="309">
        <v>23000</v>
      </c>
      <c r="AE206" s="309" t="s">
        <v>270</v>
      </c>
      <c r="AF206" s="230">
        <v>11000</v>
      </c>
      <c r="AG206" s="230" t="s">
        <v>270</v>
      </c>
      <c r="AH206" s="310">
        <v>332000</v>
      </c>
      <c r="AI206" s="231">
        <v>198000</v>
      </c>
    </row>
    <row r="207" spans="1:35" ht="21" hidden="1" customHeight="1">
      <c r="A207" s="28" t="s">
        <v>272</v>
      </c>
      <c r="B207" s="168">
        <v>494000</v>
      </c>
      <c r="C207" s="173">
        <v>52000</v>
      </c>
      <c r="D207" s="168">
        <v>10000</v>
      </c>
      <c r="E207" s="173">
        <v>34000</v>
      </c>
      <c r="F207" s="171">
        <v>44000</v>
      </c>
      <c r="G207" s="168">
        <v>18000</v>
      </c>
      <c r="H207" s="168">
        <v>12000</v>
      </c>
      <c r="I207" s="173">
        <v>15000</v>
      </c>
      <c r="J207" s="171">
        <v>546000</v>
      </c>
      <c r="K207" s="172">
        <v>311000</v>
      </c>
      <c r="M207" s="28" t="s">
        <v>272</v>
      </c>
      <c r="N207" s="216">
        <v>197000</v>
      </c>
      <c r="O207" s="216">
        <v>23000</v>
      </c>
      <c r="P207" s="273" t="s">
        <v>270</v>
      </c>
      <c r="Q207" s="216">
        <v>15000</v>
      </c>
      <c r="R207" s="273">
        <v>21000</v>
      </c>
      <c r="S207" s="273">
        <v>10000</v>
      </c>
      <c r="T207" s="216" t="s">
        <v>270</v>
      </c>
      <c r="U207" s="216">
        <v>9000</v>
      </c>
      <c r="V207" s="306">
        <v>221000</v>
      </c>
      <c r="W207" s="218">
        <v>117000</v>
      </c>
      <c r="Y207" s="28" t="s">
        <v>272</v>
      </c>
      <c r="Z207" s="230">
        <v>296000</v>
      </c>
      <c r="AA207" s="230">
        <v>29000</v>
      </c>
      <c r="AB207" s="309" t="s">
        <v>270</v>
      </c>
      <c r="AC207" s="230">
        <v>19000</v>
      </c>
      <c r="AD207" s="309">
        <v>23000</v>
      </c>
      <c r="AE207" s="309" t="s">
        <v>270</v>
      </c>
      <c r="AF207" s="230">
        <v>10000</v>
      </c>
      <c r="AG207" s="230" t="s">
        <v>270</v>
      </c>
      <c r="AH207" s="310">
        <v>325000</v>
      </c>
      <c r="AI207" s="231">
        <v>193000</v>
      </c>
    </row>
    <row r="208" spans="1:35" ht="21" hidden="1" customHeight="1">
      <c r="A208" s="28" t="s">
        <v>273</v>
      </c>
      <c r="B208" s="168">
        <v>494000</v>
      </c>
      <c r="C208" s="173">
        <v>52000</v>
      </c>
      <c r="D208" s="168">
        <v>10000</v>
      </c>
      <c r="E208" s="173">
        <v>33000</v>
      </c>
      <c r="F208" s="171">
        <v>43000</v>
      </c>
      <c r="G208" s="168">
        <v>17000</v>
      </c>
      <c r="H208" s="168">
        <v>12000</v>
      </c>
      <c r="I208" s="173">
        <v>14000</v>
      </c>
      <c r="J208" s="171">
        <v>546000</v>
      </c>
      <c r="K208" s="172">
        <v>312000</v>
      </c>
      <c r="M208" s="28" t="s">
        <v>273</v>
      </c>
      <c r="N208" s="216">
        <v>199000</v>
      </c>
      <c r="O208" s="216">
        <v>22000</v>
      </c>
      <c r="P208" s="273" t="s">
        <v>270</v>
      </c>
      <c r="Q208" s="216">
        <v>14000</v>
      </c>
      <c r="R208" s="273">
        <v>19000</v>
      </c>
      <c r="S208" s="273">
        <v>10000</v>
      </c>
      <c r="T208" s="216" t="s">
        <v>270</v>
      </c>
      <c r="U208" s="216">
        <v>8000</v>
      </c>
      <c r="V208" s="306">
        <v>221000</v>
      </c>
      <c r="W208" s="218">
        <v>119000</v>
      </c>
      <c r="Y208" s="28" t="s">
        <v>273</v>
      </c>
      <c r="Z208" s="230">
        <v>295000</v>
      </c>
      <c r="AA208" s="230">
        <v>29000</v>
      </c>
      <c r="AB208" s="309" t="s">
        <v>270</v>
      </c>
      <c r="AC208" s="230">
        <v>20000</v>
      </c>
      <c r="AD208" s="309">
        <v>24000</v>
      </c>
      <c r="AE208" s="309" t="s">
        <v>270</v>
      </c>
      <c r="AF208" s="230">
        <v>11000</v>
      </c>
      <c r="AG208" s="230" t="s">
        <v>270</v>
      </c>
      <c r="AH208" s="310">
        <v>325000</v>
      </c>
      <c r="AI208" s="231">
        <v>193000</v>
      </c>
    </row>
    <row r="209" spans="1:35" s="444" customFormat="1" ht="21" customHeight="1">
      <c r="A209" s="445" t="s">
        <v>274</v>
      </c>
      <c r="B209" s="471">
        <v>493000</v>
      </c>
      <c r="C209" s="472">
        <v>54000</v>
      </c>
      <c r="D209" s="471">
        <v>11000</v>
      </c>
      <c r="E209" s="472">
        <v>36000</v>
      </c>
      <c r="F209" s="473">
        <v>47000</v>
      </c>
      <c r="G209" s="471">
        <v>19000</v>
      </c>
      <c r="H209" s="471">
        <v>13000</v>
      </c>
      <c r="I209" s="472">
        <v>15000</v>
      </c>
      <c r="J209" s="473">
        <v>548000</v>
      </c>
      <c r="K209" s="474">
        <v>317000</v>
      </c>
      <c r="M209" s="445" t="s">
        <v>274</v>
      </c>
      <c r="N209" s="463">
        <v>200000</v>
      </c>
      <c r="O209" s="463">
        <v>23000</v>
      </c>
      <c r="P209" s="466" t="s">
        <v>270</v>
      </c>
      <c r="Q209" s="463">
        <v>15000</v>
      </c>
      <c r="R209" s="466">
        <v>21000</v>
      </c>
      <c r="S209" s="466">
        <v>11000</v>
      </c>
      <c r="T209" s="463" t="s">
        <v>270</v>
      </c>
      <c r="U209" s="463">
        <v>8000</v>
      </c>
      <c r="V209" s="475">
        <v>223000</v>
      </c>
      <c r="W209" s="464">
        <v>125000</v>
      </c>
      <c r="Y209" s="445" t="s">
        <v>274</v>
      </c>
      <c r="Z209" s="476">
        <v>293000</v>
      </c>
      <c r="AA209" s="476">
        <v>31000</v>
      </c>
      <c r="AB209" s="477" t="s">
        <v>270</v>
      </c>
      <c r="AC209" s="476">
        <v>21000</v>
      </c>
      <c r="AD209" s="477">
        <v>25000</v>
      </c>
      <c r="AE209" s="477" t="s">
        <v>270</v>
      </c>
      <c r="AF209" s="476">
        <v>12000</v>
      </c>
      <c r="AG209" s="476" t="s">
        <v>270</v>
      </c>
      <c r="AH209" s="478">
        <v>324000</v>
      </c>
      <c r="AI209" s="479">
        <v>192000</v>
      </c>
    </row>
    <row r="210" spans="1:35" ht="21" customHeight="1">
      <c r="A210" s="445" t="s">
        <v>275</v>
      </c>
      <c r="B210" s="471">
        <v>493000</v>
      </c>
      <c r="C210" s="472">
        <v>52000</v>
      </c>
      <c r="D210" s="471">
        <v>11000</v>
      </c>
      <c r="E210" s="472">
        <v>34000</v>
      </c>
      <c r="F210" s="473">
        <v>45000</v>
      </c>
      <c r="G210" s="471">
        <v>18000</v>
      </c>
      <c r="H210" s="471">
        <v>13000</v>
      </c>
      <c r="I210" s="472">
        <v>14000</v>
      </c>
      <c r="J210" s="473">
        <v>545000</v>
      </c>
      <c r="K210" s="474">
        <v>313000</v>
      </c>
      <c r="M210" s="445" t="s">
        <v>275</v>
      </c>
      <c r="N210" s="463">
        <v>200000</v>
      </c>
      <c r="O210" s="463">
        <v>23000</v>
      </c>
      <c r="P210" s="466" t="s">
        <v>270</v>
      </c>
      <c r="Q210" s="463">
        <v>15000</v>
      </c>
      <c r="R210" s="466">
        <v>22000</v>
      </c>
      <c r="S210" s="466">
        <v>11000</v>
      </c>
      <c r="T210" s="463" t="s">
        <v>270</v>
      </c>
      <c r="U210" s="463">
        <v>9000</v>
      </c>
      <c r="V210" s="475">
        <v>223000</v>
      </c>
      <c r="W210" s="464">
        <v>124000</v>
      </c>
      <c r="X210" s="444"/>
      <c r="Y210" s="28" t="s">
        <v>275</v>
      </c>
      <c r="Z210" s="476">
        <v>294000</v>
      </c>
      <c r="AA210" s="476">
        <v>28000</v>
      </c>
      <c r="AB210" s="477" t="s">
        <v>270</v>
      </c>
      <c r="AC210" s="476">
        <v>19000</v>
      </c>
      <c r="AD210" s="477">
        <v>23000</v>
      </c>
      <c r="AE210" s="477" t="s">
        <v>270</v>
      </c>
      <c r="AF210" s="476">
        <v>11000</v>
      </c>
      <c r="AG210" s="476" t="s">
        <v>270</v>
      </c>
      <c r="AH210" s="478">
        <v>322000</v>
      </c>
      <c r="AI210" s="479">
        <v>189000</v>
      </c>
    </row>
    <row r="211" spans="1:35" ht="21" customHeight="1">
      <c r="A211" s="445" t="s">
        <v>276</v>
      </c>
      <c r="B211" s="471">
        <v>497000</v>
      </c>
      <c r="C211" s="472">
        <v>51000</v>
      </c>
      <c r="D211" s="471">
        <v>9000</v>
      </c>
      <c r="E211" s="472">
        <v>34000</v>
      </c>
      <c r="F211" s="473">
        <v>43000</v>
      </c>
      <c r="G211" s="471">
        <v>17000</v>
      </c>
      <c r="H211" s="471">
        <v>14000</v>
      </c>
      <c r="I211" s="472">
        <v>12000</v>
      </c>
      <c r="J211" s="473">
        <v>548000</v>
      </c>
      <c r="K211" s="474">
        <v>314000</v>
      </c>
      <c r="M211" s="445" t="s">
        <v>276</v>
      </c>
      <c r="N211" s="463">
        <v>203000</v>
      </c>
      <c r="O211" s="463">
        <v>22000</v>
      </c>
      <c r="P211" s="466" t="s">
        <v>270</v>
      </c>
      <c r="Q211" s="463">
        <v>14000</v>
      </c>
      <c r="R211" s="466">
        <v>19000</v>
      </c>
      <c r="S211" s="466">
        <v>10000</v>
      </c>
      <c r="T211" s="463" t="s">
        <v>270</v>
      </c>
      <c r="U211" s="463" t="s">
        <v>270</v>
      </c>
      <c r="V211" s="475">
        <v>225000</v>
      </c>
      <c r="W211" s="464">
        <v>124000</v>
      </c>
      <c r="X211" s="444"/>
      <c r="Y211" s="28" t="s">
        <v>276</v>
      </c>
      <c r="Z211" s="476">
        <v>294000</v>
      </c>
      <c r="AA211" s="476">
        <v>29000</v>
      </c>
      <c r="AB211" s="477" t="s">
        <v>270</v>
      </c>
      <c r="AC211" s="476">
        <v>20000</v>
      </c>
      <c r="AD211" s="477">
        <v>24000</v>
      </c>
      <c r="AE211" s="477" t="s">
        <v>270</v>
      </c>
      <c r="AF211" s="476">
        <v>12000</v>
      </c>
      <c r="AG211" s="476" t="s">
        <v>270</v>
      </c>
      <c r="AH211" s="478">
        <v>323000</v>
      </c>
      <c r="AI211" s="479">
        <v>190000</v>
      </c>
    </row>
    <row r="212" spans="1:35" ht="21" customHeight="1">
      <c r="A212" s="445" t="s">
        <v>277</v>
      </c>
      <c r="B212" s="471">
        <v>498000</v>
      </c>
      <c r="C212" s="472">
        <v>51000</v>
      </c>
      <c r="D212" s="471">
        <v>9000</v>
      </c>
      <c r="E212" s="472">
        <v>33000</v>
      </c>
      <c r="F212" s="473">
        <v>42000</v>
      </c>
      <c r="G212" s="471">
        <v>15000</v>
      </c>
      <c r="H212" s="471">
        <v>14000</v>
      </c>
      <c r="I212" s="472">
        <v>13000</v>
      </c>
      <c r="J212" s="473">
        <v>549000</v>
      </c>
      <c r="K212" s="474">
        <v>313000</v>
      </c>
      <c r="M212" s="445" t="s">
        <v>277</v>
      </c>
      <c r="N212" s="463">
        <v>201000</v>
      </c>
      <c r="O212" s="463">
        <v>21000</v>
      </c>
      <c r="P212" s="466" t="s">
        <v>270</v>
      </c>
      <c r="Q212" s="463">
        <v>13000</v>
      </c>
      <c r="R212" s="466">
        <v>17000</v>
      </c>
      <c r="S212" s="466">
        <v>8000</v>
      </c>
      <c r="T212" s="463" t="s">
        <v>270</v>
      </c>
      <c r="U212" s="463">
        <v>8000</v>
      </c>
      <c r="V212" s="475">
        <v>222000</v>
      </c>
      <c r="W212" s="464">
        <v>120000</v>
      </c>
      <c r="X212" s="444"/>
      <c r="Y212" s="28" t="s">
        <v>277</v>
      </c>
      <c r="Z212" s="476">
        <v>297000</v>
      </c>
      <c r="AA212" s="476">
        <v>30000</v>
      </c>
      <c r="AB212" s="477" t="s">
        <v>270</v>
      </c>
      <c r="AC212" s="476">
        <v>20000</v>
      </c>
      <c r="AD212" s="477">
        <v>25000</v>
      </c>
      <c r="AE212" s="477" t="s">
        <v>270</v>
      </c>
      <c r="AF212" s="476">
        <v>13000</v>
      </c>
      <c r="AG212" s="476" t="s">
        <v>270</v>
      </c>
      <c r="AH212" s="478">
        <v>327000</v>
      </c>
      <c r="AI212" s="479">
        <v>193000</v>
      </c>
    </row>
    <row r="213" spans="1:35" ht="21" customHeight="1">
      <c r="A213" s="445" t="s">
        <v>278</v>
      </c>
      <c r="B213" s="471">
        <v>500000</v>
      </c>
      <c r="C213" s="472">
        <v>52000</v>
      </c>
      <c r="D213" s="471">
        <v>9000</v>
      </c>
      <c r="E213" s="472">
        <v>34000</v>
      </c>
      <c r="F213" s="473">
        <v>43000</v>
      </c>
      <c r="G213" s="471">
        <v>15000</v>
      </c>
      <c r="H213" s="471">
        <v>15000</v>
      </c>
      <c r="I213" s="472">
        <v>14000</v>
      </c>
      <c r="J213" s="473">
        <v>552000</v>
      </c>
      <c r="K213" s="474">
        <v>314000</v>
      </c>
      <c r="M213" s="445" t="s">
        <v>278</v>
      </c>
      <c r="N213" s="463">
        <v>202000</v>
      </c>
      <c r="O213" s="463">
        <v>23000</v>
      </c>
      <c r="P213" s="466" t="s">
        <v>270</v>
      </c>
      <c r="Q213" s="463">
        <v>15000</v>
      </c>
      <c r="R213" s="466">
        <v>19000</v>
      </c>
      <c r="S213" s="466">
        <v>9000</v>
      </c>
      <c r="T213" s="463" t="s">
        <v>270</v>
      </c>
      <c r="U213" s="463">
        <v>9000</v>
      </c>
      <c r="V213" s="475">
        <v>225000</v>
      </c>
      <c r="W213" s="464">
        <v>122000</v>
      </c>
      <c r="X213" s="444"/>
      <c r="Y213" s="28" t="s">
        <v>278</v>
      </c>
      <c r="Z213" s="476">
        <v>299000</v>
      </c>
      <c r="AA213" s="476">
        <v>29000</v>
      </c>
      <c r="AB213" s="477" t="s">
        <v>270</v>
      </c>
      <c r="AC213" s="476">
        <v>19000</v>
      </c>
      <c r="AD213" s="477">
        <v>25000</v>
      </c>
      <c r="AE213" s="477" t="s">
        <v>270</v>
      </c>
      <c r="AF213" s="476">
        <v>13000</v>
      </c>
      <c r="AG213" s="476" t="s">
        <v>270</v>
      </c>
      <c r="AH213" s="478">
        <v>327000</v>
      </c>
      <c r="AI213" s="479">
        <v>192000</v>
      </c>
    </row>
    <row r="214" spans="1:35" ht="21" customHeight="1">
      <c r="A214" s="445" t="s">
        <v>279</v>
      </c>
      <c r="B214" s="471">
        <v>504000</v>
      </c>
      <c r="C214" s="472">
        <v>50000</v>
      </c>
      <c r="D214" s="471">
        <v>10000</v>
      </c>
      <c r="E214" s="472">
        <v>33000</v>
      </c>
      <c r="F214" s="473">
        <v>43000</v>
      </c>
      <c r="G214" s="471">
        <v>14000</v>
      </c>
      <c r="H214" s="471">
        <v>14000</v>
      </c>
      <c r="I214" s="472">
        <v>15000</v>
      </c>
      <c r="J214" s="473">
        <v>554000</v>
      </c>
      <c r="K214" s="474">
        <v>317000</v>
      </c>
      <c r="M214" s="445" t="s">
        <v>279</v>
      </c>
      <c r="N214" s="463">
        <v>202000</v>
      </c>
      <c r="O214" s="463">
        <v>21000</v>
      </c>
      <c r="P214" s="466" t="s">
        <v>270</v>
      </c>
      <c r="Q214" s="463">
        <v>14000</v>
      </c>
      <c r="R214" s="466">
        <v>18000</v>
      </c>
      <c r="S214" s="466">
        <v>8000</v>
      </c>
      <c r="T214" s="463" t="s">
        <v>270</v>
      </c>
      <c r="U214" s="463">
        <v>9000</v>
      </c>
      <c r="V214" s="475">
        <v>224000</v>
      </c>
      <c r="W214" s="464">
        <v>121000</v>
      </c>
      <c r="X214" s="444"/>
      <c r="Y214" s="28" t="s">
        <v>279</v>
      </c>
      <c r="Z214" s="476">
        <v>302000</v>
      </c>
      <c r="AA214" s="476">
        <v>28000</v>
      </c>
      <c r="AB214" s="477" t="s">
        <v>270</v>
      </c>
      <c r="AC214" s="476">
        <v>18000</v>
      </c>
      <c r="AD214" s="477">
        <v>25000</v>
      </c>
      <c r="AE214" s="477" t="s">
        <v>270</v>
      </c>
      <c r="AF214" s="476">
        <v>14000</v>
      </c>
      <c r="AG214" s="476" t="s">
        <v>270</v>
      </c>
      <c r="AH214" s="478">
        <v>331000</v>
      </c>
      <c r="AI214" s="479">
        <v>196000</v>
      </c>
    </row>
    <row r="215" spans="1:35" ht="21" customHeight="1">
      <c r="A215" s="445" t="s">
        <v>280</v>
      </c>
      <c r="B215" s="471">
        <v>506000</v>
      </c>
      <c r="C215" s="472">
        <v>50000</v>
      </c>
      <c r="D215" s="471">
        <v>10000</v>
      </c>
      <c r="E215" s="472">
        <v>32000</v>
      </c>
      <c r="F215" s="473">
        <v>42000</v>
      </c>
      <c r="G215" s="471">
        <v>13000</v>
      </c>
      <c r="H215" s="471">
        <v>15000</v>
      </c>
      <c r="I215" s="472">
        <v>15000</v>
      </c>
      <c r="J215" s="473">
        <v>556000</v>
      </c>
      <c r="K215" s="474">
        <v>318000</v>
      </c>
      <c r="M215" s="445" t="s">
        <v>280</v>
      </c>
      <c r="N215" s="463">
        <v>205000</v>
      </c>
      <c r="O215" s="463">
        <v>20000</v>
      </c>
      <c r="P215" s="466" t="s">
        <v>270</v>
      </c>
      <c r="Q215" s="463">
        <v>13000</v>
      </c>
      <c r="R215" s="466">
        <v>17000</v>
      </c>
      <c r="S215" s="466" t="s">
        <v>270</v>
      </c>
      <c r="T215" s="463" t="s">
        <v>270</v>
      </c>
      <c r="U215" s="463">
        <v>9000</v>
      </c>
      <c r="V215" s="475">
        <v>225000</v>
      </c>
      <c r="W215" s="464">
        <v>122000</v>
      </c>
      <c r="X215" s="444"/>
      <c r="Y215" s="28" t="s">
        <v>280</v>
      </c>
      <c r="Z215" s="476">
        <v>301000</v>
      </c>
      <c r="AA215" s="476">
        <v>30000</v>
      </c>
      <c r="AB215" s="477" t="s">
        <v>270</v>
      </c>
      <c r="AC215" s="476">
        <v>19000</v>
      </c>
      <c r="AD215" s="477">
        <v>26000</v>
      </c>
      <c r="AE215" s="477" t="s">
        <v>270</v>
      </c>
      <c r="AF215" s="476">
        <v>14000</v>
      </c>
      <c r="AG215" s="476" t="s">
        <v>270</v>
      </c>
      <c r="AH215" s="478">
        <v>331000</v>
      </c>
      <c r="AI215" s="479">
        <v>196000</v>
      </c>
    </row>
    <row r="216" spans="1:35" ht="21" customHeight="1">
      <c r="A216" s="445" t="s">
        <v>281</v>
      </c>
      <c r="B216" s="471">
        <v>507000</v>
      </c>
      <c r="C216" s="472">
        <v>50000</v>
      </c>
      <c r="D216" s="471">
        <v>10000</v>
      </c>
      <c r="E216" s="472">
        <v>32000</v>
      </c>
      <c r="F216" s="473">
        <v>43000</v>
      </c>
      <c r="G216" s="471">
        <v>13000</v>
      </c>
      <c r="H216" s="471">
        <v>15000</v>
      </c>
      <c r="I216" s="472">
        <v>14000</v>
      </c>
      <c r="J216" s="473">
        <v>557000</v>
      </c>
      <c r="K216" s="474">
        <v>317000</v>
      </c>
      <c r="M216" s="445" t="s">
        <v>281</v>
      </c>
      <c r="N216" s="463">
        <v>206000</v>
      </c>
      <c r="O216" s="463">
        <v>19000</v>
      </c>
      <c r="P216" s="466" t="s">
        <v>270</v>
      </c>
      <c r="Q216" s="463">
        <v>12000</v>
      </c>
      <c r="R216" s="466">
        <v>15000</v>
      </c>
      <c r="S216" s="466" t="s">
        <v>270</v>
      </c>
      <c r="T216" s="463" t="s">
        <v>270</v>
      </c>
      <c r="U216" s="463">
        <v>9000</v>
      </c>
      <c r="V216" s="475">
        <v>225000</v>
      </c>
      <c r="W216" s="464">
        <v>121000</v>
      </c>
      <c r="X216" s="444"/>
      <c r="Y216" s="28" t="s">
        <v>281</v>
      </c>
      <c r="Z216" s="476">
        <v>301000</v>
      </c>
      <c r="AA216" s="476">
        <v>31000</v>
      </c>
      <c r="AB216" s="477" t="s">
        <v>270</v>
      </c>
      <c r="AC216" s="476">
        <v>21000</v>
      </c>
      <c r="AD216" s="477">
        <v>27000</v>
      </c>
      <c r="AE216" s="477" t="s">
        <v>270</v>
      </c>
      <c r="AF216" s="476">
        <v>15000</v>
      </c>
      <c r="AG216" s="476" t="s">
        <v>270</v>
      </c>
      <c r="AH216" s="478">
        <v>332000</v>
      </c>
      <c r="AI216" s="479">
        <v>197000</v>
      </c>
    </row>
    <row r="217" spans="1:35" ht="21" customHeight="1">
      <c r="A217" s="445" t="s">
        <v>282</v>
      </c>
      <c r="B217" s="471">
        <v>507000</v>
      </c>
      <c r="C217" s="472">
        <v>51000</v>
      </c>
      <c r="D217" s="471">
        <v>11000</v>
      </c>
      <c r="E217" s="472">
        <v>33000</v>
      </c>
      <c r="F217" s="473">
        <v>43000</v>
      </c>
      <c r="G217" s="471">
        <v>14000</v>
      </c>
      <c r="H217" s="471">
        <v>14000</v>
      </c>
      <c r="I217" s="472">
        <v>16000</v>
      </c>
      <c r="J217" s="473">
        <v>558000</v>
      </c>
      <c r="K217" s="474">
        <v>318000</v>
      </c>
      <c r="M217" s="445" t="s">
        <v>282</v>
      </c>
      <c r="N217" s="463">
        <v>207000</v>
      </c>
      <c r="O217" s="463">
        <v>22000</v>
      </c>
      <c r="P217" s="466" t="s">
        <v>270</v>
      </c>
      <c r="Q217" s="463">
        <v>14000</v>
      </c>
      <c r="R217" s="466">
        <v>18000</v>
      </c>
      <c r="S217" s="466" t="s">
        <v>270</v>
      </c>
      <c r="T217" s="463" t="s">
        <v>270</v>
      </c>
      <c r="U217" s="463">
        <v>10000</v>
      </c>
      <c r="V217" s="475">
        <v>229000</v>
      </c>
      <c r="W217" s="464">
        <v>124000</v>
      </c>
      <c r="X217" s="444"/>
      <c r="Y217" s="28" t="s">
        <v>282</v>
      </c>
      <c r="Z217" s="476">
        <v>299000</v>
      </c>
      <c r="AA217" s="476">
        <v>29000</v>
      </c>
      <c r="AB217" s="477" t="s">
        <v>270</v>
      </c>
      <c r="AC217" s="476">
        <v>19000</v>
      </c>
      <c r="AD217" s="477">
        <v>25000</v>
      </c>
      <c r="AE217" s="477" t="s">
        <v>270</v>
      </c>
      <c r="AF217" s="476">
        <v>13000</v>
      </c>
      <c r="AG217" s="476" t="s">
        <v>270</v>
      </c>
      <c r="AH217" s="478">
        <v>329000</v>
      </c>
      <c r="AI217" s="479">
        <v>194000</v>
      </c>
    </row>
    <row r="218" spans="1:35" ht="21" customHeight="1">
      <c r="A218" s="445" t="s">
        <v>283</v>
      </c>
      <c r="B218" s="471">
        <v>512000</v>
      </c>
      <c r="C218" s="472">
        <v>52000</v>
      </c>
      <c r="D218" s="471">
        <v>12000</v>
      </c>
      <c r="E218" s="472">
        <v>32000</v>
      </c>
      <c r="F218" s="473">
        <v>43000</v>
      </c>
      <c r="G218" s="471">
        <v>14000</v>
      </c>
      <c r="H218" s="471">
        <v>14000</v>
      </c>
      <c r="I218" s="472">
        <v>15000</v>
      </c>
      <c r="J218" s="473">
        <v>564000</v>
      </c>
      <c r="K218" s="474">
        <v>323000</v>
      </c>
      <c r="M218" s="445" t="s">
        <v>283</v>
      </c>
      <c r="N218" s="463">
        <v>207000</v>
      </c>
      <c r="O218" s="463">
        <v>22000</v>
      </c>
      <c r="P218" s="466" t="s">
        <v>270</v>
      </c>
      <c r="Q218" s="463">
        <v>13000</v>
      </c>
      <c r="R218" s="466">
        <v>17000</v>
      </c>
      <c r="S218" s="466" t="s">
        <v>270</v>
      </c>
      <c r="T218" s="463" t="s">
        <v>270</v>
      </c>
      <c r="U218" s="463">
        <v>9000</v>
      </c>
      <c r="V218" s="475">
        <v>230000</v>
      </c>
      <c r="W218" s="464">
        <v>124000</v>
      </c>
      <c r="X218" s="444"/>
      <c r="Y218" s="28" t="s">
        <v>283</v>
      </c>
      <c r="Z218" s="476">
        <v>305000</v>
      </c>
      <c r="AA218" s="476">
        <v>29000</v>
      </c>
      <c r="AB218" s="477" t="s">
        <v>270</v>
      </c>
      <c r="AC218" s="476">
        <v>19000</v>
      </c>
      <c r="AD218" s="477">
        <v>26000</v>
      </c>
      <c r="AE218" s="477" t="s">
        <v>270</v>
      </c>
      <c r="AF218" s="476">
        <v>14000</v>
      </c>
      <c r="AG218" s="476" t="s">
        <v>270</v>
      </c>
      <c r="AH218" s="478">
        <v>334000</v>
      </c>
      <c r="AI218" s="479">
        <v>199000</v>
      </c>
    </row>
    <row r="219" spans="1:35" ht="21" customHeight="1">
      <c r="A219" s="445" t="s">
        <v>318</v>
      </c>
      <c r="B219" s="471">
        <v>505000</v>
      </c>
      <c r="C219" s="472">
        <v>52000</v>
      </c>
      <c r="D219" s="471">
        <v>13000</v>
      </c>
      <c r="E219" s="472">
        <v>29000</v>
      </c>
      <c r="F219" s="473">
        <v>43000</v>
      </c>
      <c r="G219" s="471">
        <v>12000</v>
      </c>
      <c r="H219" s="471">
        <v>15000</v>
      </c>
      <c r="I219" s="472">
        <v>15000</v>
      </c>
      <c r="J219" s="473">
        <v>557000</v>
      </c>
      <c r="K219" s="474">
        <v>318000</v>
      </c>
      <c r="M219" s="445" t="s">
        <v>318</v>
      </c>
      <c r="N219" s="463">
        <v>203000</v>
      </c>
      <c r="O219" s="463">
        <v>22000</v>
      </c>
      <c r="P219" s="466" t="s">
        <v>270</v>
      </c>
      <c r="Q219" s="463">
        <v>11000</v>
      </c>
      <c r="R219" s="466">
        <v>16000</v>
      </c>
      <c r="S219" s="466" t="s">
        <v>270</v>
      </c>
      <c r="T219" s="463" t="s">
        <v>270</v>
      </c>
      <c r="U219" s="463">
        <v>8000</v>
      </c>
      <c r="V219" s="475">
        <v>225000</v>
      </c>
      <c r="W219" s="464">
        <v>122000</v>
      </c>
      <c r="X219" s="444"/>
      <c r="Y219" s="28" t="s">
        <v>318</v>
      </c>
      <c r="Z219" s="476">
        <v>301000</v>
      </c>
      <c r="AA219" s="476">
        <v>30000</v>
      </c>
      <c r="AB219" s="477">
        <v>9000</v>
      </c>
      <c r="AC219" s="476">
        <v>18000</v>
      </c>
      <c r="AD219" s="477">
        <v>27000</v>
      </c>
      <c r="AE219" s="477" t="s">
        <v>270</v>
      </c>
      <c r="AF219" s="476">
        <v>14000</v>
      </c>
      <c r="AG219" s="476" t="s">
        <v>270</v>
      </c>
      <c r="AH219" s="478">
        <v>331000</v>
      </c>
      <c r="AI219" s="479">
        <v>196000</v>
      </c>
    </row>
    <row r="220" spans="1:35" ht="21" customHeight="1">
      <c r="A220" s="445" t="s">
        <v>319</v>
      </c>
      <c r="B220" s="471">
        <v>501000</v>
      </c>
      <c r="C220" s="472">
        <v>57000</v>
      </c>
      <c r="D220" s="471">
        <v>13000</v>
      </c>
      <c r="E220" s="472">
        <v>34000</v>
      </c>
      <c r="F220" s="473">
        <v>46000</v>
      </c>
      <c r="G220" s="471">
        <v>15000</v>
      </c>
      <c r="H220" s="471">
        <v>16000</v>
      </c>
      <c r="I220" s="472">
        <v>16000</v>
      </c>
      <c r="J220" s="473">
        <v>558000</v>
      </c>
      <c r="K220" s="474">
        <v>317000</v>
      </c>
      <c r="M220" s="445" t="s">
        <v>319</v>
      </c>
      <c r="N220" s="463">
        <v>201000</v>
      </c>
      <c r="O220" s="463">
        <v>24000</v>
      </c>
      <c r="P220" s="466" t="s">
        <v>270</v>
      </c>
      <c r="Q220" s="463">
        <v>12000</v>
      </c>
      <c r="R220" s="466">
        <v>16000</v>
      </c>
      <c r="S220" s="466" t="s">
        <v>270</v>
      </c>
      <c r="T220" s="463" t="s">
        <v>270</v>
      </c>
      <c r="U220" s="463" t="s">
        <v>270</v>
      </c>
      <c r="V220" s="475">
        <v>225000</v>
      </c>
      <c r="W220" s="464">
        <v>121000</v>
      </c>
      <c r="X220" s="444"/>
      <c r="Y220" s="28" t="s">
        <v>319</v>
      </c>
      <c r="Z220" s="476">
        <v>300000</v>
      </c>
      <c r="AA220" s="476">
        <v>33000</v>
      </c>
      <c r="AB220" s="477">
        <v>8000</v>
      </c>
      <c r="AC220" s="476">
        <v>22000</v>
      </c>
      <c r="AD220" s="477">
        <v>30000</v>
      </c>
      <c r="AE220" s="477" t="s">
        <v>270</v>
      </c>
      <c r="AF220" s="476">
        <v>14000</v>
      </c>
      <c r="AG220" s="476">
        <v>8000</v>
      </c>
      <c r="AH220" s="478">
        <v>333000</v>
      </c>
      <c r="AI220" s="479">
        <v>196000</v>
      </c>
    </row>
    <row r="221" spans="1:35" ht="21" customHeight="1">
      <c r="A221" s="445" t="s">
        <v>320</v>
      </c>
      <c r="B221" s="471">
        <v>494000</v>
      </c>
      <c r="C221" s="472">
        <v>58000</v>
      </c>
      <c r="D221" s="471">
        <v>15000</v>
      </c>
      <c r="E221" s="472">
        <v>33000</v>
      </c>
      <c r="F221" s="473">
        <v>48000</v>
      </c>
      <c r="G221" s="471">
        <v>16000</v>
      </c>
      <c r="H221" s="471">
        <v>18000</v>
      </c>
      <c r="I221" s="472">
        <v>14000</v>
      </c>
      <c r="J221" s="473">
        <v>553000</v>
      </c>
      <c r="K221" s="474">
        <v>312000</v>
      </c>
      <c r="L221" s="40"/>
      <c r="M221" s="445" t="s">
        <v>320</v>
      </c>
      <c r="N221" s="463">
        <v>200000</v>
      </c>
      <c r="O221" s="463">
        <v>23000</v>
      </c>
      <c r="P221" s="466" t="s">
        <v>270</v>
      </c>
      <c r="Q221" s="463">
        <v>12000</v>
      </c>
      <c r="R221" s="466">
        <v>17000</v>
      </c>
      <c r="S221" s="466">
        <v>9000</v>
      </c>
      <c r="T221" s="463" t="s">
        <v>270</v>
      </c>
      <c r="U221" s="463" t="s">
        <v>270</v>
      </c>
      <c r="V221" s="475">
        <v>223000</v>
      </c>
      <c r="W221" s="464">
        <v>119000</v>
      </c>
      <c r="X221" s="444"/>
      <c r="Y221" s="28" t="s">
        <v>320</v>
      </c>
      <c r="Z221" s="476">
        <v>294000</v>
      </c>
      <c r="AA221" s="476">
        <v>35000</v>
      </c>
      <c r="AB221" s="477">
        <v>10000</v>
      </c>
      <c r="AC221" s="476">
        <v>21000</v>
      </c>
      <c r="AD221" s="477">
        <v>31000</v>
      </c>
      <c r="AE221" s="477" t="s">
        <v>270</v>
      </c>
      <c r="AF221" s="476">
        <v>16000</v>
      </c>
      <c r="AG221" s="476" t="s">
        <v>270</v>
      </c>
      <c r="AH221" s="478">
        <v>329000</v>
      </c>
      <c r="AI221" s="479">
        <v>194000</v>
      </c>
    </row>
    <row r="222" spans="1:35" ht="21" customHeight="1">
      <c r="A222" s="445" t="s">
        <v>321</v>
      </c>
      <c r="B222" s="471">
        <v>499000</v>
      </c>
      <c r="C222" s="472">
        <v>55000</v>
      </c>
      <c r="D222" s="471">
        <v>14000</v>
      </c>
      <c r="E222" s="472">
        <v>31000</v>
      </c>
      <c r="F222" s="473">
        <v>45000</v>
      </c>
      <c r="G222" s="471">
        <v>15000</v>
      </c>
      <c r="H222" s="471">
        <v>18000</v>
      </c>
      <c r="I222" s="472">
        <v>12000</v>
      </c>
      <c r="J222" s="473">
        <v>554000</v>
      </c>
      <c r="K222" s="474">
        <v>316000</v>
      </c>
      <c r="L222" s="40"/>
      <c r="M222" s="445" t="s">
        <v>321</v>
      </c>
      <c r="N222" s="463">
        <v>207000</v>
      </c>
      <c r="O222" s="463">
        <v>20000</v>
      </c>
      <c r="P222" s="466" t="s">
        <v>270</v>
      </c>
      <c r="Q222" s="463">
        <v>9000</v>
      </c>
      <c r="R222" s="466">
        <v>13000</v>
      </c>
      <c r="S222" s="466" t="s">
        <v>270</v>
      </c>
      <c r="T222" s="463" t="s">
        <v>270</v>
      </c>
      <c r="U222" s="463" t="s">
        <v>270</v>
      </c>
      <c r="V222" s="475">
        <v>227000</v>
      </c>
      <c r="W222" s="464">
        <v>124000</v>
      </c>
      <c r="X222" s="444"/>
      <c r="Y222" s="28" t="s">
        <v>321</v>
      </c>
      <c r="Z222" s="476">
        <v>292000</v>
      </c>
      <c r="AA222" s="476">
        <v>35000</v>
      </c>
      <c r="AB222" s="477">
        <v>10000</v>
      </c>
      <c r="AC222" s="476">
        <v>22000</v>
      </c>
      <c r="AD222" s="477">
        <v>31000</v>
      </c>
      <c r="AE222" s="477" t="s">
        <v>270</v>
      </c>
      <c r="AF222" s="476">
        <v>17000</v>
      </c>
      <c r="AG222" s="476" t="s">
        <v>270</v>
      </c>
      <c r="AH222" s="478">
        <v>327000</v>
      </c>
      <c r="AI222" s="479">
        <v>191000</v>
      </c>
    </row>
    <row r="223" spans="1:35" ht="21" customHeight="1">
      <c r="A223" s="445" t="s">
        <v>322</v>
      </c>
      <c r="B223" s="471">
        <v>496000</v>
      </c>
      <c r="C223" s="472">
        <v>52000</v>
      </c>
      <c r="D223" s="471">
        <v>14000</v>
      </c>
      <c r="E223" s="472">
        <v>31000</v>
      </c>
      <c r="F223" s="473">
        <v>45000</v>
      </c>
      <c r="G223" s="471">
        <v>15000</v>
      </c>
      <c r="H223" s="471">
        <v>18000</v>
      </c>
      <c r="I223" s="472">
        <v>12000</v>
      </c>
      <c r="J223" s="473">
        <v>548000</v>
      </c>
      <c r="K223" s="474">
        <v>310000</v>
      </c>
      <c r="M223" s="445" t="s">
        <v>322</v>
      </c>
      <c r="N223" s="463">
        <v>206000</v>
      </c>
      <c r="O223" s="463">
        <v>19000</v>
      </c>
      <c r="P223" s="466" t="s">
        <v>270</v>
      </c>
      <c r="Q223" s="463">
        <v>9000</v>
      </c>
      <c r="R223" s="466">
        <v>14000</v>
      </c>
      <c r="S223" s="466" t="s">
        <v>270</v>
      </c>
      <c r="T223" s="463" t="s">
        <v>270</v>
      </c>
      <c r="U223" s="463" t="s">
        <v>270</v>
      </c>
      <c r="V223" s="475">
        <v>225000</v>
      </c>
      <c r="W223" s="464">
        <v>122000</v>
      </c>
      <c r="X223" s="444"/>
      <c r="Y223" s="28" t="s">
        <v>322</v>
      </c>
      <c r="Z223" s="476">
        <v>289000</v>
      </c>
      <c r="AA223" s="476">
        <v>34000</v>
      </c>
      <c r="AB223" s="477">
        <v>9000</v>
      </c>
      <c r="AC223" s="476">
        <v>22000</v>
      </c>
      <c r="AD223" s="477">
        <v>31000</v>
      </c>
      <c r="AE223" s="477" t="s">
        <v>270</v>
      </c>
      <c r="AF223" s="476">
        <v>17000</v>
      </c>
      <c r="AG223" s="476" t="s">
        <v>270</v>
      </c>
      <c r="AH223" s="478">
        <v>323000</v>
      </c>
      <c r="AI223" s="479">
        <v>188000</v>
      </c>
    </row>
    <row r="224" spans="1:35" ht="21" customHeight="1">
      <c r="A224" s="445" t="s">
        <v>323</v>
      </c>
      <c r="B224" s="471">
        <v>493000</v>
      </c>
      <c r="C224" s="472">
        <v>54000</v>
      </c>
      <c r="D224" s="471">
        <v>13000</v>
      </c>
      <c r="E224" s="472">
        <v>34000</v>
      </c>
      <c r="F224" s="473">
        <v>47000</v>
      </c>
      <c r="G224" s="471">
        <v>16000</v>
      </c>
      <c r="H224" s="471">
        <v>16000</v>
      </c>
      <c r="I224" s="472">
        <v>15000</v>
      </c>
      <c r="J224" s="473">
        <v>547000</v>
      </c>
      <c r="K224" s="474">
        <v>309000</v>
      </c>
      <c r="M224" s="445" t="s">
        <v>323</v>
      </c>
      <c r="N224" s="463">
        <v>203000</v>
      </c>
      <c r="O224" s="463">
        <v>21000</v>
      </c>
      <c r="P224" s="466" t="s">
        <v>270</v>
      </c>
      <c r="Q224" s="463">
        <v>12000</v>
      </c>
      <c r="R224" s="466">
        <v>16000</v>
      </c>
      <c r="S224" s="466">
        <v>8000</v>
      </c>
      <c r="T224" s="463" t="s">
        <v>270</v>
      </c>
      <c r="U224" s="463" t="s">
        <v>270</v>
      </c>
      <c r="V224" s="475">
        <v>223000</v>
      </c>
      <c r="W224" s="464">
        <v>121000</v>
      </c>
      <c r="X224" s="444"/>
      <c r="Y224" s="28" t="s">
        <v>323</v>
      </c>
      <c r="Z224" s="476">
        <v>290000</v>
      </c>
      <c r="AA224" s="476">
        <v>33000</v>
      </c>
      <c r="AB224" s="477">
        <v>9000</v>
      </c>
      <c r="AC224" s="476">
        <v>22000</v>
      </c>
      <c r="AD224" s="477">
        <v>31000</v>
      </c>
      <c r="AE224" s="477">
        <v>8000</v>
      </c>
      <c r="AF224" s="476">
        <v>15000</v>
      </c>
      <c r="AG224" s="476" t="s">
        <v>270</v>
      </c>
      <c r="AH224" s="478">
        <v>324000</v>
      </c>
      <c r="AI224" s="479">
        <v>188000</v>
      </c>
    </row>
    <row r="225" spans="1:35" ht="21" customHeight="1">
      <c r="A225" s="445" t="s">
        <v>324</v>
      </c>
      <c r="B225" s="471">
        <v>494000</v>
      </c>
      <c r="C225" s="472">
        <v>55000</v>
      </c>
      <c r="D225" s="471">
        <v>13000</v>
      </c>
      <c r="E225" s="472">
        <v>35000</v>
      </c>
      <c r="F225" s="473">
        <v>48000</v>
      </c>
      <c r="G225" s="471">
        <v>18000</v>
      </c>
      <c r="H225" s="471">
        <v>16000</v>
      </c>
      <c r="I225" s="472">
        <v>14000</v>
      </c>
      <c r="J225" s="473">
        <v>549000</v>
      </c>
      <c r="K225" s="474">
        <v>312000</v>
      </c>
      <c r="M225" s="445" t="s">
        <v>324</v>
      </c>
      <c r="N225" s="463">
        <v>200000</v>
      </c>
      <c r="O225" s="463">
        <v>21000</v>
      </c>
      <c r="P225" s="466" t="s">
        <v>270</v>
      </c>
      <c r="Q225" s="463">
        <v>13000</v>
      </c>
      <c r="R225" s="466">
        <v>17000</v>
      </c>
      <c r="S225" s="466">
        <v>9000</v>
      </c>
      <c r="T225" s="463" t="s">
        <v>270</v>
      </c>
      <c r="U225" s="463" t="s">
        <v>270</v>
      </c>
      <c r="V225" s="475">
        <v>221000</v>
      </c>
      <c r="W225" s="464">
        <v>120000</v>
      </c>
      <c r="X225" s="444"/>
      <c r="Y225" s="28" t="s">
        <v>324</v>
      </c>
      <c r="Z225" s="476">
        <v>294000</v>
      </c>
      <c r="AA225" s="476">
        <v>34000</v>
      </c>
      <c r="AB225" s="477">
        <v>8000</v>
      </c>
      <c r="AC225" s="476">
        <v>22000</v>
      </c>
      <c r="AD225" s="477">
        <v>31000</v>
      </c>
      <c r="AE225" s="477">
        <v>9000</v>
      </c>
      <c r="AF225" s="476">
        <v>15000</v>
      </c>
      <c r="AG225" s="476" t="s">
        <v>270</v>
      </c>
      <c r="AH225" s="478">
        <v>328000</v>
      </c>
      <c r="AI225" s="479">
        <v>192000</v>
      </c>
    </row>
    <row r="226" spans="1:35" ht="21" customHeight="1">
      <c r="A226" s="445" t="s">
        <v>325</v>
      </c>
      <c r="B226" s="471">
        <v>502000</v>
      </c>
      <c r="C226" s="472">
        <v>58000</v>
      </c>
      <c r="D226" s="471">
        <v>12000</v>
      </c>
      <c r="E226" s="472">
        <v>37000</v>
      </c>
      <c r="F226" s="473">
        <v>49000</v>
      </c>
      <c r="G226" s="471">
        <v>18000</v>
      </c>
      <c r="H226" s="471">
        <v>16000</v>
      </c>
      <c r="I226" s="472">
        <v>15000</v>
      </c>
      <c r="J226" s="473">
        <v>560000</v>
      </c>
      <c r="K226" s="474">
        <v>318000</v>
      </c>
      <c r="M226" s="445" t="s">
        <v>325</v>
      </c>
      <c r="N226" s="463">
        <v>202000</v>
      </c>
      <c r="O226" s="463">
        <v>24000</v>
      </c>
      <c r="P226" s="466" t="s">
        <v>270</v>
      </c>
      <c r="Q226" s="463">
        <v>14000</v>
      </c>
      <c r="R226" s="466">
        <v>19000</v>
      </c>
      <c r="S226" s="466">
        <v>9000</v>
      </c>
      <c r="T226" s="463" t="s">
        <v>270</v>
      </c>
      <c r="U226" s="463">
        <v>9000</v>
      </c>
      <c r="V226" s="475">
        <v>227000</v>
      </c>
      <c r="W226" s="464">
        <v>123000</v>
      </c>
      <c r="X226" s="444"/>
      <c r="Y226" s="28" t="s">
        <v>325</v>
      </c>
      <c r="Z226" s="476">
        <v>300000</v>
      </c>
      <c r="AA226" s="476">
        <v>34000</v>
      </c>
      <c r="AB226" s="477" t="s">
        <v>270</v>
      </c>
      <c r="AC226" s="476">
        <v>23000</v>
      </c>
      <c r="AD226" s="477">
        <v>30000</v>
      </c>
      <c r="AE226" s="477">
        <v>9000</v>
      </c>
      <c r="AF226" s="476">
        <v>15000</v>
      </c>
      <c r="AG226" s="476" t="s">
        <v>270</v>
      </c>
      <c r="AH226" s="478">
        <v>333000</v>
      </c>
      <c r="AI226" s="479">
        <v>195000</v>
      </c>
    </row>
    <row r="227" spans="1:35" ht="21" customHeight="1">
      <c r="A227" s="445" t="s">
        <v>326</v>
      </c>
      <c r="B227" s="471">
        <v>507000</v>
      </c>
      <c r="C227" s="472">
        <v>57000</v>
      </c>
      <c r="D227" s="471">
        <v>13000</v>
      </c>
      <c r="E227" s="472">
        <v>37000</v>
      </c>
      <c r="F227" s="473">
        <v>49000</v>
      </c>
      <c r="G227" s="471">
        <v>17000</v>
      </c>
      <c r="H227" s="471">
        <v>16000</v>
      </c>
      <c r="I227" s="472">
        <v>17000</v>
      </c>
      <c r="J227" s="473">
        <v>563000</v>
      </c>
      <c r="K227" s="474">
        <v>321000</v>
      </c>
      <c r="M227" s="445" t="s">
        <v>326</v>
      </c>
      <c r="N227" s="463">
        <v>203000</v>
      </c>
      <c r="O227" s="463">
        <v>24000</v>
      </c>
      <c r="P227" s="466" t="s">
        <v>270</v>
      </c>
      <c r="Q227" s="463">
        <v>14000</v>
      </c>
      <c r="R227" s="466">
        <v>19000</v>
      </c>
      <c r="S227" s="466">
        <v>8000</v>
      </c>
      <c r="T227" s="463" t="s">
        <v>270</v>
      </c>
      <c r="U227" s="463">
        <v>10000</v>
      </c>
      <c r="V227" s="475">
        <v>227000</v>
      </c>
      <c r="W227" s="464">
        <v>124000</v>
      </c>
      <c r="X227" s="444"/>
      <c r="Y227" s="28" t="s">
        <v>326</v>
      </c>
      <c r="Z227" s="476">
        <v>303000</v>
      </c>
      <c r="AA227" s="476">
        <v>33000</v>
      </c>
      <c r="AB227" s="477" t="s">
        <v>270</v>
      </c>
      <c r="AC227" s="476">
        <v>23000</v>
      </c>
      <c r="AD227" s="477">
        <v>30000</v>
      </c>
      <c r="AE227" s="477">
        <v>9000</v>
      </c>
      <c r="AF227" s="476">
        <v>15000</v>
      </c>
      <c r="AG227" s="476" t="s">
        <v>270</v>
      </c>
      <c r="AH227" s="478">
        <v>336000</v>
      </c>
      <c r="AI227" s="479">
        <v>197000</v>
      </c>
    </row>
    <row r="228" spans="1:35" ht="21" customHeight="1">
      <c r="A228" s="445" t="s">
        <v>327</v>
      </c>
      <c r="B228" s="471">
        <v>513000</v>
      </c>
      <c r="C228" s="472">
        <v>56000</v>
      </c>
      <c r="D228" s="471">
        <v>13000</v>
      </c>
      <c r="E228" s="472">
        <v>36000</v>
      </c>
      <c r="F228" s="473">
        <v>48000</v>
      </c>
      <c r="G228" s="471">
        <v>16000</v>
      </c>
      <c r="H228" s="471">
        <v>14000</v>
      </c>
      <c r="I228" s="472">
        <v>18000</v>
      </c>
      <c r="J228" s="473">
        <v>569000</v>
      </c>
      <c r="K228" s="474">
        <v>322000</v>
      </c>
      <c r="M228" s="445" t="s">
        <v>327</v>
      </c>
      <c r="N228" s="463">
        <v>207000</v>
      </c>
      <c r="O228" s="463">
        <v>24000</v>
      </c>
      <c r="P228" s="466" t="s">
        <v>270</v>
      </c>
      <c r="Q228" s="463">
        <v>12000</v>
      </c>
      <c r="R228" s="466">
        <v>19000</v>
      </c>
      <c r="S228" s="466" t="s">
        <v>270</v>
      </c>
      <c r="T228" s="463" t="s">
        <v>270</v>
      </c>
      <c r="U228" s="463">
        <v>11000</v>
      </c>
      <c r="V228" s="475">
        <v>231000</v>
      </c>
      <c r="W228" s="464">
        <v>123000</v>
      </c>
      <c r="X228" s="444"/>
      <c r="Y228" s="28" t="s">
        <v>327</v>
      </c>
      <c r="Z228" s="476">
        <v>306000</v>
      </c>
      <c r="AA228" s="476">
        <v>33000</v>
      </c>
      <c r="AB228" s="477" t="s">
        <v>270</v>
      </c>
      <c r="AC228" s="476">
        <v>23000</v>
      </c>
      <c r="AD228" s="477">
        <v>29000</v>
      </c>
      <c r="AE228" s="477">
        <v>9000</v>
      </c>
      <c r="AF228" s="476">
        <v>14000</v>
      </c>
      <c r="AG228" s="476" t="s">
        <v>270</v>
      </c>
      <c r="AH228" s="478">
        <v>338000</v>
      </c>
      <c r="AI228" s="479">
        <v>199000</v>
      </c>
    </row>
    <row r="229" spans="1:35" ht="21" customHeight="1">
      <c r="A229" s="445" t="s">
        <v>328</v>
      </c>
      <c r="B229" s="471">
        <v>509000</v>
      </c>
      <c r="C229" s="472">
        <v>54000</v>
      </c>
      <c r="D229" s="471">
        <v>13000</v>
      </c>
      <c r="E229" s="472">
        <v>33000</v>
      </c>
      <c r="F229" s="473">
        <v>46000</v>
      </c>
      <c r="G229" s="471">
        <v>15000</v>
      </c>
      <c r="H229" s="471">
        <v>13000</v>
      </c>
      <c r="I229" s="472">
        <v>19000</v>
      </c>
      <c r="J229" s="473">
        <v>563000</v>
      </c>
      <c r="K229" s="474">
        <v>318000</v>
      </c>
      <c r="M229" s="445" t="s">
        <v>328</v>
      </c>
      <c r="N229" s="463">
        <v>208000</v>
      </c>
      <c r="O229" s="463">
        <v>25000</v>
      </c>
      <c r="P229" s="466" t="s">
        <v>270</v>
      </c>
      <c r="Q229" s="463">
        <v>12000</v>
      </c>
      <c r="R229" s="466">
        <v>20000</v>
      </c>
      <c r="S229" s="466" t="s">
        <v>270</v>
      </c>
      <c r="T229" s="463" t="s">
        <v>270</v>
      </c>
      <c r="U229" s="463">
        <v>13000</v>
      </c>
      <c r="V229" s="475">
        <v>233000</v>
      </c>
      <c r="W229" s="464">
        <v>125000</v>
      </c>
      <c r="X229" s="444"/>
      <c r="Y229" s="28" t="s">
        <v>328</v>
      </c>
      <c r="Z229" s="476">
        <v>301000</v>
      </c>
      <c r="AA229" s="476">
        <v>29000</v>
      </c>
      <c r="AB229" s="477" t="s">
        <v>270</v>
      </c>
      <c r="AC229" s="476">
        <v>21000</v>
      </c>
      <c r="AD229" s="477">
        <v>26000</v>
      </c>
      <c r="AE229" s="477" t="s">
        <v>270</v>
      </c>
      <c r="AF229" s="476">
        <v>13000</v>
      </c>
      <c r="AG229" s="476" t="s">
        <v>270</v>
      </c>
      <c r="AH229" s="478">
        <v>331000</v>
      </c>
      <c r="AI229" s="479">
        <v>193000</v>
      </c>
    </row>
    <row r="230" spans="1:35" ht="21" customHeight="1">
      <c r="A230" s="445" t="s">
        <v>329</v>
      </c>
      <c r="B230" s="471">
        <v>510000</v>
      </c>
      <c r="C230" s="472">
        <v>52000</v>
      </c>
      <c r="D230" s="471">
        <v>14000</v>
      </c>
      <c r="E230" s="472">
        <v>31000</v>
      </c>
      <c r="F230" s="473">
        <v>44000</v>
      </c>
      <c r="G230" s="471">
        <v>14000</v>
      </c>
      <c r="H230" s="471">
        <v>12000</v>
      </c>
      <c r="I230" s="472">
        <v>19000</v>
      </c>
      <c r="J230" s="473">
        <v>562000</v>
      </c>
      <c r="K230" s="474">
        <v>317000</v>
      </c>
      <c r="M230" s="445" t="s">
        <v>329</v>
      </c>
      <c r="N230" s="463">
        <v>209000</v>
      </c>
      <c r="O230" s="463">
        <v>25000</v>
      </c>
      <c r="P230" s="466" t="s">
        <v>270</v>
      </c>
      <c r="Q230" s="463">
        <v>12000</v>
      </c>
      <c r="R230" s="466">
        <v>20000</v>
      </c>
      <c r="S230" s="466" t="s">
        <v>270</v>
      </c>
      <c r="T230" s="463" t="s">
        <v>270</v>
      </c>
      <c r="U230" s="463">
        <v>12000</v>
      </c>
      <c r="V230" s="475">
        <v>233000</v>
      </c>
      <c r="W230" s="464">
        <v>126000</v>
      </c>
      <c r="X230" s="444"/>
      <c r="Y230" s="28" t="s">
        <v>329</v>
      </c>
      <c r="Z230" s="476">
        <v>301000</v>
      </c>
      <c r="AA230" s="476">
        <v>28000</v>
      </c>
      <c r="AB230" s="477" t="s">
        <v>270</v>
      </c>
      <c r="AC230" s="476">
        <v>18000</v>
      </c>
      <c r="AD230" s="477">
        <v>25000</v>
      </c>
      <c r="AE230" s="477" t="s">
        <v>270</v>
      </c>
      <c r="AF230" s="476">
        <v>12000</v>
      </c>
      <c r="AG230" s="476" t="s">
        <v>270</v>
      </c>
      <c r="AH230" s="478">
        <v>329000</v>
      </c>
      <c r="AI230" s="479">
        <v>191000</v>
      </c>
    </row>
    <row r="231" spans="1:35" ht="21" customHeight="1">
      <c r="A231" s="445" t="s">
        <v>330</v>
      </c>
      <c r="B231" s="471">
        <v>508000</v>
      </c>
      <c r="C231" s="472">
        <v>55000</v>
      </c>
      <c r="D231" s="471">
        <v>15000</v>
      </c>
      <c r="E231" s="472">
        <v>30000</v>
      </c>
      <c r="F231" s="473">
        <v>46000</v>
      </c>
      <c r="G231" s="471">
        <v>13000</v>
      </c>
      <c r="H231" s="471">
        <v>13000</v>
      </c>
      <c r="I231" s="472">
        <v>19000</v>
      </c>
      <c r="J231" s="473">
        <v>562000</v>
      </c>
      <c r="K231" s="474">
        <v>321000</v>
      </c>
      <c r="M231" s="445" t="s">
        <v>330</v>
      </c>
      <c r="N231" s="463">
        <v>203000</v>
      </c>
      <c r="O231" s="463">
        <v>26000</v>
      </c>
      <c r="P231" s="466" t="s">
        <v>270</v>
      </c>
      <c r="Q231" s="463">
        <v>13000</v>
      </c>
      <c r="R231" s="466">
        <v>21000</v>
      </c>
      <c r="S231" s="466">
        <v>8000</v>
      </c>
      <c r="T231" s="463" t="s">
        <v>270</v>
      </c>
      <c r="U231" s="463">
        <v>12000</v>
      </c>
      <c r="V231" s="475">
        <v>229000</v>
      </c>
      <c r="W231" s="464">
        <v>125000</v>
      </c>
      <c r="X231" s="444"/>
      <c r="Y231" s="28" t="s">
        <v>330</v>
      </c>
      <c r="Z231" s="476">
        <v>305000</v>
      </c>
      <c r="AA231" s="476">
        <v>29000</v>
      </c>
      <c r="AB231" s="477" t="s">
        <v>270</v>
      </c>
      <c r="AC231" s="476">
        <v>17000</v>
      </c>
      <c r="AD231" s="477">
        <v>25000</v>
      </c>
      <c r="AE231" s="477" t="s">
        <v>270</v>
      </c>
      <c r="AF231" s="476">
        <v>13000</v>
      </c>
      <c r="AG231" s="476" t="s">
        <v>270</v>
      </c>
      <c r="AH231" s="478">
        <v>334000</v>
      </c>
      <c r="AI231" s="479">
        <v>197000</v>
      </c>
    </row>
    <row r="232" spans="1:35" ht="21" customHeight="1">
      <c r="A232" s="445" t="s">
        <v>331</v>
      </c>
      <c r="B232" s="471">
        <v>514000</v>
      </c>
      <c r="C232" s="472">
        <v>57000</v>
      </c>
      <c r="D232" s="471">
        <v>15000</v>
      </c>
      <c r="E232" s="472">
        <v>34000</v>
      </c>
      <c r="F232" s="473">
        <v>49000</v>
      </c>
      <c r="G232" s="471">
        <v>15000</v>
      </c>
      <c r="H232" s="471">
        <v>14000</v>
      </c>
      <c r="I232" s="472">
        <v>20000</v>
      </c>
      <c r="J232" s="473">
        <v>571000</v>
      </c>
      <c r="K232" s="474">
        <v>329000</v>
      </c>
      <c r="M232" s="445" t="s">
        <v>331</v>
      </c>
      <c r="N232" s="463">
        <v>204000</v>
      </c>
      <c r="O232" s="463">
        <v>24000</v>
      </c>
      <c r="P232" s="466" t="s">
        <v>270</v>
      </c>
      <c r="Q232" s="463">
        <v>12000</v>
      </c>
      <c r="R232" s="466">
        <v>20000</v>
      </c>
      <c r="S232" s="466" t="s">
        <v>270</v>
      </c>
      <c r="T232" s="463" t="s">
        <v>270</v>
      </c>
      <c r="U232" s="463">
        <v>12000</v>
      </c>
      <c r="V232" s="475">
        <v>227000</v>
      </c>
      <c r="W232" s="464">
        <v>123000</v>
      </c>
      <c r="X232" s="444"/>
      <c r="Y232" s="28" t="s">
        <v>331</v>
      </c>
      <c r="Z232" s="476">
        <v>310000</v>
      </c>
      <c r="AA232" s="476">
        <v>34000</v>
      </c>
      <c r="AB232" s="477" t="s">
        <v>270</v>
      </c>
      <c r="AC232" s="476">
        <v>22000</v>
      </c>
      <c r="AD232" s="477">
        <v>29000</v>
      </c>
      <c r="AE232" s="477" t="s">
        <v>270</v>
      </c>
      <c r="AF232" s="476">
        <v>14000</v>
      </c>
      <c r="AG232" s="476">
        <v>8000</v>
      </c>
      <c r="AH232" s="478">
        <v>344000</v>
      </c>
      <c r="AI232" s="479">
        <v>206000</v>
      </c>
    </row>
    <row r="233" spans="1:35" ht="21" customHeight="1">
      <c r="A233" s="445" t="s">
        <v>332</v>
      </c>
      <c r="B233" s="471">
        <v>501000</v>
      </c>
      <c r="C233" s="472">
        <v>56000</v>
      </c>
      <c r="D233" s="471">
        <v>14000</v>
      </c>
      <c r="E233" s="472">
        <v>34000</v>
      </c>
      <c r="F233" s="473">
        <v>48000</v>
      </c>
      <c r="G233" s="471">
        <v>15000</v>
      </c>
      <c r="H233" s="471">
        <v>14000</v>
      </c>
      <c r="I233" s="472">
        <v>19000</v>
      </c>
      <c r="J233" s="473">
        <v>557000</v>
      </c>
      <c r="K233" s="474">
        <v>317000</v>
      </c>
      <c r="M233" s="445" t="s">
        <v>332</v>
      </c>
      <c r="N233" s="463">
        <v>201000</v>
      </c>
      <c r="O233" s="463">
        <v>23000</v>
      </c>
      <c r="P233" s="466" t="s">
        <v>270</v>
      </c>
      <c r="Q233" s="463">
        <v>12000</v>
      </c>
      <c r="R233" s="466">
        <v>20000</v>
      </c>
      <c r="S233" s="466" t="s">
        <v>270</v>
      </c>
      <c r="T233" s="463" t="s">
        <v>270</v>
      </c>
      <c r="U233" s="463">
        <v>11000</v>
      </c>
      <c r="V233" s="475">
        <v>224000</v>
      </c>
      <c r="W233" s="464">
        <v>118000</v>
      </c>
      <c r="X233" s="444"/>
      <c r="Y233" s="28" t="s">
        <v>332</v>
      </c>
      <c r="Z233" s="476">
        <v>300000</v>
      </c>
      <c r="AA233" s="476">
        <v>33000</v>
      </c>
      <c r="AB233" s="477" t="s">
        <v>270</v>
      </c>
      <c r="AC233" s="476">
        <v>22000</v>
      </c>
      <c r="AD233" s="477">
        <v>28000</v>
      </c>
      <c r="AE233" s="477" t="s">
        <v>270</v>
      </c>
      <c r="AF233" s="476">
        <v>13000</v>
      </c>
      <c r="AG233" s="476" t="s">
        <v>270</v>
      </c>
      <c r="AH233" s="478">
        <v>333000</v>
      </c>
      <c r="AI233" s="479">
        <v>198000</v>
      </c>
    </row>
    <row r="234" spans="1:35" ht="21" customHeight="1">
      <c r="A234" s="445" t="s">
        <v>333</v>
      </c>
      <c r="B234" s="471">
        <v>513000</v>
      </c>
      <c r="C234" s="472">
        <v>55000</v>
      </c>
      <c r="D234" s="471">
        <v>11000</v>
      </c>
      <c r="E234" s="472">
        <v>35000</v>
      </c>
      <c r="F234" s="473">
        <v>47000</v>
      </c>
      <c r="G234" s="471">
        <v>17000</v>
      </c>
      <c r="H234" s="471">
        <v>13000</v>
      </c>
      <c r="I234" s="472">
        <v>17000</v>
      </c>
      <c r="J234" s="473">
        <v>568000</v>
      </c>
      <c r="K234" s="474">
        <v>324000</v>
      </c>
      <c r="M234" s="445" t="s">
        <v>333</v>
      </c>
      <c r="N234" s="463">
        <v>207000</v>
      </c>
      <c r="O234" s="463">
        <v>22000</v>
      </c>
      <c r="P234" s="466" t="s">
        <v>270</v>
      </c>
      <c r="Q234" s="463">
        <v>13000</v>
      </c>
      <c r="R234" s="466">
        <v>19000</v>
      </c>
      <c r="S234" s="466">
        <v>10000</v>
      </c>
      <c r="T234" s="463" t="s">
        <v>270</v>
      </c>
      <c r="U234" s="463" t="s">
        <v>270</v>
      </c>
      <c r="V234" s="475">
        <v>229000</v>
      </c>
      <c r="W234" s="464">
        <v>121000</v>
      </c>
      <c r="X234" s="444"/>
      <c r="Y234" s="28" t="s">
        <v>333</v>
      </c>
      <c r="Z234" s="476">
        <v>306000</v>
      </c>
      <c r="AA234" s="476">
        <v>33000</v>
      </c>
      <c r="AB234" s="477" t="s">
        <v>270</v>
      </c>
      <c r="AC234" s="476">
        <v>22000</v>
      </c>
      <c r="AD234" s="477">
        <v>27000</v>
      </c>
      <c r="AE234" s="477" t="s">
        <v>270</v>
      </c>
      <c r="AF234" s="476">
        <v>13000</v>
      </c>
      <c r="AG234" s="476" t="s">
        <v>270</v>
      </c>
      <c r="AH234" s="478">
        <v>339000</v>
      </c>
      <c r="AI234" s="479">
        <v>203000</v>
      </c>
    </row>
    <row r="235" spans="1:35" ht="21" customHeight="1">
      <c r="A235" s="445" t="s">
        <v>355</v>
      </c>
      <c r="B235" s="471">
        <v>503000</v>
      </c>
      <c r="C235" s="472">
        <v>54000</v>
      </c>
      <c r="D235" s="471">
        <v>10000</v>
      </c>
      <c r="E235" s="472">
        <v>36000</v>
      </c>
      <c r="F235" s="473">
        <v>46000</v>
      </c>
      <c r="G235" s="471">
        <v>18000</v>
      </c>
      <c r="H235" s="471">
        <v>14000</v>
      </c>
      <c r="I235" s="472">
        <v>14000</v>
      </c>
      <c r="J235" s="473">
        <v>557000</v>
      </c>
      <c r="K235" s="474">
        <v>316000</v>
      </c>
      <c r="M235" s="445" t="s">
        <v>355</v>
      </c>
      <c r="N235" s="463">
        <v>206000</v>
      </c>
      <c r="O235" s="463">
        <v>20000</v>
      </c>
      <c r="P235" s="466" t="s">
        <v>270</v>
      </c>
      <c r="Q235" s="463">
        <v>13000</v>
      </c>
      <c r="R235" s="466">
        <v>18000</v>
      </c>
      <c r="S235" s="466">
        <v>10000</v>
      </c>
      <c r="T235" s="463" t="s">
        <v>270</v>
      </c>
      <c r="U235" s="463" t="s">
        <v>270</v>
      </c>
      <c r="V235" s="475">
        <v>226000</v>
      </c>
      <c r="W235" s="464">
        <v>119000</v>
      </c>
      <c r="X235" s="444"/>
      <c r="Y235" s="28" t="s">
        <v>355</v>
      </c>
      <c r="Z235" s="476">
        <v>297000</v>
      </c>
      <c r="AA235" s="476">
        <v>34000</v>
      </c>
      <c r="AB235" s="477" t="s">
        <v>270</v>
      </c>
      <c r="AC235" s="476">
        <v>22000</v>
      </c>
      <c r="AD235" s="477">
        <v>28000</v>
      </c>
      <c r="AE235" s="477" t="s">
        <v>270</v>
      </c>
      <c r="AF235" s="476">
        <v>13000</v>
      </c>
      <c r="AG235" s="476" t="s">
        <v>270</v>
      </c>
      <c r="AH235" s="478">
        <v>331000</v>
      </c>
      <c r="AI235" s="479">
        <v>197000</v>
      </c>
    </row>
    <row r="236" spans="1:35" ht="21" customHeight="1">
      <c r="A236" s="445" t="s">
        <v>356</v>
      </c>
      <c r="B236" s="471">
        <v>506000</v>
      </c>
      <c r="C236" s="472">
        <v>56000</v>
      </c>
      <c r="D236" s="471">
        <v>8000</v>
      </c>
      <c r="E236" s="472">
        <v>37000</v>
      </c>
      <c r="F236" s="473">
        <v>45000</v>
      </c>
      <c r="G236" s="471">
        <v>16000</v>
      </c>
      <c r="H236" s="471">
        <v>14000</v>
      </c>
      <c r="I236" s="472">
        <v>16000</v>
      </c>
      <c r="J236" s="473">
        <v>562000</v>
      </c>
      <c r="K236" s="474">
        <v>317000</v>
      </c>
      <c r="M236" s="445" t="s">
        <v>356</v>
      </c>
      <c r="N236" s="463">
        <v>208000</v>
      </c>
      <c r="O236" s="463">
        <v>20000</v>
      </c>
      <c r="P236" s="466" t="s">
        <v>270</v>
      </c>
      <c r="Q236" s="463">
        <v>13000</v>
      </c>
      <c r="R236" s="466">
        <v>16000</v>
      </c>
      <c r="S236" s="466">
        <v>8000</v>
      </c>
      <c r="T236" s="463" t="s">
        <v>270</v>
      </c>
      <c r="U236" s="463" t="s">
        <v>270</v>
      </c>
      <c r="V236" s="475">
        <v>227000</v>
      </c>
      <c r="W236" s="464">
        <v>121000</v>
      </c>
      <c r="X236" s="444"/>
      <c r="Y236" s="28" t="s">
        <v>356</v>
      </c>
      <c r="Z236" s="476">
        <v>298000</v>
      </c>
      <c r="AA236" s="476">
        <v>36000</v>
      </c>
      <c r="AB236" s="477" t="s">
        <v>270</v>
      </c>
      <c r="AC236" s="476">
        <v>25000</v>
      </c>
      <c r="AD236" s="477">
        <v>29000</v>
      </c>
      <c r="AE236" s="477" t="s">
        <v>270</v>
      </c>
      <c r="AF236" s="476">
        <v>13000</v>
      </c>
      <c r="AG236" s="476">
        <v>9000</v>
      </c>
      <c r="AH236" s="478">
        <v>334000</v>
      </c>
      <c r="AI236" s="479">
        <v>196000</v>
      </c>
    </row>
    <row r="237" spans="1:35" ht="21" customHeight="1">
      <c r="A237" s="445" t="s">
        <v>357</v>
      </c>
      <c r="B237" s="471">
        <v>507000</v>
      </c>
      <c r="C237" s="472">
        <v>57000</v>
      </c>
      <c r="D237" s="471">
        <v>9000</v>
      </c>
      <c r="E237" s="472">
        <v>38000</v>
      </c>
      <c r="F237" s="473">
        <v>47000</v>
      </c>
      <c r="G237" s="471">
        <v>16000</v>
      </c>
      <c r="H237" s="471">
        <v>13000</v>
      </c>
      <c r="I237" s="472">
        <v>18000</v>
      </c>
      <c r="J237" s="473">
        <v>564000</v>
      </c>
      <c r="K237" s="474">
        <v>315000</v>
      </c>
      <c r="M237" s="445" t="s">
        <v>357</v>
      </c>
      <c r="N237" s="463">
        <v>211000</v>
      </c>
      <c r="O237" s="463">
        <v>22000</v>
      </c>
      <c r="P237" s="466" t="s">
        <v>270</v>
      </c>
      <c r="Q237" s="463">
        <v>13000</v>
      </c>
      <c r="R237" s="466">
        <v>17000</v>
      </c>
      <c r="S237" s="466" t="s">
        <v>270</v>
      </c>
      <c r="T237" s="463" t="s">
        <v>270</v>
      </c>
      <c r="U237" s="463">
        <v>9000</v>
      </c>
      <c r="V237" s="475">
        <v>233000</v>
      </c>
      <c r="W237" s="464">
        <v>122000</v>
      </c>
      <c r="X237" s="444"/>
      <c r="Y237" s="28" t="s">
        <v>357</v>
      </c>
      <c r="Z237" s="476">
        <v>296000</v>
      </c>
      <c r="AA237" s="476">
        <v>35000</v>
      </c>
      <c r="AB237" s="477" t="s">
        <v>270</v>
      </c>
      <c r="AC237" s="476">
        <v>25000</v>
      </c>
      <c r="AD237" s="477">
        <v>29000</v>
      </c>
      <c r="AE237" s="477">
        <v>8000</v>
      </c>
      <c r="AF237" s="476">
        <v>12000</v>
      </c>
      <c r="AG237" s="476">
        <v>9000</v>
      </c>
      <c r="AH237" s="478">
        <v>331000</v>
      </c>
      <c r="AI237" s="479">
        <v>193000</v>
      </c>
    </row>
    <row r="238" spans="1:35" ht="21" customHeight="1">
      <c r="A238" s="445" t="s">
        <v>358</v>
      </c>
      <c r="B238" s="471">
        <v>511000</v>
      </c>
      <c r="C238" s="472">
        <v>53000</v>
      </c>
      <c r="D238" s="471">
        <v>8000</v>
      </c>
      <c r="E238" s="472">
        <v>34000</v>
      </c>
      <c r="F238" s="473">
        <v>42000</v>
      </c>
      <c r="G238" s="471">
        <v>14000</v>
      </c>
      <c r="H238" s="471">
        <v>14000</v>
      </c>
      <c r="I238" s="472">
        <v>14000</v>
      </c>
      <c r="J238" s="473">
        <v>564000</v>
      </c>
      <c r="K238" s="474">
        <v>315000</v>
      </c>
      <c r="M238" s="445" t="s">
        <v>358</v>
      </c>
      <c r="N238" s="463">
        <v>214000</v>
      </c>
      <c r="O238" s="463">
        <v>19000</v>
      </c>
      <c r="P238" s="466" t="s">
        <v>270</v>
      </c>
      <c r="Q238" s="463">
        <v>11000</v>
      </c>
      <c r="R238" s="466">
        <v>15000</v>
      </c>
      <c r="S238" s="466" t="s">
        <v>270</v>
      </c>
      <c r="T238" s="463" t="s">
        <v>270</v>
      </c>
      <c r="U238" s="463" t="s">
        <v>270</v>
      </c>
      <c r="V238" s="475">
        <v>233000</v>
      </c>
      <c r="W238" s="464">
        <v>121000</v>
      </c>
      <c r="X238" s="444"/>
      <c r="Y238" s="28" t="s">
        <v>358</v>
      </c>
      <c r="Z238" s="476">
        <v>297000</v>
      </c>
      <c r="AA238" s="476">
        <v>34000</v>
      </c>
      <c r="AB238" s="477" t="s">
        <v>270</v>
      </c>
      <c r="AC238" s="476">
        <v>22000</v>
      </c>
      <c r="AD238" s="477">
        <v>27000</v>
      </c>
      <c r="AE238" s="477" t="s">
        <v>270</v>
      </c>
      <c r="AF238" s="476">
        <v>12000</v>
      </c>
      <c r="AG238" s="476">
        <v>8000</v>
      </c>
      <c r="AH238" s="478">
        <v>331000</v>
      </c>
      <c r="AI238" s="479">
        <v>194000</v>
      </c>
    </row>
    <row r="239" spans="1:35" ht="21" customHeight="1">
      <c r="A239" s="445" t="s">
        <v>359</v>
      </c>
      <c r="B239" s="471">
        <v>510000</v>
      </c>
      <c r="C239" s="472">
        <v>54000</v>
      </c>
      <c r="D239" s="471">
        <v>11000</v>
      </c>
      <c r="E239" s="472">
        <v>33000</v>
      </c>
      <c r="F239" s="473">
        <v>44000</v>
      </c>
      <c r="G239" s="471">
        <v>14000</v>
      </c>
      <c r="H239" s="471">
        <v>15000</v>
      </c>
      <c r="I239" s="472">
        <v>15000</v>
      </c>
      <c r="J239" s="473">
        <v>565000</v>
      </c>
      <c r="K239" s="474">
        <v>314000</v>
      </c>
      <c r="M239" s="445" t="s">
        <v>359</v>
      </c>
      <c r="N239" s="463">
        <v>212000</v>
      </c>
      <c r="O239" s="463">
        <v>21000</v>
      </c>
      <c r="P239" s="466" t="s">
        <v>270</v>
      </c>
      <c r="Q239" s="463">
        <v>12000</v>
      </c>
      <c r="R239" s="466">
        <v>17000</v>
      </c>
      <c r="S239" s="466" t="s">
        <v>270</v>
      </c>
      <c r="T239" s="463" t="s">
        <v>270</v>
      </c>
      <c r="U239" s="463" t="s">
        <v>270</v>
      </c>
      <c r="V239" s="475">
        <v>233000</v>
      </c>
      <c r="W239" s="464">
        <v>121000</v>
      </c>
      <c r="X239" s="444"/>
      <c r="Y239" s="28" t="s">
        <v>359</v>
      </c>
      <c r="Z239" s="476">
        <v>299000</v>
      </c>
      <c r="AA239" s="476">
        <v>33000</v>
      </c>
      <c r="AB239" s="477" t="s">
        <v>270</v>
      </c>
      <c r="AC239" s="476">
        <v>21000</v>
      </c>
      <c r="AD239" s="477">
        <v>27000</v>
      </c>
      <c r="AE239" s="477" t="s">
        <v>270</v>
      </c>
      <c r="AF239" s="476">
        <v>13000</v>
      </c>
      <c r="AG239" s="476" t="s">
        <v>270</v>
      </c>
      <c r="AH239" s="478">
        <v>332000</v>
      </c>
      <c r="AI239" s="479">
        <v>193000</v>
      </c>
    </row>
    <row r="240" spans="1:35" ht="21" customHeight="1">
      <c r="A240" s="445" t="s">
        <v>360</v>
      </c>
      <c r="B240" s="471">
        <v>504000</v>
      </c>
      <c r="C240" s="472">
        <v>54000</v>
      </c>
      <c r="D240" s="471">
        <v>12000</v>
      </c>
      <c r="E240" s="472">
        <v>33000</v>
      </c>
      <c r="F240" s="473">
        <v>45000</v>
      </c>
      <c r="G240" s="471">
        <v>15000</v>
      </c>
      <c r="H240" s="471">
        <v>13000</v>
      </c>
      <c r="I240" s="472">
        <v>17000</v>
      </c>
      <c r="J240" s="473">
        <v>557000</v>
      </c>
      <c r="K240" s="474">
        <v>308000</v>
      </c>
      <c r="M240" s="445" t="s">
        <v>360</v>
      </c>
      <c r="N240" s="463">
        <v>210000</v>
      </c>
      <c r="O240" s="463">
        <v>22000</v>
      </c>
      <c r="P240" s="466" t="s">
        <v>270</v>
      </c>
      <c r="Q240" s="463">
        <v>12000</v>
      </c>
      <c r="R240" s="466">
        <v>18000</v>
      </c>
      <c r="S240" s="466" t="s">
        <v>270</v>
      </c>
      <c r="T240" s="463" t="s">
        <v>270</v>
      </c>
      <c r="U240" s="463">
        <v>9000</v>
      </c>
      <c r="V240" s="475">
        <v>232000</v>
      </c>
      <c r="W240" s="464">
        <v>121000</v>
      </c>
      <c r="X240" s="444"/>
      <c r="Y240" s="28" t="s">
        <v>360</v>
      </c>
      <c r="Z240" s="476">
        <v>294000</v>
      </c>
      <c r="AA240" s="476">
        <v>32000</v>
      </c>
      <c r="AB240" s="477" t="s">
        <v>270</v>
      </c>
      <c r="AC240" s="476">
        <v>21000</v>
      </c>
      <c r="AD240" s="477">
        <v>27000</v>
      </c>
      <c r="AE240" s="477">
        <v>8000</v>
      </c>
      <c r="AF240" s="476">
        <v>11000</v>
      </c>
      <c r="AG240" s="476" t="s">
        <v>270</v>
      </c>
      <c r="AH240" s="478">
        <v>326000</v>
      </c>
      <c r="AI240" s="479">
        <v>187000</v>
      </c>
    </row>
    <row r="241" spans="1:35" ht="21" customHeight="1">
      <c r="A241" s="445" t="s">
        <v>361</v>
      </c>
      <c r="B241" s="471">
        <v>508000</v>
      </c>
      <c r="C241" s="472">
        <v>54000</v>
      </c>
      <c r="D241" s="471">
        <v>13000</v>
      </c>
      <c r="E241" s="472">
        <v>32000</v>
      </c>
      <c r="F241" s="473">
        <v>45000</v>
      </c>
      <c r="G241" s="471">
        <v>13000</v>
      </c>
      <c r="H241" s="471">
        <v>13000</v>
      </c>
      <c r="I241" s="472">
        <v>19000</v>
      </c>
      <c r="J241" s="473">
        <v>562000</v>
      </c>
      <c r="K241" s="474">
        <v>311000</v>
      </c>
      <c r="M241" s="445" t="s">
        <v>361</v>
      </c>
      <c r="N241" s="463">
        <v>210000</v>
      </c>
      <c r="O241" s="463">
        <v>22000</v>
      </c>
      <c r="P241" s="466" t="s">
        <v>270</v>
      </c>
      <c r="Q241" s="463">
        <v>12000</v>
      </c>
      <c r="R241" s="466">
        <v>18000</v>
      </c>
      <c r="S241" s="466" t="s">
        <v>270</v>
      </c>
      <c r="T241" s="463" t="s">
        <v>270</v>
      </c>
      <c r="U241" s="463">
        <v>10000</v>
      </c>
      <c r="V241" s="475">
        <v>232000</v>
      </c>
      <c r="W241" s="464">
        <v>121000</v>
      </c>
      <c r="X241" s="444"/>
      <c r="Y241" s="28" t="s">
        <v>361</v>
      </c>
      <c r="Z241" s="476">
        <v>298000</v>
      </c>
      <c r="AA241" s="476">
        <v>32000</v>
      </c>
      <c r="AB241" s="477" t="s">
        <v>270</v>
      </c>
      <c r="AC241" s="476">
        <v>20000</v>
      </c>
      <c r="AD241" s="477">
        <v>27000</v>
      </c>
      <c r="AE241" s="477" t="s">
        <v>270</v>
      </c>
      <c r="AF241" s="476">
        <v>11000</v>
      </c>
      <c r="AG241" s="476">
        <v>9000</v>
      </c>
      <c r="AH241" s="478">
        <v>330000</v>
      </c>
      <c r="AI241" s="479">
        <v>190000</v>
      </c>
    </row>
    <row r="242" spans="1:35" ht="21" customHeight="1">
      <c r="A242" s="445" t="s">
        <v>362</v>
      </c>
      <c r="B242" s="471">
        <v>509000</v>
      </c>
      <c r="C242" s="472">
        <v>49000</v>
      </c>
      <c r="D242" s="471">
        <v>14000</v>
      </c>
      <c r="E242" s="472">
        <v>28000</v>
      </c>
      <c r="F242" s="473">
        <v>42000</v>
      </c>
      <c r="G242" s="471">
        <v>11000</v>
      </c>
      <c r="H242" s="471">
        <v>13000</v>
      </c>
      <c r="I242" s="472">
        <v>19000</v>
      </c>
      <c r="J242" s="473">
        <v>558000</v>
      </c>
      <c r="K242" s="474">
        <v>314000</v>
      </c>
      <c r="M242" s="445" t="s">
        <v>362</v>
      </c>
      <c r="N242" s="463">
        <v>209000</v>
      </c>
      <c r="O242" s="463">
        <v>18000</v>
      </c>
      <c r="P242" s="466" t="s">
        <v>270</v>
      </c>
      <c r="Q242" s="463">
        <v>9000</v>
      </c>
      <c r="R242" s="466">
        <v>15000</v>
      </c>
      <c r="S242" s="466" t="s">
        <v>270</v>
      </c>
      <c r="T242" s="463" t="s">
        <v>270</v>
      </c>
      <c r="U242" s="463">
        <v>9000</v>
      </c>
      <c r="V242" s="475">
        <v>227000</v>
      </c>
      <c r="W242" s="464">
        <v>121000</v>
      </c>
      <c r="X242" s="444"/>
      <c r="Y242" s="28" t="s">
        <v>362</v>
      </c>
      <c r="Z242" s="476">
        <v>299000</v>
      </c>
      <c r="AA242" s="476">
        <v>32000</v>
      </c>
      <c r="AB242" s="477" t="s">
        <v>270</v>
      </c>
      <c r="AC242" s="476">
        <v>20000</v>
      </c>
      <c r="AD242" s="477">
        <v>27000</v>
      </c>
      <c r="AE242" s="477" t="s">
        <v>270</v>
      </c>
      <c r="AF242" s="476">
        <v>11000</v>
      </c>
      <c r="AG242" s="476">
        <v>9000</v>
      </c>
      <c r="AH242" s="478">
        <v>331000</v>
      </c>
      <c r="AI242" s="479">
        <v>193000</v>
      </c>
    </row>
    <row r="243" spans="1:35" ht="21" customHeight="1">
      <c r="A243" s="445" t="s">
        <v>363</v>
      </c>
      <c r="B243" s="471">
        <v>509000</v>
      </c>
      <c r="C243" s="472">
        <v>49000</v>
      </c>
      <c r="D243" s="471">
        <v>11000</v>
      </c>
      <c r="E243" s="472">
        <v>30000</v>
      </c>
      <c r="F243" s="473">
        <v>41000</v>
      </c>
      <c r="G243" s="471">
        <v>11000</v>
      </c>
      <c r="H243" s="471">
        <v>13000</v>
      </c>
      <c r="I243" s="472">
        <v>17000</v>
      </c>
      <c r="J243" s="473">
        <v>557000</v>
      </c>
      <c r="K243" s="474">
        <v>313000</v>
      </c>
      <c r="M243" s="445" t="s">
        <v>363</v>
      </c>
      <c r="N243" s="463">
        <v>208000</v>
      </c>
      <c r="O243" s="463">
        <v>15000</v>
      </c>
      <c r="P243" s="466" t="s">
        <v>270</v>
      </c>
      <c r="Q243" s="463">
        <v>9000</v>
      </c>
      <c r="R243" s="466">
        <v>12000</v>
      </c>
      <c r="S243" s="466" t="s">
        <v>270</v>
      </c>
      <c r="T243" s="463" t="s">
        <v>270</v>
      </c>
      <c r="U243" s="463" t="s">
        <v>270</v>
      </c>
      <c r="V243" s="475">
        <v>224000</v>
      </c>
      <c r="W243" s="464">
        <v>117000</v>
      </c>
      <c r="X243" s="444"/>
      <c r="Y243" s="28" t="s">
        <v>363</v>
      </c>
      <c r="Z243" s="476">
        <v>300000</v>
      </c>
      <c r="AA243" s="476">
        <v>33000</v>
      </c>
      <c r="AB243" s="477" t="s">
        <v>270</v>
      </c>
      <c r="AC243" s="476">
        <v>21000</v>
      </c>
      <c r="AD243" s="477">
        <v>29000</v>
      </c>
      <c r="AE243" s="477" t="s">
        <v>270</v>
      </c>
      <c r="AF243" s="476">
        <v>12000</v>
      </c>
      <c r="AG243" s="476">
        <v>10000</v>
      </c>
      <c r="AH243" s="478">
        <v>334000</v>
      </c>
      <c r="AI243" s="479">
        <v>196000</v>
      </c>
    </row>
    <row r="244" spans="1:35" ht="21" customHeight="1">
      <c r="A244" s="445" t="s">
        <v>364</v>
      </c>
      <c r="B244" s="471">
        <v>509000</v>
      </c>
      <c r="C244" s="472">
        <v>50000</v>
      </c>
      <c r="D244" s="471">
        <v>11000</v>
      </c>
      <c r="E244" s="472">
        <v>30000</v>
      </c>
      <c r="F244" s="473">
        <v>40000</v>
      </c>
      <c r="G244" s="471">
        <v>11000</v>
      </c>
      <c r="H244" s="471">
        <v>13000</v>
      </c>
      <c r="I244" s="472">
        <v>16000</v>
      </c>
      <c r="J244" s="473">
        <v>558000</v>
      </c>
      <c r="K244" s="474">
        <v>312000</v>
      </c>
      <c r="M244" s="445" t="s">
        <v>364</v>
      </c>
      <c r="N244" s="463">
        <v>206000</v>
      </c>
      <c r="O244" s="463">
        <v>19000</v>
      </c>
      <c r="P244" s="466" t="s">
        <v>270</v>
      </c>
      <c r="Q244" s="463">
        <v>10000</v>
      </c>
      <c r="R244" s="466">
        <v>14000</v>
      </c>
      <c r="S244" s="466" t="s">
        <v>270</v>
      </c>
      <c r="T244" s="463" t="s">
        <v>270</v>
      </c>
      <c r="U244" s="463" t="s">
        <v>270</v>
      </c>
      <c r="V244" s="475">
        <v>225000</v>
      </c>
      <c r="W244" s="464">
        <v>118000</v>
      </c>
      <c r="X244" s="444"/>
      <c r="Y244" s="28" t="s">
        <v>364</v>
      </c>
      <c r="Z244" s="476">
        <v>303000</v>
      </c>
      <c r="AA244" s="476">
        <v>31000</v>
      </c>
      <c r="AB244" s="477" t="s">
        <v>270</v>
      </c>
      <c r="AC244" s="476">
        <v>19000</v>
      </c>
      <c r="AD244" s="477">
        <v>26000</v>
      </c>
      <c r="AE244" s="477" t="s">
        <v>270</v>
      </c>
      <c r="AF244" s="476">
        <v>11000</v>
      </c>
      <c r="AG244" s="476">
        <v>9000</v>
      </c>
      <c r="AH244" s="478">
        <v>334000</v>
      </c>
      <c r="AI244" s="479">
        <v>195000</v>
      </c>
    </row>
    <row r="245" spans="1:35" ht="21" customHeight="1">
      <c r="A245" s="445" t="s">
        <v>365</v>
      </c>
      <c r="B245" s="471">
        <v>519000</v>
      </c>
      <c r="C245" s="472">
        <v>50000</v>
      </c>
      <c r="D245" s="471">
        <v>9000</v>
      </c>
      <c r="E245" s="472">
        <v>32000</v>
      </c>
      <c r="F245" s="473">
        <v>41000</v>
      </c>
      <c r="G245" s="471">
        <v>13000</v>
      </c>
      <c r="H245" s="471">
        <v>12000</v>
      </c>
      <c r="I245" s="472">
        <v>15000</v>
      </c>
      <c r="J245" s="473">
        <v>569000</v>
      </c>
      <c r="K245" s="474">
        <v>315000</v>
      </c>
      <c r="M245" s="445" t="s">
        <v>365</v>
      </c>
      <c r="N245" s="463">
        <v>213000</v>
      </c>
      <c r="O245" s="463">
        <v>20000</v>
      </c>
      <c r="P245" s="466" t="s">
        <v>270</v>
      </c>
      <c r="Q245" s="463">
        <v>12000</v>
      </c>
      <c r="R245" s="466">
        <v>15000</v>
      </c>
      <c r="S245" s="466" t="s">
        <v>270</v>
      </c>
      <c r="T245" s="463" t="s">
        <v>270</v>
      </c>
      <c r="U245" s="463" t="s">
        <v>270</v>
      </c>
      <c r="V245" s="475">
        <v>233000</v>
      </c>
      <c r="W245" s="464">
        <v>120000</v>
      </c>
      <c r="X245" s="444"/>
      <c r="Y245" s="28" t="s">
        <v>365</v>
      </c>
      <c r="Z245" s="476">
        <v>306000</v>
      </c>
      <c r="AA245" s="476">
        <v>30000</v>
      </c>
      <c r="AB245" s="477" t="s">
        <v>270</v>
      </c>
      <c r="AC245" s="476">
        <v>20000</v>
      </c>
      <c r="AD245" s="477">
        <v>26000</v>
      </c>
      <c r="AE245" s="477" t="s">
        <v>270</v>
      </c>
      <c r="AF245" s="476">
        <v>11000</v>
      </c>
      <c r="AG245" s="476">
        <v>8000</v>
      </c>
      <c r="AH245" s="478">
        <v>336000</v>
      </c>
      <c r="AI245" s="479">
        <v>196000</v>
      </c>
    </row>
    <row r="246" spans="1:35" ht="21" customHeight="1">
      <c r="A246" s="445" t="s">
        <v>366</v>
      </c>
      <c r="B246" s="471">
        <v>517000</v>
      </c>
      <c r="C246" s="472">
        <v>49000</v>
      </c>
      <c r="D246" s="471">
        <v>10000</v>
      </c>
      <c r="E246" s="472">
        <v>29000</v>
      </c>
      <c r="F246" s="473">
        <v>39000</v>
      </c>
      <c r="G246" s="471">
        <v>13000</v>
      </c>
      <c r="H246" s="471">
        <v>12000</v>
      </c>
      <c r="I246" s="472">
        <v>15000</v>
      </c>
      <c r="J246" s="473">
        <v>566000</v>
      </c>
      <c r="K246" s="474">
        <v>316000</v>
      </c>
      <c r="M246" s="445" t="s">
        <v>366</v>
      </c>
      <c r="N246" s="463">
        <v>216000</v>
      </c>
      <c r="O246" s="463">
        <v>21000</v>
      </c>
      <c r="P246" s="466" t="s">
        <v>270</v>
      </c>
      <c r="Q246" s="463">
        <v>12000</v>
      </c>
      <c r="R246" s="466">
        <v>16000</v>
      </c>
      <c r="S246" s="466" t="s">
        <v>270</v>
      </c>
      <c r="T246" s="463" t="s">
        <v>270</v>
      </c>
      <c r="U246" s="463" t="s">
        <v>270</v>
      </c>
      <c r="V246" s="475">
        <v>237000</v>
      </c>
      <c r="W246" s="464">
        <v>126000</v>
      </c>
      <c r="X246" s="444"/>
      <c r="Y246" s="28" t="s">
        <v>366</v>
      </c>
      <c r="Z246" s="476">
        <v>301000</v>
      </c>
      <c r="AA246" s="476">
        <v>28000</v>
      </c>
      <c r="AB246" s="477" t="s">
        <v>270</v>
      </c>
      <c r="AC246" s="476">
        <v>17000</v>
      </c>
      <c r="AD246" s="477">
        <v>23000</v>
      </c>
      <c r="AE246" s="477" t="s">
        <v>270</v>
      </c>
      <c r="AF246" s="476">
        <v>10000</v>
      </c>
      <c r="AG246" s="476" t="s">
        <v>270</v>
      </c>
      <c r="AH246" s="478">
        <v>329000</v>
      </c>
      <c r="AI246" s="479">
        <v>190000</v>
      </c>
    </row>
    <row r="247" spans="1:35" ht="21" customHeight="1">
      <c r="A247" s="445" t="s">
        <v>367</v>
      </c>
      <c r="B247" s="471">
        <v>511000</v>
      </c>
      <c r="C247" s="472">
        <v>50000</v>
      </c>
      <c r="D247" s="471">
        <v>10000</v>
      </c>
      <c r="E247" s="472">
        <v>30000</v>
      </c>
      <c r="F247" s="473">
        <v>41000</v>
      </c>
      <c r="G247" s="471">
        <v>13000</v>
      </c>
      <c r="H247" s="471">
        <v>13000</v>
      </c>
      <c r="I247" s="472">
        <v>15000</v>
      </c>
      <c r="J247" s="473">
        <v>561000</v>
      </c>
      <c r="K247" s="474">
        <v>312000</v>
      </c>
      <c r="M247" s="445" t="s">
        <v>367</v>
      </c>
      <c r="N247" s="463">
        <v>212000</v>
      </c>
      <c r="O247" s="463">
        <v>21000</v>
      </c>
      <c r="P247" s="466" t="s">
        <v>270</v>
      </c>
      <c r="Q247" s="463">
        <v>12000</v>
      </c>
      <c r="R247" s="466">
        <v>15000</v>
      </c>
      <c r="S247" s="466" t="s">
        <v>270</v>
      </c>
      <c r="T247" s="463" t="s">
        <v>270</v>
      </c>
      <c r="U247" s="463" t="s">
        <v>270</v>
      </c>
      <c r="V247" s="475">
        <v>233000</v>
      </c>
      <c r="W247" s="464">
        <v>123000</v>
      </c>
      <c r="X247" s="444"/>
      <c r="Y247" s="28" t="s">
        <v>367</v>
      </c>
      <c r="Z247" s="476">
        <v>299000</v>
      </c>
      <c r="AA247" s="476">
        <v>29000</v>
      </c>
      <c r="AB247" s="477" t="s">
        <v>270</v>
      </c>
      <c r="AC247" s="476">
        <v>18000</v>
      </c>
      <c r="AD247" s="477">
        <v>26000</v>
      </c>
      <c r="AE247" s="477" t="s">
        <v>270</v>
      </c>
      <c r="AF247" s="476">
        <v>11000</v>
      </c>
      <c r="AG247" s="476">
        <v>8000</v>
      </c>
      <c r="AH247" s="478">
        <v>328000</v>
      </c>
      <c r="AI247" s="479">
        <v>189000</v>
      </c>
    </row>
    <row r="248" spans="1:35" ht="21" customHeight="1">
      <c r="A248" s="445" t="s">
        <v>368</v>
      </c>
      <c r="B248" s="471">
        <v>514000</v>
      </c>
      <c r="C248" s="472">
        <v>48000</v>
      </c>
      <c r="D248" s="471">
        <v>11000</v>
      </c>
      <c r="E248" s="472">
        <v>30000</v>
      </c>
      <c r="F248" s="473">
        <v>40000</v>
      </c>
      <c r="G248" s="471">
        <v>12000</v>
      </c>
      <c r="H248" s="471">
        <v>12000</v>
      </c>
      <c r="I248" s="472">
        <v>16000</v>
      </c>
      <c r="J248" s="473">
        <v>562000</v>
      </c>
      <c r="K248" s="474">
        <v>313000</v>
      </c>
      <c r="M248" s="445" t="s">
        <v>368</v>
      </c>
      <c r="N248" s="463">
        <v>210000</v>
      </c>
      <c r="O248" s="463">
        <v>21000</v>
      </c>
      <c r="P248" s="466" t="s">
        <v>270</v>
      </c>
      <c r="Q248" s="463">
        <v>12000</v>
      </c>
      <c r="R248" s="466">
        <v>15000</v>
      </c>
      <c r="S248" s="466" t="s">
        <v>270</v>
      </c>
      <c r="T248" s="463" t="s">
        <v>270</v>
      </c>
      <c r="U248" s="463" t="s">
        <v>270</v>
      </c>
      <c r="V248" s="475">
        <v>231000</v>
      </c>
      <c r="W248" s="464">
        <v>122000</v>
      </c>
      <c r="X248" s="444"/>
      <c r="Y248" s="28" t="s">
        <v>368</v>
      </c>
      <c r="Z248" s="476">
        <v>304000</v>
      </c>
      <c r="AA248" s="476">
        <v>27000</v>
      </c>
      <c r="AB248" s="477" t="s">
        <v>270</v>
      </c>
      <c r="AC248" s="476">
        <v>17000</v>
      </c>
      <c r="AD248" s="477">
        <v>25000</v>
      </c>
      <c r="AE248" s="477" t="s">
        <v>270</v>
      </c>
      <c r="AF248" s="476">
        <v>10000</v>
      </c>
      <c r="AG248" s="476">
        <v>9000</v>
      </c>
      <c r="AH248" s="478">
        <v>331000</v>
      </c>
      <c r="AI248" s="479">
        <v>192000</v>
      </c>
    </row>
    <row r="249" spans="1:35" ht="21" customHeight="1">
      <c r="A249" s="445" t="s">
        <v>369</v>
      </c>
      <c r="B249" s="471">
        <v>522000</v>
      </c>
      <c r="C249" s="472">
        <v>51000</v>
      </c>
      <c r="D249" s="471">
        <v>12000</v>
      </c>
      <c r="E249" s="472">
        <v>29000</v>
      </c>
      <c r="F249" s="473">
        <v>42000</v>
      </c>
      <c r="G249" s="471">
        <v>12000</v>
      </c>
      <c r="H249" s="471">
        <v>11000</v>
      </c>
      <c r="I249" s="472">
        <v>19000</v>
      </c>
      <c r="J249" s="473">
        <v>573000</v>
      </c>
      <c r="K249" s="474">
        <v>324000</v>
      </c>
      <c r="M249" s="445" t="s">
        <v>369</v>
      </c>
      <c r="N249" s="463">
        <v>214000</v>
      </c>
      <c r="O249" s="463">
        <v>24000</v>
      </c>
      <c r="P249" s="466" t="s">
        <v>270</v>
      </c>
      <c r="Q249" s="463">
        <v>13000</v>
      </c>
      <c r="R249" s="466">
        <v>18000</v>
      </c>
      <c r="S249" s="466" t="s">
        <v>270</v>
      </c>
      <c r="T249" s="463" t="s">
        <v>270</v>
      </c>
      <c r="U249" s="463">
        <v>9000</v>
      </c>
      <c r="V249" s="475">
        <v>238000</v>
      </c>
      <c r="W249" s="464">
        <v>129000</v>
      </c>
      <c r="X249" s="444"/>
      <c r="Y249" s="28" t="s">
        <v>369</v>
      </c>
      <c r="Z249" s="476">
        <v>308000</v>
      </c>
      <c r="AA249" s="476">
        <v>27000</v>
      </c>
      <c r="AB249" s="477" t="s">
        <v>270</v>
      </c>
      <c r="AC249" s="476">
        <v>16000</v>
      </c>
      <c r="AD249" s="477">
        <v>24000</v>
      </c>
      <c r="AE249" s="477" t="s">
        <v>270</v>
      </c>
      <c r="AF249" s="476">
        <v>10000</v>
      </c>
      <c r="AG249" s="476">
        <v>9000</v>
      </c>
      <c r="AH249" s="478">
        <v>335000</v>
      </c>
      <c r="AI249" s="479">
        <v>195000</v>
      </c>
    </row>
    <row r="250" spans="1:35" ht="21" customHeight="1">
      <c r="A250" s="445" t="s">
        <v>370</v>
      </c>
      <c r="B250" s="471">
        <v>526000</v>
      </c>
      <c r="C250" s="472">
        <v>53000</v>
      </c>
      <c r="D250" s="471">
        <v>13000</v>
      </c>
      <c r="E250" s="472">
        <v>32000</v>
      </c>
      <c r="F250" s="473">
        <v>44000</v>
      </c>
      <c r="G250" s="471">
        <v>13000</v>
      </c>
      <c r="H250" s="471">
        <v>13000</v>
      </c>
      <c r="I250" s="472">
        <v>18000</v>
      </c>
      <c r="J250" s="473">
        <v>579000</v>
      </c>
      <c r="K250" s="474">
        <v>327000</v>
      </c>
      <c r="M250" s="445" t="s">
        <v>370</v>
      </c>
      <c r="N250" s="463">
        <v>214000</v>
      </c>
      <c r="O250" s="463">
        <v>24000</v>
      </c>
      <c r="P250" s="466" t="s">
        <v>270</v>
      </c>
      <c r="Q250" s="463">
        <v>15000</v>
      </c>
      <c r="R250" s="466">
        <v>19000</v>
      </c>
      <c r="S250" s="466">
        <v>9000</v>
      </c>
      <c r="T250" s="463" t="s">
        <v>270</v>
      </c>
      <c r="U250" s="463">
        <v>9000</v>
      </c>
      <c r="V250" s="475">
        <v>239000</v>
      </c>
      <c r="W250" s="464">
        <v>129000</v>
      </c>
      <c r="X250" s="444"/>
      <c r="Y250" s="28" t="s">
        <v>370</v>
      </c>
      <c r="Z250" s="476">
        <v>312000</v>
      </c>
      <c r="AA250" s="476">
        <v>28000</v>
      </c>
      <c r="AB250" s="477">
        <v>9000</v>
      </c>
      <c r="AC250" s="476">
        <v>16000</v>
      </c>
      <c r="AD250" s="477">
        <v>25000</v>
      </c>
      <c r="AE250" s="477" t="s">
        <v>270</v>
      </c>
      <c r="AF250" s="476">
        <v>12000</v>
      </c>
      <c r="AG250" s="476">
        <v>8000</v>
      </c>
      <c r="AH250" s="478">
        <v>340000</v>
      </c>
      <c r="AI250" s="479">
        <v>198000</v>
      </c>
    </row>
    <row r="251" spans="1:35" ht="21" customHeight="1">
      <c r="A251" s="445" t="s">
        <v>440</v>
      </c>
      <c r="B251" s="471">
        <v>523000</v>
      </c>
      <c r="C251" s="472">
        <v>56000</v>
      </c>
      <c r="D251" s="471">
        <v>11000</v>
      </c>
      <c r="E251" s="472">
        <v>36000</v>
      </c>
      <c r="F251" s="473">
        <v>47000</v>
      </c>
      <c r="G251" s="471">
        <v>14000</v>
      </c>
      <c r="H251" s="471">
        <v>17000</v>
      </c>
      <c r="I251" s="472">
        <v>16000</v>
      </c>
      <c r="J251" s="473">
        <v>579000</v>
      </c>
      <c r="K251" s="474">
        <v>327000</v>
      </c>
      <c r="M251" s="445" t="s">
        <v>440</v>
      </c>
      <c r="N251" s="463">
        <v>211000</v>
      </c>
      <c r="O251" s="463">
        <v>25000</v>
      </c>
      <c r="P251" s="466" t="s">
        <v>270</v>
      </c>
      <c r="Q251" s="463">
        <v>16000</v>
      </c>
      <c r="R251" s="466">
        <v>20000</v>
      </c>
      <c r="S251" s="466">
        <v>9000</v>
      </c>
      <c r="T251" s="463" t="s">
        <v>270</v>
      </c>
      <c r="U251" s="463">
        <v>9000</v>
      </c>
      <c r="V251" s="475">
        <v>236000</v>
      </c>
      <c r="W251" s="464">
        <v>127000</v>
      </c>
      <c r="X251" s="444"/>
      <c r="Y251" s="28" t="s">
        <v>440</v>
      </c>
      <c r="Z251" s="476">
        <v>312000</v>
      </c>
      <c r="AA251" s="476">
        <v>31000</v>
      </c>
      <c r="AB251" s="477" t="s">
        <v>270</v>
      </c>
      <c r="AC251" s="476">
        <v>20000</v>
      </c>
      <c r="AD251" s="477">
        <v>27000</v>
      </c>
      <c r="AE251" s="477" t="s">
        <v>270</v>
      </c>
      <c r="AF251" s="476">
        <v>16000</v>
      </c>
      <c r="AG251" s="476" t="s">
        <v>270</v>
      </c>
      <c r="AH251" s="478">
        <v>343000</v>
      </c>
      <c r="AI251" s="479">
        <v>200000</v>
      </c>
    </row>
    <row r="252" spans="1:35" ht="21" customHeight="1">
      <c r="A252" s="445" t="s">
        <v>441</v>
      </c>
      <c r="B252" s="471">
        <v>505000</v>
      </c>
      <c r="C252" s="472">
        <v>51000</v>
      </c>
      <c r="D252" s="471">
        <v>8000</v>
      </c>
      <c r="E252" s="472">
        <v>36000</v>
      </c>
      <c r="F252" s="473">
        <v>45000</v>
      </c>
      <c r="G252" s="471">
        <v>15000</v>
      </c>
      <c r="H252" s="471">
        <v>17000</v>
      </c>
      <c r="I252" s="472">
        <v>13000</v>
      </c>
      <c r="J252" s="473">
        <v>556000</v>
      </c>
      <c r="K252" s="474">
        <v>311000</v>
      </c>
      <c r="M252" s="445" t="s">
        <v>441</v>
      </c>
      <c r="N252" s="463">
        <v>203000</v>
      </c>
      <c r="O252" s="463">
        <v>20000</v>
      </c>
      <c r="P252" s="466" t="s">
        <v>270</v>
      </c>
      <c r="Q252" s="463">
        <v>15000</v>
      </c>
      <c r="R252" s="466">
        <v>17000</v>
      </c>
      <c r="S252" s="466">
        <v>8000</v>
      </c>
      <c r="T252" s="463" t="s">
        <v>270</v>
      </c>
      <c r="U252" s="463">
        <v>8000</v>
      </c>
      <c r="V252" s="475">
        <v>223000</v>
      </c>
      <c r="W252" s="464">
        <v>118000</v>
      </c>
      <c r="X252" s="444"/>
      <c r="Y252" s="28" t="s">
        <v>441</v>
      </c>
      <c r="Z252" s="476">
        <v>302000</v>
      </c>
      <c r="AA252" s="476">
        <v>31000</v>
      </c>
      <c r="AB252" s="477" t="s">
        <v>270</v>
      </c>
      <c r="AC252" s="476">
        <v>21000</v>
      </c>
      <c r="AD252" s="477">
        <v>28000</v>
      </c>
      <c r="AE252" s="477" t="s">
        <v>270</v>
      </c>
      <c r="AF252" s="476">
        <v>16000</v>
      </c>
      <c r="AG252" s="476" t="s">
        <v>270</v>
      </c>
      <c r="AH252" s="478">
        <v>333000</v>
      </c>
      <c r="AI252" s="479">
        <v>193000</v>
      </c>
    </row>
    <row r="253" spans="1:35" ht="21" customHeight="1">
      <c r="A253" s="445" t="s">
        <v>442</v>
      </c>
      <c r="B253" s="471">
        <v>504000</v>
      </c>
      <c r="C253" s="472">
        <v>53000</v>
      </c>
      <c r="D253" s="471">
        <v>9000</v>
      </c>
      <c r="E253" s="472">
        <v>39000</v>
      </c>
      <c r="F253" s="473">
        <v>48000</v>
      </c>
      <c r="G253" s="471">
        <v>17000</v>
      </c>
      <c r="H253" s="471">
        <v>16000</v>
      </c>
      <c r="I253" s="472">
        <v>15000</v>
      </c>
      <c r="J253" s="473">
        <v>557000</v>
      </c>
      <c r="K253" s="474">
        <v>313000</v>
      </c>
      <c r="M253" s="445" t="s">
        <v>442</v>
      </c>
      <c r="N253" s="463">
        <v>204000</v>
      </c>
      <c r="O253" s="463">
        <v>21000</v>
      </c>
      <c r="P253" s="466" t="s">
        <v>270</v>
      </c>
      <c r="Q253" s="463">
        <v>16000</v>
      </c>
      <c r="R253" s="466">
        <v>19000</v>
      </c>
      <c r="S253" s="466">
        <v>9000</v>
      </c>
      <c r="T253" s="463" t="s">
        <v>270</v>
      </c>
      <c r="U253" s="463">
        <v>10000</v>
      </c>
      <c r="V253" s="475">
        <v>225000</v>
      </c>
      <c r="W253" s="464">
        <v>119000</v>
      </c>
      <c r="X253" s="444"/>
      <c r="Y253" s="28" t="s">
        <v>442</v>
      </c>
      <c r="Z253" s="476">
        <v>300000</v>
      </c>
      <c r="AA253" s="476">
        <v>32000</v>
      </c>
      <c r="AB253" s="477" t="s">
        <v>270</v>
      </c>
      <c r="AC253" s="476">
        <v>23000</v>
      </c>
      <c r="AD253" s="477">
        <v>29000</v>
      </c>
      <c r="AE253" s="477" t="s">
        <v>270</v>
      </c>
      <c r="AF253" s="476">
        <v>16000</v>
      </c>
      <c r="AG253" s="476" t="s">
        <v>270</v>
      </c>
      <c r="AH253" s="478">
        <v>333000</v>
      </c>
      <c r="AI253" s="479">
        <v>193000</v>
      </c>
    </row>
    <row r="254" spans="1:35" ht="21" customHeight="1">
      <c r="A254" s="445" t="s">
        <v>443</v>
      </c>
      <c r="B254" s="471">
        <v>507000</v>
      </c>
      <c r="C254" s="472">
        <v>57000</v>
      </c>
      <c r="D254" s="471">
        <v>10000</v>
      </c>
      <c r="E254" s="472">
        <v>41000</v>
      </c>
      <c r="F254" s="473">
        <v>51000</v>
      </c>
      <c r="G254" s="471">
        <v>19000</v>
      </c>
      <c r="H254" s="471">
        <v>16000</v>
      </c>
      <c r="I254" s="472">
        <v>16000</v>
      </c>
      <c r="J254" s="473">
        <v>564000</v>
      </c>
      <c r="K254" s="474">
        <v>316000</v>
      </c>
      <c r="M254" s="445" t="s">
        <v>443</v>
      </c>
      <c r="N254" s="463">
        <v>208000</v>
      </c>
      <c r="O254" s="463">
        <v>21000</v>
      </c>
      <c r="P254" s="466" t="s">
        <v>270</v>
      </c>
      <c r="Q254" s="463">
        <v>14000</v>
      </c>
      <c r="R254" s="466">
        <v>18000</v>
      </c>
      <c r="S254" s="466">
        <v>9000</v>
      </c>
      <c r="T254" s="463" t="s">
        <v>270</v>
      </c>
      <c r="U254" s="463">
        <v>9000</v>
      </c>
      <c r="V254" s="475">
        <v>229000</v>
      </c>
      <c r="W254" s="464">
        <v>121000</v>
      </c>
      <c r="X254" s="444"/>
      <c r="Y254" s="28" t="s">
        <v>443</v>
      </c>
      <c r="Z254" s="476">
        <v>299000</v>
      </c>
      <c r="AA254" s="476">
        <v>36000</v>
      </c>
      <c r="AB254" s="477" t="s">
        <v>270</v>
      </c>
      <c r="AC254" s="476">
        <v>26000</v>
      </c>
      <c r="AD254" s="477">
        <v>33000</v>
      </c>
      <c r="AE254" s="477">
        <v>10000</v>
      </c>
      <c r="AF254" s="476">
        <v>16000</v>
      </c>
      <c r="AG254" s="476" t="s">
        <v>270</v>
      </c>
      <c r="AH254" s="478">
        <v>335000</v>
      </c>
      <c r="AI254" s="479">
        <v>195000</v>
      </c>
    </row>
    <row r="255" spans="1:35" ht="21" customHeight="1">
      <c r="A255" s="445" t="s">
        <v>444</v>
      </c>
      <c r="B255" s="471">
        <v>516000</v>
      </c>
      <c r="C255" s="472">
        <v>59000</v>
      </c>
      <c r="D255" s="471">
        <v>10000</v>
      </c>
      <c r="E255" s="472">
        <v>42000</v>
      </c>
      <c r="F255" s="473">
        <v>52000</v>
      </c>
      <c r="G255" s="471">
        <v>21000</v>
      </c>
      <c r="H255" s="471">
        <v>16000</v>
      </c>
      <c r="I255" s="472">
        <v>15000</v>
      </c>
      <c r="J255" s="473">
        <v>575000</v>
      </c>
      <c r="K255" s="474">
        <v>322000</v>
      </c>
      <c r="M255" s="445" t="s">
        <v>444</v>
      </c>
      <c r="N255" s="463">
        <v>209000</v>
      </c>
      <c r="O255" s="463">
        <v>24000</v>
      </c>
      <c r="P255" s="466" t="s">
        <v>270</v>
      </c>
      <c r="Q255" s="463">
        <v>17000</v>
      </c>
      <c r="R255" s="466">
        <v>21000</v>
      </c>
      <c r="S255" s="466">
        <v>13000</v>
      </c>
      <c r="T255" s="463" t="s">
        <v>270</v>
      </c>
      <c r="U255" s="463" t="s">
        <v>270</v>
      </c>
      <c r="V255" s="475">
        <v>233000</v>
      </c>
      <c r="W255" s="464">
        <v>125000</v>
      </c>
      <c r="X255" s="444"/>
      <c r="Y255" s="28" t="s">
        <v>444</v>
      </c>
      <c r="Z255" s="476">
        <v>307000</v>
      </c>
      <c r="AA255" s="476">
        <v>35000</v>
      </c>
      <c r="AB255" s="477" t="s">
        <v>270</v>
      </c>
      <c r="AC255" s="476">
        <v>25000</v>
      </c>
      <c r="AD255" s="477">
        <v>31000</v>
      </c>
      <c r="AE255" s="477">
        <v>9000</v>
      </c>
      <c r="AF255" s="476">
        <v>16000</v>
      </c>
      <c r="AG255" s="476" t="s">
        <v>270</v>
      </c>
      <c r="AH255" s="478">
        <v>342000</v>
      </c>
      <c r="AI255" s="479">
        <v>198000</v>
      </c>
    </row>
    <row r="256" spans="1:35" ht="21" customHeight="1">
      <c r="A256" s="445" t="s">
        <v>445</v>
      </c>
      <c r="B256" s="471">
        <v>514000</v>
      </c>
      <c r="C256" s="472">
        <v>62000</v>
      </c>
      <c r="D256" s="471">
        <v>10000</v>
      </c>
      <c r="E256" s="472">
        <v>43000</v>
      </c>
      <c r="F256" s="473">
        <v>53000</v>
      </c>
      <c r="G256" s="471">
        <v>23000</v>
      </c>
      <c r="H256" s="471">
        <v>16000</v>
      </c>
      <c r="I256" s="472">
        <v>15000</v>
      </c>
      <c r="J256" s="473">
        <v>575000</v>
      </c>
      <c r="K256" s="474">
        <v>321000</v>
      </c>
      <c r="M256" s="445" t="s">
        <v>445</v>
      </c>
      <c r="N256" s="463">
        <v>206000</v>
      </c>
      <c r="O256" s="463">
        <v>26000</v>
      </c>
      <c r="P256" s="466" t="s">
        <v>270</v>
      </c>
      <c r="Q256" s="463">
        <v>18000</v>
      </c>
      <c r="R256" s="466">
        <v>23000</v>
      </c>
      <c r="S256" s="466">
        <v>14000</v>
      </c>
      <c r="T256" s="463" t="s">
        <v>270</v>
      </c>
      <c r="U256" s="463" t="s">
        <v>270</v>
      </c>
      <c r="V256" s="475">
        <v>232000</v>
      </c>
      <c r="W256" s="464">
        <v>122000</v>
      </c>
      <c r="X256" s="444"/>
      <c r="Y256" s="28" t="s">
        <v>445</v>
      </c>
      <c r="Z256" s="476">
        <v>307000</v>
      </c>
      <c r="AA256" s="476">
        <v>36000</v>
      </c>
      <c r="AB256" s="477" t="s">
        <v>270</v>
      </c>
      <c r="AC256" s="476">
        <v>25000</v>
      </c>
      <c r="AD256" s="477">
        <v>31000</v>
      </c>
      <c r="AE256" s="477">
        <v>9000</v>
      </c>
      <c r="AF256" s="476">
        <v>15000</v>
      </c>
      <c r="AG256" s="476" t="s">
        <v>270</v>
      </c>
      <c r="AH256" s="478">
        <v>343000</v>
      </c>
      <c r="AI256" s="479">
        <v>198000</v>
      </c>
    </row>
    <row r="257" spans="1:35" ht="21" customHeight="1">
      <c r="A257" s="445" t="s">
        <v>446</v>
      </c>
      <c r="B257" s="471">
        <v>517000</v>
      </c>
      <c r="C257" s="472">
        <v>58000</v>
      </c>
      <c r="D257" s="471">
        <v>9000</v>
      </c>
      <c r="E257" s="472">
        <v>42000</v>
      </c>
      <c r="F257" s="473">
        <v>51000</v>
      </c>
      <c r="G257" s="471">
        <v>23000</v>
      </c>
      <c r="H257" s="471">
        <v>14000</v>
      </c>
      <c r="I257" s="472">
        <v>13000</v>
      </c>
      <c r="J257" s="473">
        <v>575000</v>
      </c>
      <c r="K257" s="474">
        <v>321000</v>
      </c>
      <c r="M257" s="445" t="s">
        <v>446</v>
      </c>
      <c r="N257" s="463">
        <v>206000</v>
      </c>
      <c r="O257" s="463">
        <v>25000</v>
      </c>
      <c r="P257" s="466" t="s">
        <v>270</v>
      </c>
      <c r="Q257" s="463">
        <v>19000</v>
      </c>
      <c r="R257" s="466">
        <v>23000</v>
      </c>
      <c r="S257" s="466">
        <v>15000</v>
      </c>
      <c r="T257" s="463" t="s">
        <v>270</v>
      </c>
      <c r="U257" s="463" t="s">
        <v>270</v>
      </c>
      <c r="V257" s="475">
        <v>231000</v>
      </c>
      <c r="W257" s="464">
        <v>122000</v>
      </c>
      <c r="X257" s="444"/>
      <c r="Y257" s="28" t="s">
        <v>446</v>
      </c>
      <c r="Z257" s="476">
        <v>311000</v>
      </c>
      <c r="AA257" s="476">
        <v>33000</v>
      </c>
      <c r="AB257" s="477" t="s">
        <v>270</v>
      </c>
      <c r="AC257" s="476">
        <v>23000</v>
      </c>
      <c r="AD257" s="477">
        <v>27000</v>
      </c>
      <c r="AE257" s="477">
        <v>8000</v>
      </c>
      <c r="AF257" s="476">
        <v>13000</v>
      </c>
      <c r="AG257" s="476" t="s">
        <v>270</v>
      </c>
      <c r="AH257" s="478">
        <v>344000</v>
      </c>
      <c r="AI257" s="479">
        <v>199000</v>
      </c>
    </row>
    <row r="258" spans="1:35" ht="21" customHeight="1">
      <c r="A258" s="445" t="s">
        <v>447</v>
      </c>
      <c r="B258" s="471">
        <v>516000</v>
      </c>
      <c r="C258" s="472">
        <v>62000</v>
      </c>
      <c r="D258" s="471">
        <v>10000</v>
      </c>
      <c r="E258" s="472">
        <v>45000</v>
      </c>
      <c r="F258" s="473">
        <v>56000</v>
      </c>
      <c r="G258" s="471">
        <v>26000</v>
      </c>
      <c r="H258" s="471">
        <v>15000</v>
      </c>
      <c r="I258" s="472">
        <v>14000</v>
      </c>
      <c r="J258" s="473">
        <v>578000</v>
      </c>
      <c r="K258" s="474">
        <v>323000</v>
      </c>
      <c r="M258" s="445" t="s">
        <v>447</v>
      </c>
      <c r="N258" s="463">
        <v>205000</v>
      </c>
      <c r="O258" s="463">
        <v>27000</v>
      </c>
      <c r="P258" s="466" t="s">
        <v>270</v>
      </c>
      <c r="Q258" s="463">
        <v>20000</v>
      </c>
      <c r="R258" s="466">
        <v>25000</v>
      </c>
      <c r="S258" s="466">
        <v>17000</v>
      </c>
      <c r="T258" s="463" t="s">
        <v>270</v>
      </c>
      <c r="U258" s="463" t="s">
        <v>270</v>
      </c>
      <c r="V258" s="475">
        <v>232000</v>
      </c>
      <c r="W258" s="464">
        <v>123000</v>
      </c>
      <c r="X258" s="444"/>
      <c r="Y258" s="28" t="s">
        <v>447</v>
      </c>
      <c r="Z258" s="476">
        <v>311000</v>
      </c>
      <c r="AA258" s="476">
        <v>35000</v>
      </c>
      <c r="AB258" s="477" t="s">
        <v>270</v>
      </c>
      <c r="AC258" s="476">
        <v>25000</v>
      </c>
      <c r="AD258" s="477">
        <v>31000</v>
      </c>
      <c r="AE258" s="477">
        <v>9000</v>
      </c>
      <c r="AF258" s="476">
        <v>14000</v>
      </c>
      <c r="AG258" s="476" t="s">
        <v>270</v>
      </c>
      <c r="AH258" s="478">
        <v>346000</v>
      </c>
      <c r="AI258" s="479">
        <v>200000</v>
      </c>
    </row>
    <row r="259" spans="1:35" ht="21" customHeight="1">
      <c r="A259" s="445" t="s">
        <v>448</v>
      </c>
      <c r="B259" s="471">
        <v>517000</v>
      </c>
      <c r="C259" s="472">
        <v>58000</v>
      </c>
      <c r="D259" s="471">
        <v>10000</v>
      </c>
      <c r="E259" s="472">
        <v>43000</v>
      </c>
      <c r="F259" s="473">
        <v>52000</v>
      </c>
      <c r="G259" s="471">
        <v>23000</v>
      </c>
      <c r="H259" s="471">
        <v>14000</v>
      </c>
      <c r="I259" s="472">
        <v>15000</v>
      </c>
      <c r="J259" s="473">
        <v>575000</v>
      </c>
      <c r="K259" s="474">
        <v>321000</v>
      </c>
      <c r="M259" s="445" t="s">
        <v>448</v>
      </c>
      <c r="N259" s="463">
        <v>207000</v>
      </c>
      <c r="O259" s="463">
        <v>25000</v>
      </c>
      <c r="P259" s="466" t="s">
        <v>270</v>
      </c>
      <c r="Q259" s="463">
        <v>18000</v>
      </c>
      <c r="R259" s="466">
        <v>23000</v>
      </c>
      <c r="S259" s="466">
        <v>14000</v>
      </c>
      <c r="T259" s="463" t="s">
        <v>270</v>
      </c>
      <c r="U259" s="463" t="s">
        <v>270</v>
      </c>
      <c r="V259" s="475">
        <v>231000</v>
      </c>
      <c r="W259" s="464">
        <v>123000</v>
      </c>
      <c r="X259" s="444"/>
      <c r="Y259" s="28" t="s">
        <v>448</v>
      </c>
      <c r="Z259" s="476">
        <v>310000</v>
      </c>
      <c r="AA259" s="476">
        <v>34000</v>
      </c>
      <c r="AB259" s="477" t="s">
        <v>270</v>
      </c>
      <c r="AC259" s="476">
        <v>24000</v>
      </c>
      <c r="AD259" s="477">
        <v>30000</v>
      </c>
      <c r="AE259" s="477">
        <v>8000</v>
      </c>
      <c r="AF259" s="476">
        <v>13000</v>
      </c>
      <c r="AG259" s="476">
        <v>8000</v>
      </c>
      <c r="AH259" s="478">
        <v>344000</v>
      </c>
      <c r="AI259" s="479">
        <v>198000</v>
      </c>
    </row>
    <row r="260" spans="1:35" ht="21" customHeight="1">
      <c r="A260" s="445" t="s">
        <v>449</v>
      </c>
      <c r="B260" s="471">
        <v>513000</v>
      </c>
      <c r="C260" s="472">
        <v>54000</v>
      </c>
      <c r="D260" s="471">
        <v>11000</v>
      </c>
      <c r="E260" s="472">
        <v>38000</v>
      </c>
      <c r="F260" s="473">
        <v>49000</v>
      </c>
      <c r="G260" s="471">
        <v>20000</v>
      </c>
      <c r="H260" s="471">
        <v>14000</v>
      </c>
      <c r="I260" s="472">
        <v>15000</v>
      </c>
      <c r="J260" s="473">
        <v>567000</v>
      </c>
      <c r="K260" s="474">
        <v>312000</v>
      </c>
      <c r="M260" s="445" t="s">
        <v>449</v>
      </c>
      <c r="N260" s="463">
        <v>200000</v>
      </c>
      <c r="O260" s="463">
        <v>23000</v>
      </c>
      <c r="P260" s="466" t="s">
        <v>270</v>
      </c>
      <c r="Q260" s="463">
        <v>16000</v>
      </c>
      <c r="R260" s="466">
        <v>22000</v>
      </c>
      <c r="S260" s="466">
        <v>13000</v>
      </c>
      <c r="T260" s="463" t="s">
        <v>270</v>
      </c>
      <c r="U260" s="463" t="s">
        <v>270</v>
      </c>
      <c r="V260" s="475">
        <v>224000</v>
      </c>
      <c r="W260" s="464">
        <v>115000</v>
      </c>
      <c r="X260" s="444"/>
      <c r="Y260" s="28" t="s">
        <v>449</v>
      </c>
      <c r="Z260" s="476">
        <v>313000</v>
      </c>
      <c r="AA260" s="476">
        <v>30000</v>
      </c>
      <c r="AB260" s="477" t="s">
        <v>270</v>
      </c>
      <c r="AC260" s="476">
        <v>22000</v>
      </c>
      <c r="AD260" s="477">
        <v>27000</v>
      </c>
      <c r="AE260" s="477" t="s">
        <v>270</v>
      </c>
      <c r="AF260" s="476">
        <v>13000</v>
      </c>
      <c r="AG260" s="476" t="s">
        <v>270</v>
      </c>
      <c r="AH260" s="478">
        <v>343000</v>
      </c>
      <c r="AI260" s="479">
        <v>197000</v>
      </c>
    </row>
    <row r="261" spans="1:35" ht="21" customHeight="1">
      <c r="A261" s="445" t="s">
        <v>450</v>
      </c>
      <c r="B261" s="471">
        <v>515000</v>
      </c>
      <c r="C261" s="472">
        <v>54000</v>
      </c>
      <c r="D261" s="471">
        <v>10000</v>
      </c>
      <c r="E261" s="472">
        <v>39000</v>
      </c>
      <c r="F261" s="473">
        <v>49000</v>
      </c>
      <c r="G261" s="471">
        <v>18000</v>
      </c>
      <c r="H261" s="471">
        <v>16000</v>
      </c>
      <c r="I261" s="472">
        <v>14000</v>
      </c>
      <c r="J261" s="473">
        <v>568000</v>
      </c>
      <c r="K261" s="474">
        <v>311000</v>
      </c>
      <c r="M261" s="445" t="s">
        <v>450</v>
      </c>
      <c r="N261" s="463">
        <v>200000</v>
      </c>
      <c r="O261" s="463">
        <v>23000</v>
      </c>
      <c r="P261" s="466" t="s">
        <v>270</v>
      </c>
      <c r="Q261" s="463">
        <v>15000</v>
      </c>
      <c r="R261" s="466">
        <v>21000</v>
      </c>
      <c r="S261" s="466">
        <v>12000</v>
      </c>
      <c r="T261" s="463" t="s">
        <v>270</v>
      </c>
      <c r="U261" s="463" t="s">
        <v>270</v>
      </c>
      <c r="V261" s="475">
        <v>223000</v>
      </c>
      <c r="W261" s="464">
        <v>114000</v>
      </c>
      <c r="X261" s="444"/>
      <c r="Y261" s="28" t="s">
        <v>450</v>
      </c>
      <c r="Z261" s="476">
        <v>314000</v>
      </c>
      <c r="AA261" s="476">
        <v>31000</v>
      </c>
      <c r="AB261" s="477" t="s">
        <v>270</v>
      </c>
      <c r="AC261" s="476">
        <v>24000</v>
      </c>
      <c r="AD261" s="477">
        <v>28000</v>
      </c>
      <c r="AE261" s="477" t="s">
        <v>270</v>
      </c>
      <c r="AF261" s="476">
        <v>15000</v>
      </c>
      <c r="AG261" s="476" t="s">
        <v>270</v>
      </c>
      <c r="AH261" s="478">
        <v>345000</v>
      </c>
      <c r="AI261" s="479">
        <v>197000</v>
      </c>
    </row>
    <row r="262" spans="1:35" ht="21" customHeight="1">
      <c r="A262" s="445" t="s">
        <v>451</v>
      </c>
      <c r="B262" s="471">
        <v>517000</v>
      </c>
      <c r="C262" s="472">
        <v>54000</v>
      </c>
      <c r="D262" s="471">
        <v>10000</v>
      </c>
      <c r="E262" s="472">
        <v>39000</v>
      </c>
      <c r="F262" s="473">
        <v>49000</v>
      </c>
      <c r="G262" s="471">
        <v>19000</v>
      </c>
      <c r="H262" s="471">
        <v>16000</v>
      </c>
      <c r="I262" s="472">
        <v>15000</v>
      </c>
      <c r="J262" s="473">
        <v>571000</v>
      </c>
      <c r="K262" s="474">
        <v>314000</v>
      </c>
      <c r="M262" s="445" t="s">
        <v>451</v>
      </c>
      <c r="N262" s="463">
        <v>199000</v>
      </c>
      <c r="O262" s="463">
        <v>24000</v>
      </c>
      <c r="P262" s="466" t="s">
        <v>270</v>
      </c>
      <c r="Q262" s="463">
        <v>16000</v>
      </c>
      <c r="R262" s="466">
        <v>22000</v>
      </c>
      <c r="S262" s="466">
        <v>12000</v>
      </c>
      <c r="T262" s="463" t="s">
        <v>270</v>
      </c>
      <c r="U262" s="463">
        <v>9000</v>
      </c>
      <c r="V262" s="475">
        <v>223000</v>
      </c>
      <c r="W262" s="464">
        <v>115000</v>
      </c>
      <c r="X262" s="444"/>
      <c r="Y262" s="28" t="s">
        <v>451</v>
      </c>
      <c r="Z262" s="476">
        <v>317000</v>
      </c>
      <c r="AA262" s="476">
        <v>30000</v>
      </c>
      <c r="AB262" s="477" t="s">
        <v>270</v>
      </c>
      <c r="AC262" s="476">
        <v>24000</v>
      </c>
      <c r="AD262" s="477">
        <v>27000</v>
      </c>
      <c r="AE262" s="477" t="s">
        <v>270</v>
      </c>
      <c r="AF262" s="476">
        <v>15000</v>
      </c>
      <c r="AG262" s="476" t="s">
        <v>270</v>
      </c>
      <c r="AH262" s="478">
        <v>347000</v>
      </c>
      <c r="AI262" s="479">
        <v>200000</v>
      </c>
    </row>
    <row r="263" spans="1:35" ht="21" customHeight="1">
      <c r="A263" s="445" t="s">
        <v>452</v>
      </c>
      <c r="B263" s="471">
        <v>510000</v>
      </c>
      <c r="C263" s="472">
        <v>55000</v>
      </c>
      <c r="D263" s="471" t="s">
        <v>46</v>
      </c>
      <c r="E263" s="472">
        <v>43000</v>
      </c>
      <c r="F263" s="473">
        <v>51000</v>
      </c>
      <c r="G263" s="471">
        <v>20000</v>
      </c>
      <c r="H263" s="471">
        <v>17000</v>
      </c>
      <c r="I263" s="472">
        <v>15000</v>
      </c>
      <c r="J263" s="473">
        <v>565000</v>
      </c>
      <c r="K263" s="474">
        <v>311000</v>
      </c>
      <c r="M263" s="445" t="s">
        <v>452</v>
      </c>
      <c r="N263" s="463">
        <v>198000</v>
      </c>
      <c r="O263" s="463">
        <v>23000</v>
      </c>
      <c r="P263" s="466" t="s">
        <v>270</v>
      </c>
      <c r="Q263" s="463">
        <v>17000</v>
      </c>
      <c r="R263" s="466">
        <v>22000</v>
      </c>
      <c r="S263" s="466">
        <v>12000</v>
      </c>
      <c r="T263" s="463" t="s">
        <v>270</v>
      </c>
      <c r="U263" s="463">
        <v>9000</v>
      </c>
      <c r="V263" s="475">
        <v>222000</v>
      </c>
      <c r="W263" s="464">
        <v>115000</v>
      </c>
      <c r="X263" s="444"/>
      <c r="Y263" s="28" t="s">
        <v>452</v>
      </c>
      <c r="Z263" s="476">
        <v>312000</v>
      </c>
      <c r="AA263" s="476">
        <v>32000</v>
      </c>
      <c r="AB263" s="477" t="s">
        <v>270</v>
      </c>
      <c r="AC263" s="476">
        <v>26000</v>
      </c>
      <c r="AD263" s="477">
        <v>29000</v>
      </c>
      <c r="AE263" s="477" t="s">
        <v>270</v>
      </c>
      <c r="AF263" s="476">
        <v>16000</v>
      </c>
      <c r="AG263" s="476" t="s">
        <v>270</v>
      </c>
      <c r="AH263" s="478">
        <v>343000</v>
      </c>
      <c r="AI263" s="479">
        <v>196000</v>
      </c>
    </row>
    <row r="264" spans="1:35" ht="21" customHeight="1">
      <c r="A264" s="445" t="s">
        <v>453</v>
      </c>
      <c r="B264" s="471">
        <v>500000</v>
      </c>
      <c r="C264" s="472">
        <v>56000</v>
      </c>
      <c r="D264" s="471" t="s">
        <v>46</v>
      </c>
      <c r="E264" s="472">
        <v>44000</v>
      </c>
      <c r="F264" s="473">
        <v>52000</v>
      </c>
      <c r="G264" s="471">
        <v>21000</v>
      </c>
      <c r="H264" s="471">
        <v>17000</v>
      </c>
      <c r="I264" s="472">
        <v>14000</v>
      </c>
      <c r="J264" s="473">
        <v>557000</v>
      </c>
      <c r="K264" s="474">
        <v>304000</v>
      </c>
      <c r="M264" s="445" t="s">
        <v>453</v>
      </c>
      <c r="N264" s="463">
        <v>194000</v>
      </c>
      <c r="O264" s="463">
        <v>22000</v>
      </c>
      <c r="P264" s="466" t="s">
        <v>270</v>
      </c>
      <c r="Q264" s="463">
        <v>16000</v>
      </c>
      <c r="R264" s="466">
        <v>21000</v>
      </c>
      <c r="S264" s="466">
        <v>11000</v>
      </c>
      <c r="T264" s="463" t="s">
        <v>270</v>
      </c>
      <c r="U264" s="463">
        <v>9000</v>
      </c>
      <c r="V264" s="475">
        <v>216000</v>
      </c>
      <c r="W264" s="464">
        <v>111000</v>
      </c>
      <c r="X264" s="444"/>
      <c r="Y264" s="28" t="s">
        <v>453</v>
      </c>
      <c r="Z264" s="476">
        <v>306000</v>
      </c>
      <c r="AA264" s="476">
        <v>34000</v>
      </c>
      <c r="AB264" s="477" t="s">
        <v>270</v>
      </c>
      <c r="AC264" s="476">
        <v>28000</v>
      </c>
      <c r="AD264" s="477">
        <v>31000</v>
      </c>
      <c r="AE264" s="477">
        <v>9000</v>
      </c>
      <c r="AF264" s="476">
        <v>17000</v>
      </c>
      <c r="AG264" s="476" t="s">
        <v>270</v>
      </c>
      <c r="AH264" s="478">
        <v>340000</v>
      </c>
      <c r="AI264" s="479">
        <v>193000</v>
      </c>
    </row>
    <row r="265" spans="1:35" ht="21" customHeight="1">
      <c r="A265" s="445" t="s">
        <v>454</v>
      </c>
      <c r="B265" s="471">
        <v>499000</v>
      </c>
      <c r="C265" s="472">
        <v>57000</v>
      </c>
      <c r="D265" s="471" t="s">
        <v>46</v>
      </c>
      <c r="E265" s="472">
        <v>44000</v>
      </c>
      <c r="F265" s="473">
        <v>51000</v>
      </c>
      <c r="G265" s="471">
        <v>22000</v>
      </c>
      <c r="H265" s="471">
        <v>16000</v>
      </c>
      <c r="I265" s="472">
        <v>14000</v>
      </c>
      <c r="J265" s="473">
        <v>555000</v>
      </c>
      <c r="K265" s="474">
        <v>303000</v>
      </c>
      <c r="M265" s="445" t="s">
        <v>454</v>
      </c>
      <c r="N265" s="463">
        <v>196000</v>
      </c>
      <c r="O265" s="463">
        <v>22000</v>
      </c>
      <c r="P265" s="466" t="s">
        <v>270</v>
      </c>
      <c r="Q265" s="463">
        <v>15000</v>
      </c>
      <c r="R265" s="466">
        <v>21000</v>
      </c>
      <c r="S265" s="466">
        <v>12000</v>
      </c>
      <c r="T265" s="463" t="s">
        <v>270</v>
      </c>
      <c r="U265" s="463">
        <v>8000</v>
      </c>
      <c r="V265" s="475">
        <v>218000</v>
      </c>
      <c r="W265" s="464">
        <v>111000</v>
      </c>
      <c r="X265" s="444"/>
      <c r="Y265" s="28" t="s">
        <v>454</v>
      </c>
      <c r="Z265" s="476">
        <v>303000</v>
      </c>
      <c r="AA265" s="476">
        <v>35000</v>
      </c>
      <c r="AB265" s="477" t="s">
        <v>270</v>
      </c>
      <c r="AC265" s="476">
        <v>29000</v>
      </c>
      <c r="AD265" s="477">
        <v>31000</v>
      </c>
      <c r="AE265" s="477">
        <v>10000</v>
      </c>
      <c r="AF265" s="476">
        <v>15000</v>
      </c>
      <c r="AG265" s="476" t="s">
        <v>270</v>
      </c>
      <c r="AH265" s="478">
        <v>338000</v>
      </c>
      <c r="AI265" s="479">
        <v>192000</v>
      </c>
    </row>
    <row r="266" spans="1:35" ht="21" customHeight="1">
      <c r="A266" s="445" t="s">
        <v>455</v>
      </c>
      <c r="B266" s="471">
        <v>497000</v>
      </c>
      <c r="C266" s="472">
        <v>59000</v>
      </c>
      <c r="D266" s="471">
        <v>9000</v>
      </c>
      <c r="E266" s="472">
        <v>44000</v>
      </c>
      <c r="F266" s="473">
        <v>54000</v>
      </c>
      <c r="G266" s="471">
        <v>22000</v>
      </c>
      <c r="H266" s="471">
        <v>15000</v>
      </c>
      <c r="I266" s="472">
        <v>17000</v>
      </c>
      <c r="J266" s="473">
        <v>556000</v>
      </c>
      <c r="K266" s="474">
        <v>301000</v>
      </c>
      <c r="M266" s="445" t="s">
        <v>455</v>
      </c>
      <c r="N266" s="463">
        <v>197000</v>
      </c>
      <c r="O266" s="463">
        <v>26000</v>
      </c>
      <c r="P266" s="466" t="s">
        <v>270</v>
      </c>
      <c r="Q266" s="463">
        <v>17000</v>
      </c>
      <c r="R266" s="466">
        <v>24000</v>
      </c>
      <c r="S266" s="466">
        <v>13000</v>
      </c>
      <c r="T266" s="463" t="s">
        <v>270</v>
      </c>
      <c r="U266" s="463">
        <v>10000</v>
      </c>
      <c r="V266" s="475">
        <v>222000</v>
      </c>
      <c r="W266" s="464">
        <v>116000</v>
      </c>
      <c r="X266" s="444"/>
      <c r="Y266" s="28" t="s">
        <v>455</v>
      </c>
      <c r="Z266" s="476">
        <v>300000</v>
      </c>
      <c r="AA266" s="476">
        <v>34000</v>
      </c>
      <c r="AB266" s="477" t="s">
        <v>270</v>
      </c>
      <c r="AC266" s="476">
        <v>27000</v>
      </c>
      <c r="AD266" s="477">
        <v>30000</v>
      </c>
      <c r="AE266" s="477">
        <v>9000</v>
      </c>
      <c r="AF266" s="476">
        <v>14000</v>
      </c>
      <c r="AG266" s="476" t="s">
        <v>270</v>
      </c>
      <c r="AH266" s="478">
        <v>333000</v>
      </c>
      <c r="AI266" s="479">
        <v>186000</v>
      </c>
    </row>
    <row r="267" spans="1:35" ht="21" customHeight="1">
      <c r="A267" s="445" t="s">
        <v>456</v>
      </c>
      <c r="B267" s="471">
        <v>505000</v>
      </c>
      <c r="C267" s="472">
        <v>63000</v>
      </c>
      <c r="D267" s="471">
        <v>9000</v>
      </c>
      <c r="E267" s="472">
        <v>47000</v>
      </c>
      <c r="F267" s="473">
        <v>56000</v>
      </c>
      <c r="G267" s="471">
        <v>20000</v>
      </c>
      <c r="H267" s="471">
        <v>15000</v>
      </c>
      <c r="I267" s="472">
        <v>20000</v>
      </c>
      <c r="J267" s="473">
        <v>568000</v>
      </c>
      <c r="K267" s="474">
        <v>312000</v>
      </c>
      <c r="M267" s="445" t="s">
        <v>456</v>
      </c>
      <c r="N267" s="463">
        <v>199000</v>
      </c>
      <c r="O267" s="463">
        <v>26000</v>
      </c>
      <c r="P267" s="466" t="s">
        <v>270</v>
      </c>
      <c r="Q267" s="463">
        <v>17000</v>
      </c>
      <c r="R267" s="466">
        <v>23000</v>
      </c>
      <c r="S267" s="466">
        <v>11000</v>
      </c>
      <c r="T267" s="463" t="s">
        <v>270</v>
      </c>
      <c r="U267" s="463">
        <v>10000</v>
      </c>
      <c r="V267" s="475">
        <v>225000</v>
      </c>
      <c r="W267" s="464">
        <v>116000</v>
      </c>
      <c r="X267" s="444"/>
      <c r="Y267" s="28" t="s">
        <v>456</v>
      </c>
      <c r="Z267" s="476">
        <v>306000</v>
      </c>
      <c r="AA267" s="476">
        <v>38000</v>
      </c>
      <c r="AB267" s="477" t="s">
        <v>270</v>
      </c>
      <c r="AC267" s="476">
        <v>29000</v>
      </c>
      <c r="AD267" s="477">
        <v>32000</v>
      </c>
      <c r="AE267" s="477">
        <v>9000</v>
      </c>
      <c r="AF267" s="476">
        <v>13000</v>
      </c>
      <c r="AG267" s="476">
        <v>10000</v>
      </c>
      <c r="AH267" s="478">
        <v>344000</v>
      </c>
      <c r="AI267" s="479">
        <v>195000</v>
      </c>
    </row>
    <row r="268" spans="1:35" ht="21" customHeight="1">
      <c r="A268" s="445" t="s">
        <v>457</v>
      </c>
      <c r="B268" s="471">
        <v>509000</v>
      </c>
      <c r="C268" s="472">
        <v>57000</v>
      </c>
      <c r="D268" s="471">
        <v>9000</v>
      </c>
      <c r="E268" s="472">
        <v>40000</v>
      </c>
      <c r="F268" s="473">
        <v>49000</v>
      </c>
      <c r="G268" s="471">
        <v>18000</v>
      </c>
      <c r="H268" s="471">
        <v>14000</v>
      </c>
      <c r="I268" s="472">
        <v>18000</v>
      </c>
      <c r="J268" s="473">
        <v>566000</v>
      </c>
      <c r="K268" s="474">
        <v>310000</v>
      </c>
      <c r="M268" s="445" t="s">
        <v>457</v>
      </c>
      <c r="N268" s="463">
        <v>204000</v>
      </c>
      <c r="O268" s="463">
        <v>22000</v>
      </c>
      <c r="P268" s="466" t="s">
        <v>270</v>
      </c>
      <c r="Q268" s="463">
        <v>15000</v>
      </c>
      <c r="R268" s="466">
        <v>20000</v>
      </c>
      <c r="S268" s="466">
        <v>11000</v>
      </c>
      <c r="T268" s="463" t="s">
        <v>270</v>
      </c>
      <c r="U268" s="463" t="s">
        <v>270</v>
      </c>
      <c r="V268" s="475">
        <v>226000</v>
      </c>
      <c r="W268" s="464">
        <v>119000</v>
      </c>
      <c r="X268" s="444"/>
      <c r="Y268" s="28" t="s">
        <v>457</v>
      </c>
      <c r="Z268" s="476">
        <v>305000</v>
      </c>
      <c r="AA268" s="476">
        <v>35000</v>
      </c>
      <c r="AB268" s="477" t="s">
        <v>270</v>
      </c>
      <c r="AC268" s="476">
        <v>25000</v>
      </c>
      <c r="AD268" s="477">
        <v>30000</v>
      </c>
      <c r="AE268" s="477" t="s">
        <v>270</v>
      </c>
      <c r="AF268" s="476">
        <v>13000</v>
      </c>
      <c r="AG268" s="476">
        <v>10000</v>
      </c>
      <c r="AH268" s="478">
        <v>340000</v>
      </c>
      <c r="AI268" s="479">
        <v>191000</v>
      </c>
    </row>
    <row r="269" spans="1:35" ht="21" customHeight="1">
      <c r="A269" s="445" t="s">
        <v>458</v>
      </c>
      <c r="B269" s="471">
        <v>511000</v>
      </c>
      <c r="C269" s="472">
        <v>56000</v>
      </c>
      <c r="D269" s="471">
        <v>9000</v>
      </c>
      <c r="E269" s="472">
        <v>39000</v>
      </c>
      <c r="F269" s="473">
        <v>48000</v>
      </c>
      <c r="G269" s="471">
        <v>18000</v>
      </c>
      <c r="H269" s="471">
        <v>11000</v>
      </c>
      <c r="I269" s="472">
        <v>19000</v>
      </c>
      <c r="J269" s="473">
        <v>567000</v>
      </c>
      <c r="K269" s="474">
        <v>308000</v>
      </c>
      <c r="M269" s="445" t="s">
        <v>458</v>
      </c>
      <c r="N269" s="463">
        <v>209000</v>
      </c>
      <c r="O269" s="463">
        <v>23000</v>
      </c>
      <c r="P269" s="466" t="s">
        <v>270</v>
      </c>
      <c r="Q269" s="463">
        <v>16000</v>
      </c>
      <c r="R269" s="466">
        <v>20000</v>
      </c>
      <c r="S269" s="466">
        <v>11000</v>
      </c>
      <c r="T269" s="463" t="s">
        <v>270</v>
      </c>
      <c r="U269" s="463">
        <v>8000</v>
      </c>
      <c r="V269" s="475">
        <v>233000</v>
      </c>
      <c r="W269" s="464">
        <v>122000</v>
      </c>
      <c r="X269" s="444"/>
      <c r="Y269" s="28" t="s">
        <v>458</v>
      </c>
      <c r="Z269" s="476">
        <v>302000</v>
      </c>
      <c r="AA269" s="476">
        <v>33000</v>
      </c>
      <c r="AB269" s="477" t="s">
        <v>270</v>
      </c>
      <c r="AC269" s="476">
        <v>23000</v>
      </c>
      <c r="AD269" s="477">
        <v>28000</v>
      </c>
      <c r="AE269" s="477" t="s">
        <v>270</v>
      </c>
      <c r="AF269" s="476">
        <v>10000</v>
      </c>
      <c r="AG269" s="476">
        <v>10000</v>
      </c>
      <c r="AH269" s="478">
        <v>335000</v>
      </c>
      <c r="AI269" s="479">
        <v>186000</v>
      </c>
    </row>
    <row r="270" spans="1:35" ht="21" customHeight="1">
      <c r="A270" s="445" t="s">
        <v>459</v>
      </c>
      <c r="B270" s="471">
        <v>504000</v>
      </c>
      <c r="C270" s="472">
        <v>56000</v>
      </c>
      <c r="D270" s="471">
        <v>10000</v>
      </c>
      <c r="E270" s="472">
        <v>40000</v>
      </c>
      <c r="F270" s="473">
        <v>50000</v>
      </c>
      <c r="G270" s="471">
        <v>18000</v>
      </c>
      <c r="H270" s="471">
        <v>12000</v>
      </c>
      <c r="I270" s="472">
        <v>20000</v>
      </c>
      <c r="J270" s="473">
        <v>560000</v>
      </c>
      <c r="K270" s="474">
        <v>301000</v>
      </c>
      <c r="M270" s="445" t="s">
        <v>459</v>
      </c>
      <c r="N270" s="463">
        <v>208000</v>
      </c>
      <c r="O270" s="463">
        <v>25000</v>
      </c>
      <c r="P270" s="466" t="s">
        <v>270</v>
      </c>
      <c r="Q270" s="463">
        <v>19000</v>
      </c>
      <c r="R270" s="466">
        <v>23000</v>
      </c>
      <c r="S270" s="466">
        <v>9000</v>
      </c>
      <c r="T270" s="463" t="s">
        <v>270</v>
      </c>
      <c r="U270" s="463">
        <v>12000</v>
      </c>
      <c r="V270" s="475">
        <v>233000</v>
      </c>
      <c r="W270" s="464">
        <v>122000</v>
      </c>
      <c r="X270" s="444"/>
      <c r="Y270" s="28" t="s">
        <v>459</v>
      </c>
      <c r="Z270" s="476">
        <v>296000</v>
      </c>
      <c r="AA270" s="476">
        <v>31000</v>
      </c>
      <c r="AB270" s="477" t="s">
        <v>270</v>
      </c>
      <c r="AC270" s="476">
        <v>21000</v>
      </c>
      <c r="AD270" s="477">
        <v>28000</v>
      </c>
      <c r="AE270" s="477">
        <v>9000</v>
      </c>
      <c r="AF270" s="476">
        <v>10000</v>
      </c>
      <c r="AG270" s="476">
        <v>9000</v>
      </c>
      <c r="AH270" s="478">
        <v>327000</v>
      </c>
      <c r="AI270" s="479">
        <v>179000</v>
      </c>
    </row>
    <row r="271" spans="1:35" ht="21" customHeight="1">
      <c r="A271" s="445" t="s">
        <v>460</v>
      </c>
      <c r="B271" s="471">
        <v>501000</v>
      </c>
      <c r="C271" s="472">
        <v>60000</v>
      </c>
      <c r="D271" s="471">
        <v>11000</v>
      </c>
      <c r="E271" s="472">
        <v>43000</v>
      </c>
      <c r="F271" s="473">
        <v>55000</v>
      </c>
      <c r="G271" s="471">
        <v>19000</v>
      </c>
      <c r="H271" s="471">
        <v>14000</v>
      </c>
      <c r="I271" s="472">
        <v>22000</v>
      </c>
      <c r="J271" s="473">
        <v>562000</v>
      </c>
      <c r="K271" s="474">
        <v>299000</v>
      </c>
      <c r="M271" s="445" t="s">
        <v>460</v>
      </c>
      <c r="N271" s="463">
        <v>209000</v>
      </c>
      <c r="O271" s="463">
        <v>26000</v>
      </c>
      <c r="P271" s="466" t="s">
        <v>270</v>
      </c>
      <c r="Q271" s="463">
        <v>20000</v>
      </c>
      <c r="R271" s="466">
        <v>25000</v>
      </c>
      <c r="S271" s="466">
        <v>10000</v>
      </c>
      <c r="T271" s="463" t="s">
        <v>270</v>
      </c>
      <c r="U271" s="463">
        <v>13000</v>
      </c>
      <c r="V271" s="475">
        <v>235000</v>
      </c>
      <c r="W271" s="464">
        <v>136000</v>
      </c>
      <c r="X271" s="444"/>
      <c r="Y271" s="28" t="s">
        <v>460</v>
      </c>
      <c r="Z271" s="476">
        <v>293000</v>
      </c>
      <c r="AA271" s="476">
        <v>34000</v>
      </c>
      <c r="AB271" s="477" t="s">
        <v>270</v>
      </c>
      <c r="AC271" s="476">
        <v>24000</v>
      </c>
      <c r="AD271" s="477">
        <v>30000</v>
      </c>
      <c r="AE271" s="477">
        <v>10000</v>
      </c>
      <c r="AF271" s="476">
        <v>11000</v>
      </c>
      <c r="AG271" s="476">
        <v>9000</v>
      </c>
      <c r="AH271" s="478">
        <v>327000</v>
      </c>
      <c r="AI271" s="479">
        <v>178000</v>
      </c>
    </row>
    <row r="272" spans="1:35" ht="21" customHeight="1">
      <c r="A272" s="445" t="s">
        <v>461</v>
      </c>
      <c r="B272" s="471">
        <v>504000</v>
      </c>
      <c r="C272" s="472">
        <v>61000</v>
      </c>
      <c r="D272" s="471">
        <v>10000</v>
      </c>
      <c r="E272" s="472">
        <v>45000</v>
      </c>
      <c r="F272" s="473">
        <v>56000</v>
      </c>
      <c r="G272" s="471">
        <v>18000</v>
      </c>
      <c r="H272" s="471">
        <v>15000</v>
      </c>
      <c r="I272" s="472">
        <v>23000</v>
      </c>
      <c r="J272" s="473">
        <v>565000</v>
      </c>
      <c r="K272" s="474">
        <v>303000</v>
      </c>
      <c r="M272" s="445" t="s">
        <v>461</v>
      </c>
      <c r="N272" s="463">
        <v>208000</v>
      </c>
      <c r="O272" s="463">
        <v>24000</v>
      </c>
      <c r="P272" s="466" t="s">
        <v>270</v>
      </c>
      <c r="Q272" s="463">
        <v>19000</v>
      </c>
      <c r="R272" s="466">
        <v>23000</v>
      </c>
      <c r="S272" s="466">
        <v>9000</v>
      </c>
      <c r="T272" s="463" t="s">
        <v>270</v>
      </c>
      <c r="U272" s="463">
        <v>11000</v>
      </c>
      <c r="V272" s="475">
        <v>233000</v>
      </c>
      <c r="W272" s="464">
        <v>120000</v>
      </c>
      <c r="X272" s="444"/>
      <c r="Y272" s="28" t="s">
        <v>461</v>
      </c>
      <c r="Z272" s="476">
        <v>296000</v>
      </c>
      <c r="AA272" s="476">
        <v>36000</v>
      </c>
      <c r="AB272" s="477" t="s">
        <v>270</v>
      </c>
      <c r="AC272" s="476">
        <v>27000</v>
      </c>
      <c r="AD272" s="477">
        <v>32000</v>
      </c>
      <c r="AE272" s="477">
        <v>9000</v>
      </c>
      <c r="AF272" s="476">
        <v>12000</v>
      </c>
      <c r="AG272" s="476">
        <v>11000</v>
      </c>
      <c r="AH272" s="478">
        <v>332000</v>
      </c>
      <c r="AI272" s="479">
        <v>183000</v>
      </c>
    </row>
    <row r="273" spans="1:35" ht="21" customHeight="1">
      <c r="A273" s="445" t="s">
        <v>462</v>
      </c>
      <c r="B273" s="471">
        <v>509000</v>
      </c>
      <c r="C273" s="472">
        <v>62000</v>
      </c>
      <c r="D273" s="471">
        <v>10000</v>
      </c>
      <c r="E273" s="472">
        <v>48000</v>
      </c>
      <c r="F273" s="473">
        <v>58000</v>
      </c>
      <c r="G273" s="471">
        <v>21000</v>
      </c>
      <c r="H273" s="471">
        <v>15000</v>
      </c>
      <c r="I273" s="472">
        <v>21000</v>
      </c>
      <c r="J273" s="473">
        <v>571000</v>
      </c>
      <c r="K273" s="474">
        <v>310000</v>
      </c>
      <c r="M273" s="445" t="s">
        <v>462</v>
      </c>
      <c r="N273" s="463">
        <v>214000</v>
      </c>
      <c r="O273" s="463">
        <v>25000</v>
      </c>
      <c r="P273" s="466" t="s">
        <v>270</v>
      </c>
      <c r="Q273" s="463">
        <v>19000</v>
      </c>
      <c r="R273" s="466">
        <v>24000</v>
      </c>
      <c r="S273" s="466">
        <v>12000</v>
      </c>
      <c r="T273" s="463" t="s">
        <v>270</v>
      </c>
      <c r="U273" s="463">
        <v>10000</v>
      </c>
      <c r="V273" s="475">
        <v>239000</v>
      </c>
      <c r="W273" s="464">
        <v>126000</v>
      </c>
      <c r="X273" s="444"/>
      <c r="Y273" s="28" t="s">
        <v>462</v>
      </c>
      <c r="Z273" s="476">
        <v>295000</v>
      </c>
      <c r="AA273" s="476">
        <v>37000</v>
      </c>
      <c r="AB273" s="477" t="s">
        <v>270</v>
      </c>
      <c r="AC273" s="476">
        <v>29000</v>
      </c>
      <c r="AD273" s="477">
        <v>34000</v>
      </c>
      <c r="AE273" s="477">
        <v>9000</v>
      </c>
      <c r="AF273" s="476">
        <v>14000</v>
      </c>
      <c r="AG273" s="476">
        <v>11000</v>
      </c>
      <c r="AH273" s="478">
        <v>332000</v>
      </c>
      <c r="AI273" s="479">
        <v>183000</v>
      </c>
    </row>
    <row r="274" spans="1:35" ht="21" customHeight="1">
      <c r="A274" s="445" t="s">
        <v>463</v>
      </c>
      <c r="B274" s="471">
        <v>504000</v>
      </c>
      <c r="C274" s="472">
        <v>61000</v>
      </c>
      <c r="D274" s="471" t="s">
        <v>46</v>
      </c>
      <c r="E274" s="472">
        <v>50000</v>
      </c>
      <c r="F274" s="473">
        <v>58000</v>
      </c>
      <c r="G274" s="471">
        <v>21000</v>
      </c>
      <c r="H274" s="471">
        <v>16000</v>
      </c>
      <c r="I274" s="472">
        <v>20000</v>
      </c>
      <c r="J274" s="473">
        <v>566000</v>
      </c>
      <c r="K274" s="474">
        <v>305000</v>
      </c>
      <c r="M274" s="445" t="s">
        <v>463</v>
      </c>
      <c r="N274" s="463">
        <v>209000</v>
      </c>
      <c r="O274" s="463">
        <v>24000</v>
      </c>
      <c r="P274" s="466" t="s">
        <v>270</v>
      </c>
      <c r="Q274" s="463">
        <v>20000</v>
      </c>
      <c r="R274" s="466">
        <v>23000</v>
      </c>
      <c r="S274" s="466">
        <v>11000</v>
      </c>
      <c r="T274" s="463" t="s">
        <v>270</v>
      </c>
      <c r="U274" s="463">
        <v>10000</v>
      </c>
      <c r="V274" s="475">
        <v>233000</v>
      </c>
      <c r="W274" s="464">
        <v>122000</v>
      </c>
      <c r="X274" s="444"/>
      <c r="Y274" s="28" t="s">
        <v>463</v>
      </c>
      <c r="Z274" s="476">
        <v>295000</v>
      </c>
      <c r="AA274" s="476">
        <v>37000</v>
      </c>
      <c r="AB274" s="477" t="s">
        <v>270</v>
      </c>
      <c r="AC274" s="476">
        <v>30000</v>
      </c>
      <c r="AD274" s="477">
        <v>35000</v>
      </c>
      <c r="AE274" s="477">
        <v>11000</v>
      </c>
      <c r="AF274" s="476">
        <v>14000</v>
      </c>
      <c r="AG274" s="476">
        <v>10000</v>
      </c>
      <c r="AH274" s="478">
        <v>332000</v>
      </c>
      <c r="AI274" s="479">
        <v>182000</v>
      </c>
    </row>
    <row r="275" spans="1:35" ht="21" customHeight="1">
      <c r="A275" s="445" t="s">
        <v>464</v>
      </c>
      <c r="B275" s="471">
        <v>502000</v>
      </c>
      <c r="C275" s="472">
        <v>67000</v>
      </c>
      <c r="D275" s="471">
        <v>9000</v>
      </c>
      <c r="E275" s="472">
        <v>54000</v>
      </c>
      <c r="F275" s="473">
        <v>63000</v>
      </c>
      <c r="G275" s="471">
        <v>23000</v>
      </c>
      <c r="H275" s="471">
        <v>19000</v>
      </c>
      <c r="I275" s="472">
        <v>21000</v>
      </c>
      <c r="J275" s="473">
        <v>569000</v>
      </c>
      <c r="K275" s="474">
        <v>308000</v>
      </c>
      <c r="M275" s="445" t="s">
        <v>464</v>
      </c>
      <c r="N275" s="463">
        <v>211000</v>
      </c>
      <c r="O275" s="463">
        <v>27000</v>
      </c>
      <c r="P275" s="466" t="s">
        <v>270</v>
      </c>
      <c r="Q275" s="463">
        <v>20000</v>
      </c>
      <c r="R275" s="466">
        <v>25000</v>
      </c>
      <c r="S275" s="466">
        <v>12000</v>
      </c>
      <c r="T275" s="463" t="s">
        <v>270</v>
      </c>
      <c r="U275" s="463">
        <v>12000</v>
      </c>
      <c r="V275" s="475">
        <v>238000</v>
      </c>
      <c r="W275" s="464">
        <v>125000</v>
      </c>
      <c r="X275" s="444"/>
      <c r="Y275" s="28" t="s">
        <v>464</v>
      </c>
      <c r="Z275" s="476">
        <v>291000</v>
      </c>
      <c r="AA275" s="476">
        <v>40000</v>
      </c>
      <c r="AB275" s="477" t="s">
        <v>270</v>
      </c>
      <c r="AC275" s="476">
        <v>33000</v>
      </c>
      <c r="AD275" s="477">
        <v>37000</v>
      </c>
      <c r="AE275" s="477">
        <v>11000</v>
      </c>
      <c r="AF275" s="476">
        <v>17000</v>
      </c>
      <c r="AG275" s="476">
        <v>9000</v>
      </c>
      <c r="AH275" s="478">
        <v>331000</v>
      </c>
      <c r="AI275" s="479">
        <v>183000</v>
      </c>
    </row>
    <row r="276" spans="1:35" ht="21" customHeight="1">
      <c r="A276" s="445" t="s">
        <v>465</v>
      </c>
      <c r="B276" s="471">
        <v>510000</v>
      </c>
      <c r="C276" s="472">
        <v>70000</v>
      </c>
      <c r="D276" s="471">
        <v>12000</v>
      </c>
      <c r="E276" s="472">
        <v>53000</v>
      </c>
      <c r="F276" s="473">
        <v>65000</v>
      </c>
      <c r="G276" s="471">
        <v>22000</v>
      </c>
      <c r="H276" s="471">
        <v>21000</v>
      </c>
      <c r="I276" s="472">
        <v>22000</v>
      </c>
      <c r="J276" s="473">
        <v>580000</v>
      </c>
      <c r="K276" s="474">
        <v>316000</v>
      </c>
      <c r="M276" s="445" t="s">
        <v>465</v>
      </c>
      <c r="N276" s="463">
        <v>216000</v>
      </c>
      <c r="O276" s="463">
        <v>28000</v>
      </c>
      <c r="P276" s="466" t="s">
        <v>270</v>
      </c>
      <c r="Q276" s="463">
        <v>20000</v>
      </c>
      <c r="R276" s="466">
        <v>27000</v>
      </c>
      <c r="S276" s="466">
        <v>11000</v>
      </c>
      <c r="T276" s="463" t="s">
        <v>270</v>
      </c>
      <c r="U276" s="463">
        <v>13000</v>
      </c>
      <c r="V276" s="475">
        <v>244000</v>
      </c>
      <c r="W276" s="464">
        <v>130000</v>
      </c>
      <c r="X276" s="444"/>
      <c r="Y276" s="28" t="s">
        <v>465</v>
      </c>
      <c r="Z276" s="476">
        <v>294000</v>
      </c>
      <c r="AA276" s="476">
        <v>42000</v>
      </c>
      <c r="AB276" s="477" t="s">
        <v>270</v>
      </c>
      <c r="AC276" s="476">
        <v>33000</v>
      </c>
      <c r="AD276" s="477">
        <v>38000</v>
      </c>
      <c r="AE276" s="477">
        <v>11000</v>
      </c>
      <c r="AF276" s="476">
        <v>18000</v>
      </c>
      <c r="AG276" s="476">
        <v>9000</v>
      </c>
      <c r="AH276" s="478">
        <v>336000</v>
      </c>
      <c r="AI276" s="479">
        <v>187000</v>
      </c>
    </row>
    <row r="277" spans="1:35" ht="21" customHeight="1">
      <c r="A277" s="445" t="s">
        <v>466</v>
      </c>
      <c r="B277" s="471">
        <v>511000</v>
      </c>
      <c r="C277" s="472">
        <v>73000</v>
      </c>
      <c r="D277" s="471">
        <v>12000</v>
      </c>
      <c r="E277" s="472">
        <v>55000</v>
      </c>
      <c r="F277" s="473">
        <v>67000</v>
      </c>
      <c r="G277" s="471">
        <v>24000</v>
      </c>
      <c r="H277" s="471">
        <v>21000</v>
      </c>
      <c r="I277" s="472">
        <v>22000</v>
      </c>
      <c r="J277" s="473">
        <v>584000</v>
      </c>
      <c r="K277" s="474">
        <v>321000</v>
      </c>
      <c r="M277" s="445" t="s">
        <v>466</v>
      </c>
      <c r="N277" s="463">
        <v>215000</v>
      </c>
      <c r="O277" s="463">
        <v>29000</v>
      </c>
      <c r="P277" s="466" t="s">
        <v>270</v>
      </c>
      <c r="Q277" s="463">
        <v>21000</v>
      </c>
      <c r="R277" s="466">
        <v>28000</v>
      </c>
      <c r="S277" s="466">
        <v>13000</v>
      </c>
      <c r="T277" s="463" t="s">
        <v>270</v>
      </c>
      <c r="U277" s="463">
        <v>12000</v>
      </c>
      <c r="V277" s="475">
        <v>245000</v>
      </c>
      <c r="W277" s="464">
        <v>130000</v>
      </c>
      <c r="X277" s="444"/>
      <c r="Y277" s="28" t="s">
        <v>466</v>
      </c>
      <c r="Z277" s="476">
        <v>296000</v>
      </c>
      <c r="AA277" s="476">
        <v>44000</v>
      </c>
      <c r="AB277" s="477" t="s">
        <v>270</v>
      </c>
      <c r="AC277" s="476">
        <v>34000</v>
      </c>
      <c r="AD277" s="477">
        <v>39000</v>
      </c>
      <c r="AE277" s="477">
        <v>11000</v>
      </c>
      <c r="AF277" s="476">
        <v>18000</v>
      </c>
      <c r="AG277" s="476">
        <v>10000</v>
      </c>
      <c r="AH277" s="478">
        <v>340000</v>
      </c>
      <c r="AI277" s="479">
        <v>191000</v>
      </c>
    </row>
    <row r="278" spans="1:35" ht="21" customHeight="1">
      <c r="A278" s="445" t="s">
        <v>467</v>
      </c>
      <c r="B278" s="471">
        <v>514000</v>
      </c>
      <c r="C278" s="472">
        <v>67000</v>
      </c>
      <c r="D278" s="471">
        <v>13000</v>
      </c>
      <c r="E278" s="472">
        <v>49000</v>
      </c>
      <c r="F278" s="473">
        <v>62000</v>
      </c>
      <c r="G278" s="471">
        <v>23000</v>
      </c>
      <c r="H278" s="471">
        <v>21000</v>
      </c>
      <c r="I278" s="472">
        <v>18000</v>
      </c>
      <c r="J278" s="473">
        <v>581000</v>
      </c>
      <c r="K278" s="474">
        <v>317000</v>
      </c>
      <c r="M278" s="445" t="s">
        <v>467</v>
      </c>
      <c r="N278" s="463">
        <v>213000</v>
      </c>
      <c r="O278" s="463">
        <v>25000</v>
      </c>
      <c r="P278" s="466" t="s">
        <v>270</v>
      </c>
      <c r="Q278" s="463">
        <v>18000</v>
      </c>
      <c r="R278" s="466">
        <v>24000</v>
      </c>
      <c r="S278" s="466">
        <v>12000</v>
      </c>
      <c r="T278" s="463" t="s">
        <v>270</v>
      </c>
      <c r="U278" s="463">
        <v>9000</v>
      </c>
      <c r="V278" s="475">
        <v>238000</v>
      </c>
      <c r="W278" s="464">
        <v>125000</v>
      </c>
      <c r="X278" s="444"/>
      <c r="Y278" s="28" t="s">
        <v>467</v>
      </c>
      <c r="Z278" s="476">
        <v>301000</v>
      </c>
      <c r="AA278" s="476">
        <v>42000</v>
      </c>
      <c r="AB278" s="477" t="s">
        <v>270</v>
      </c>
      <c r="AC278" s="476">
        <v>32000</v>
      </c>
      <c r="AD278" s="477">
        <v>38000</v>
      </c>
      <c r="AE278" s="477">
        <v>10000</v>
      </c>
      <c r="AF278" s="476">
        <v>18000</v>
      </c>
      <c r="AG278" s="476">
        <v>9000</v>
      </c>
      <c r="AH278" s="478">
        <v>343000</v>
      </c>
      <c r="AI278" s="479">
        <v>192000</v>
      </c>
    </row>
    <row r="279" spans="1:35" ht="21" customHeight="1">
      <c r="A279" s="445" t="s">
        <v>468</v>
      </c>
      <c r="B279" s="471">
        <v>526000</v>
      </c>
      <c r="C279" s="472">
        <v>63000</v>
      </c>
      <c r="D279" s="471">
        <v>11000</v>
      </c>
      <c r="E279" s="472">
        <v>47000</v>
      </c>
      <c r="F279" s="473">
        <v>57000</v>
      </c>
      <c r="G279" s="471">
        <v>22000</v>
      </c>
      <c r="H279" s="471">
        <v>19000</v>
      </c>
      <c r="I279" s="472">
        <v>16000</v>
      </c>
      <c r="J279" s="473">
        <v>589000</v>
      </c>
      <c r="K279" s="474">
        <v>320000</v>
      </c>
      <c r="M279" s="445" t="s">
        <v>468</v>
      </c>
      <c r="N279" s="463">
        <v>220000</v>
      </c>
      <c r="O279" s="463">
        <v>26000</v>
      </c>
      <c r="P279" s="466" t="s">
        <v>270</v>
      </c>
      <c r="Q279" s="463">
        <v>18000</v>
      </c>
      <c r="R279" s="466">
        <v>25000</v>
      </c>
      <c r="S279" s="466">
        <v>13000</v>
      </c>
      <c r="T279" s="463" t="s">
        <v>270</v>
      </c>
      <c r="U279" s="463">
        <v>8000</v>
      </c>
      <c r="V279" s="475">
        <v>246000</v>
      </c>
      <c r="W279" s="464">
        <v>128000</v>
      </c>
      <c r="X279" s="444"/>
      <c r="Y279" s="28" t="s">
        <v>468</v>
      </c>
      <c r="Z279" s="476">
        <v>306000</v>
      </c>
      <c r="AA279" s="476">
        <v>37000</v>
      </c>
      <c r="AB279" s="477" t="s">
        <v>270</v>
      </c>
      <c r="AC279" s="476">
        <v>28000</v>
      </c>
      <c r="AD279" s="477">
        <v>33000</v>
      </c>
      <c r="AE279" s="477">
        <v>9000</v>
      </c>
      <c r="AF279" s="476">
        <v>16000</v>
      </c>
      <c r="AG279" s="476" t="s">
        <v>270</v>
      </c>
      <c r="AH279" s="478">
        <v>343000</v>
      </c>
      <c r="AI279" s="479">
        <v>192000</v>
      </c>
    </row>
    <row r="280" spans="1:35" ht="21" customHeight="1">
      <c r="A280" s="445" t="s">
        <v>469</v>
      </c>
      <c r="B280" s="471">
        <v>519000</v>
      </c>
      <c r="C280" s="472">
        <v>60000</v>
      </c>
      <c r="D280" s="471">
        <v>9000</v>
      </c>
      <c r="E280" s="472">
        <v>46000</v>
      </c>
      <c r="F280" s="473">
        <v>55000</v>
      </c>
      <c r="G280" s="471">
        <v>20000</v>
      </c>
      <c r="H280" s="471">
        <v>20000</v>
      </c>
      <c r="I280" s="472">
        <v>15000</v>
      </c>
      <c r="J280" s="473">
        <v>579000</v>
      </c>
      <c r="K280" s="474">
        <v>315000</v>
      </c>
      <c r="M280" s="445" t="s">
        <v>469</v>
      </c>
      <c r="N280" s="463">
        <v>215000</v>
      </c>
      <c r="O280" s="463">
        <v>26000</v>
      </c>
      <c r="P280" s="466" t="s">
        <v>270</v>
      </c>
      <c r="Q280" s="463">
        <v>20000</v>
      </c>
      <c r="R280" s="466">
        <v>25000</v>
      </c>
      <c r="S280" s="466">
        <v>12000</v>
      </c>
      <c r="T280" s="463" t="s">
        <v>270</v>
      </c>
      <c r="U280" s="463" t="s">
        <v>270</v>
      </c>
      <c r="V280" s="475">
        <v>241000</v>
      </c>
      <c r="W280" s="464">
        <v>127000</v>
      </c>
      <c r="X280" s="444"/>
      <c r="Y280" s="28" t="s">
        <v>469</v>
      </c>
      <c r="Z280" s="476">
        <v>304000</v>
      </c>
      <c r="AA280" s="476">
        <v>34000</v>
      </c>
      <c r="AB280" s="477" t="s">
        <v>270</v>
      </c>
      <c r="AC280" s="476">
        <v>26000</v>
      </c>
      <c r="AD280" s="477">
        <v>30000</v>
      </c>
      <c r="AE280" s="477">
        <v>8000</v>
      </c>
      <c r="AF280" s="476">
        <v>15000</v>
      </c>
      <c r="AG280" s="476" t="s">
        <v>270</v>
      </c>
      <c r="AH280" s="478">
        <v>338000</v>
      </c>
      <c r="AI280" s="479">
        <v>188000</v>
      </c>
    </row>
    <row r="281" spans="1:35" ht="21" customHeight="1">
      <c r="A281" s="445" t="s">
        <v>470</v>
      </c>
      <c r="B281" s="471">
        <v>522000</v>
      </c>
      <c r="C281" s="472">
        <v>68000</v>
      </c>
      <c r="D281" s="471">
        <v>12000</v>
      </c>
      <c r="E281" s="472">
        <v>49000</v>
      </c>
      <c r="F281" s="473">
        <v>61000</v>
      </c>
      <c r="G281" s="471">
        <v>20000</v>
      </c>
      <c r="H281" s="471">
        <v>20000</v>
      </c>
      <c r="I281" s="472">
        <v>20000</v>
      </c>
      <c r="J281" s="473">
        <v>590000</v>
      </c>
      <c r="K281" s="474">
        <v>327000</v>
      </c>
      <c r="M281" s="445" t="s">
        <v>470</v>
      </c>
      <c r="N281" s="463">
        <v>214000</v>
      </c>
      <c r="O281" s="463">
        <v>32000</v>
      </c>
      <c r="P281" s="466" t="s">
        <v>270</v>
      </c>
      <c r="Q281" s="463">
        <v>22000</v>
      </c>
      <c r="R281" s="466">
        <v>29000</v>
      </c>
      <c r="S281" s="466">
        <v>12000</v>
      </c>
      <c r="T281" s="463" t="s">
        <v>270</v>
      </c>
      <c r="U281" s="463">
        <v>11000</v>
      </c>
      <c r="V281" s="475">
        <v>245000</v>
      </c>
      <c r="W281" s="464">
        <v>132000</v>
      </c>
      <c r="X281" s="444"/>
      <c r="Y281" s="28" t="s">
        <v>470</v>
      </c>
      <c r="Z281" s="476">
        <v>308000</v>
      </c>
      <c r="AA281" s="476">
        <v>36000</v>
      </c>
      <c r="AB281" s="477" t="s">
        <v>270</v>
      </c>
      <c r="AC281" s="476">
        <v>27000</v>
      </c>
      <c r="AD281" s="477">
        <v>32000</v>
      </c>
      <c r="AE281" s="477" t="s">
        <v>270</v>
      </c>
      <c r="AF281" s="476">
        <v>14000</v>
      </c>
      <c r="AG281" s="476">
        <v>9000</v>
      </c>
      <c r="AH281" s="478">
        <v>344000</v>
      </c>
      <c r="AI281" s="479">
        <v>195000</v>
      </c>
    </row>
    <row r="282" spans="1:35" ht="21" customHeight="1">
      <c r="A282" s="445" t="s">
        <v>471</v>
      </c>
      <c r="B282" s="471">
        <v>525000</v>
      </c>
      <c r="C282" s="472">
        <v>65000</v>
      </c>
      <c r="D282" s="471">
        <v>10000</v>
      </c>
      <c r="E282" s="472">
        <v>49000</v>
      </c>
      <c r="F282" s="473">
        <v>59000</v>
      </c>
      <c r="G282" s="471">
        <v>21000</v>
      </c>
      <c r="H282" s="471">
        <v>20000</v>
      </c>
      <c r="I282" s="472">
        <v>18000</v>
      </c>
      <c r="J282" s="473">
        <v>590000</v>
      </c>
      <c r="K282" s="474">
        <v>330000</v>
      </c>
      <c r="M282" s="445" t="s">
        <v>471</v>
      </c>
      <c r="N282" s="463">
        <v>215000</v>
      </c>
      <c r="O282" s="463">
        <v>31000</v>
      </c>
      <c r="P282" s="466" t="s">
        <v>270</v>
      </c>
      <c r="Q282" s="463">
        <v>22000</v>
      </c>
      <c r="R282" s="466">
        <v>28000</v>
      </c>
      <c r="S282" s="466">
        <v>13000</v>
      </c>
      <c r="T282" s="463" t="s">
        <v>270</v>
      </c>
      <c r="U282" s="463">
        <v>10000</v>
      </c>
      <c r="V282" s="475">
        <v>246000</v>
      </c>
      <c r="W282" s="464">
        <v>133000</v>
      </c>
      <c r="X282" s="444"/>
      <c r="Y282" s="28" t="s">
        <v>471</v>
      </c>
      <c r="Z282" s="476">
        <v>310000</v>
      </c>
      <c r="AA282" s="476">
        <v>34000</v>
      </c>
      <c r="AB282" s="477" t="s">
        <v>270</v>
      </c>
      <c r="AC282" s="476">
        <v>27000</v>
      </c>
      <c r="AD282" s="477">
        <v>31000</v>
      </c>
      <c r="AE282" s="477" t="s">
        <v>270</v>
      </c>
      <c r="AF282" s="476">
        <v>15000</v>
      </c>
      <c r="AG282" s="476">
        <v>8000</v>
      </c>
      <c r="AH282" s="478">
        <v>344000</v>
      </c>
      <c r="AI282" s="479">
        <v>197000</v>
      </c>
    </row>
    <row r="283" spans="1:35" ht="21" customHeight="1">
      <c r="A283" s="445" t="s">
        <v>472</v>
      </c>
      <c r="B283" s="471">
        <v>539000</v>
      </c>
      <c r="C283" s="472">
        <v>63000</v>
      </c>
      <c r="D283" s="471">
        <v>9000</v>
      </c>
      <c r="E283" s="472">
        <v>48000</v>
      </c>
      <c r="F283" s="473">
        <v>56000</v>
      </c>
      <c r="G283" s="471">
        <v>20000</v>
      </c>
      <c r="H283" s="471">
        <v>18000</v>
      </c>
      <c r="I283" s="472">
        <v>18000</v>
      </c>
      <c r="J283" s="473">
        <v>602000</v>
      </c>
      <c r="K283" s="474">
        <v>337000</v>
      </c>
      <c r="M283" s="445" t="s">
        <v>472</v>
      </c>
      <c r="N283" s="463">
        <v>226000</v>
      </c>
      <c r="O283" s="463">
        <v>30000</v>
      </c>
      <c r="P283" s="466" t="s">
        <v>270</v>
      </c>
      <c r="Q283" s="463">
        <v>21000</v>
      </c>
      <c r="R283" s="466">
        <v>27000</v>
      </c>
      <c r="S283" s="466">
        <v>13000</v>
      </c>
      <c r="T283" s="463" t="s">
        <v>270</v>
      </c>
      <c r="U283" s="463">
        <v>9000</v>
      </c>
      <c r="V283" s="475">
        <v>255000</v>
      </c>
      <c r="W283" s="464">
        <v>138000</v>
      </c>
      <c r="X283" s="444"/>
      <c r="Y283" s="28" t="s">
        <v>472</v>
      </c>
      <c r="Z283" s="476">
        <v>313000</v>
      </c>
      <c r="AA283" s="476">
        <v>33000</v>
      </c>
      <c r="AB283" s="477" t="s">
        <v>270</v>
      </c>
      <c r="AC283" s="476">
        <v>27000</v>
      </c>
      <c r="AD283" s="477">
        <v>30000</v>
      </c>
      <c r="AE283" s="477" t="s">
        <v>270</v>
      </c>
      <c r="AF283" s="476">
        <v>14000</v>
      </c>
      <c r="AG283" s="476">
        <v>9000</v>
      </c>
      <c r="AH283" s="478">
        <v>346000</v>
      </c>
      <c r="AI283" s="479">
        <v>199000</v>
      </c>
    </row>
    <row r="284" spans="1:35" s="40" customFormat="1" ht="21" customHeight="1">
      <c r="A284" s="445" t="s">
        <v>473</v>
      </c>
      <c r="B284" s="471">
        <v>540000</v>
      </c>
      <c r="C284" s="472">
        <v>62000</v>
      </c>
      <c r="D284" s="471" t="s">
        <v>46</v>
      </c>
      <c r="E284" s="472">
        <v>49000</v>
      </c>
      <c r="F284" s="473">
        <v>55000</v>
      </c>
      <c r="G284" s="471">
        <v>21000</v>
      </c>
      <c r="H284" s="471">
        <v>20000</v>
      </c>
      <c r="I284" s="472">
        <v>15000</v>
      </c>
      <c r="J284" s="473">
        <v>602000</v>
      </c>
      <c r="K284" s="474">
        <v>337000</v>
      </c>
      <c r="M284" s="445" t="s">
        <v>473</v>
      </c>
      <c r="N284" s="463">
        <v>232000</v>
      </c>
      <c r="O284" s="463">
        <v>28000</v>
      </c>
      <c r="P284" s="466" t="s">
        <v>270</v>
      </c>
      <c r="Q284" s="463">
        <v>20000</v>
      </c>
      <c r="R284" s="466">
        <v>25000</v>
      </c>
      <c r="S284" s="466">
        <v>12000</v>
      </c>
      <c r="T284" s="463" t="s">
        <v>270</v>
      </c>
      <c r="U284" s="463">
        <v>8000</v>
      </c>
      <c r="V284" s="475">
        <v>259000</v>
      </c>
      <c r="W284" s="464">
        <v>141000</v>
      </c>
      <c r="X284" s="444"/>
      <c r="Y284" s="28" t="s">
        <v>473</v>
      </c>
      <c r="Z284" s="476">
        <v>308000</v>
      </c>
      <c r="AA284" s="476">
        <v>34000</v>
      </c>
      <c r="AB284" s="477" t="s">
        <v>270</v>
      </c>
      <c r="AC284" s="476">
        <v>28000</v>
      </c>
      <c r="AD284" s="477">
        <v>30000</v>
      </c>
      <c r="AE284" s="477">
        <v>8000</v>
      </c>
      <c r="AF284" s="476">
        <v>16000</v>
      </c>
      <c r="AG284" s="476" t="s">
        <v>270</v>
      </c>
      <c r="AH284" s="478">
        <v>343000</v>
      </c>
      <c r="AI284" s="479">
        <v>196000</v>
      </c>
    </row>
    <row r="285" spans="1:35" s="40" customFormat="1" ht="21" customHeight="1">
      <c r="A285" s="445" t="s">
        <v>480</v>
      </c>
      <c r="B285" s="471">
        <v>529000</v>
      </c>
      <c r="C285" s="472">
        <v>63000</v>
      </c>
      <c r="D285" s="471" t="s">
        <v>46</v>
      </c>
      <c r="E285" s="472">
        <v>51000</v>
      </c>
      <c r="F285" s="473">
        <v>57000</v>
      </c>
      <c r="G285" s="471">
        <v>22000</v>
      </c>
      <c r="H285" s="471">
        <v>20000</v>
      </c>
      <c r="I285" s="472">
        <v>15000</v>
      </c>
      <c r="J285" s="473">
        <v>592000</v>
      </c>
      <c r="K285" s="474">
        <v>329000</v>
      </c>
      <c r="M285" s="445" t="s">
        <v>480</v>
      </c>
      <c r="N285" s="463">
        <v>225000</v>
      </c>
      <c r="O285" s="463">
        <v>28000</v>
      </c>
      <c r="P285" s="466" t="s">
        <v>270</v>
      </c>
      <c r="Q285" s="463">
        <v>21000</v>
      </c>
      <c r="R285" s="466">
        <v>25000</v>
      </c>
      <c r="S285" s="466">
        <v>13000</v>
      </c>
      <c r="T285" s="463" t="s">
        <v>270</v>
      </c>
      <c r="U285" s="463">
        <v>8000</v>
      </c>
      <c r="V285" s="475">
        <v>253000</v>
      </c>
      <c r="W285" s="464">
        <v>136000</v>
      </c>
      <c r="X285" s="444"/>
      <c r="Y285" s="28" t="s">
        <v>480</v>
      </c>
      <c r="Z285" s="476">
        <v>304000</v>
      </c>
      <c r="AA285" s="476">
        <v>35000</v>
      </c>
      <c r="AB285" s="477" t="s">
        <v>270</v>
      </c>
      <c r="AC285" s="476">
        <v>30000</v>
      </c>
      <c r="AD285" s="477">
        <v>32000</v>
      </c>
      <c r="AE285" s="477">
        <v>10000</v>
      </c>
      <c r="AF285" s="476">
        <v>16000</v>
      </c>
      <c r="AG285" s="476" t="s">
        <v>270</v>
      </c>
      <c r="AH285" s="478">
        <v>339000</v>
      </c>
      <c r="AI285" s="479">
        <v>192000</v>
      </c>
    </row>
    <row r="286" spans="1:35" ht="21" customHeight="1">
      <c r="A286" s="445" t="s">
        <v>481</v>
      </c>
      <c r="B286" s="471">
        <v>531000</v>
      </c>
      <c r="C286" s="472">
        <v>64000</v>
      </c>
      <c r="D286" s="471">
        <v>9000</v>
      </c>
      <c r="E286" s="472">
        <v>51000</v>
      </c>
      <c r="F286" s="473">
        <v>60000</v>
      </c>
      <c r="G286" s="471">
        <v>23000</v>
      </c>
      <c r="H286" s="471">
        <v>22000</v>
      </c>
      <c r="I286" s="472">
        <v>15000</v>
      </c>
      <c r="J286" s="473">
        <v>595000</v>
      </c>
      <c r="K286" s="474">
        <v>331000</v>
      </c>
      <c r="M286" s="445" t="s">
        <v>481</v>
      </c>
      <c r="N286" s="463">
        <v>228000</v>
      </c>
      <c r="O286" s="463">
        <v>29000</v>
      </c>
      <c r="P286" s="466" t="s">
        <v>270</v>
      </c>
      <c r="Q286" s="463">
        <v>21000</v>
      </c>
      <c r="R286" s="466">
        <v>27000</v>
      </c>
      <c r="S286" s="466">
        <v>13000</v>
      </c>
      <c r="T286" s="463" t="s">
        <v>270</v>
      </c>
      <c r="U286" s="463">
        <v>8000</v>
      </c>
      <c r="V286" s="475">
        <v>257000</v>
      </c>
      <c r="W286" s="464">
        <v>139000</v>
      </c>
      <c r="X286" s="444"/>
      <c r="Y286" s="28" t="s">
        <v>481</v>
      </c>
      <c r="Z286" s="476">
        <v>303000</v>
      </c>
      <c r="AA286" s="476">
        <v>35000</v>
      </c>
      <c r="AB286" s="477" t="s">
        <v>270</v>
      </c>
      <c r="AC286" s="476">
        <v>30000</v>
      </c>
      <c r="AD286" s="477">
        <v>34000</v>
      </c>
      <c r="AE286" s="477">
        <v>10000</v>
      </c>
      <c r="AF286" s="476">
        <v>17000</v>
      </c>
      <c r="AG286" s="476" t="s">
        <v>270</v>
      </c>
      <c r="AH286" s="478">
        <v>338000</v>
      </c>
      <c r="AI286" s="479">
        <v>192000</v>
      </c>
    </row>
    <row r="287" spans="1:35" ht="21" customHeight="1">
      <c r="A287" s="445" t="s">
        <v>482</v>
      </c>
      <c r="B287" s="471">
        <v>524000</v>
      </c>
      <c r="C287" s="472">
        <v>62000</v>
      </c>
      <c r="D287" s="471">
        <v>9000</v>
      </c>
      <c r="E287" s="472">
        <v>49000</v>
      </c>
      <c r="F287" s="473">
        <v>58000</v>
      </c>
      <c r="G287" s="471">
        <v>22000</v>
      </c>
      <c r="H287" s="471">
        <v>21000</v>
      </c>
      <c r="I287" s="472">
        <v>15000</v>
      </c>
      <c r="J287" s="473">
        <v>586000</v>
      </c>
      <c r="K287" s="474">
        <v>325000</v>
      </c>
      <c r="M287" s="445" t="s">
        <v>482</v>
      </c>
      <c r="N287" s="463">
        <v>221000</v>
      </c>
      <c r="O287" s="463">
        <v>29000</v>
      </c>
      <c r="P287" s="466" t="s">
        <v>270</v>
      </c>
      <c r="Q287" s="463">
        <v>20000</v>
      </c>
      <c r="R287" s="466">
        <v>26000</v>
      </c>
      <c r="S287" s="466">
        <v>12000</v>
      </c>
      <c r="T287" s="463" t="s">
        <v>270</v>
      </c>
      <c r="U287" s="463">
        <v>9000</v>
      </c>
      <c r="V287" s="475">
        <v>250000</v>
      </c>
      <c r="W287" s="464">
        <v>136000</v>
      </c>
      <c r="X287" s="444"/>
      <c r="Y287" s="28" t="s">
        <v>482</v>
      </c>
      <c r="Z287" s="476">
        <v>302000</v>
      </c>
      <c r="AA287" s="476">
        <v>34000</v>
      </c>
      <c r="AB287" s="477" t="s">
        <v>270</v>
      </c>
      <c r="AC287" s="476">
        <v>29000</v>
      </c>
      <c r="AD287" s="477">
        <v>32000</v>
      </c>
      <c r="AE287" s="477">
        <v>10000</v>
      </c>
      <c r="AF287" s="476">
        <v>15000</v>
      </c>
      <c r="AG287" s="476" t="s">
        <v>270</v>
      </c>
      <c r="AH287" s="478">
        <v>336000</v>
      </c>
      <c r="AI287" s="479">
        <v>189000</v>
      </c>
    </row>
    <row r="288" spans="1:35" ht="21" customHeight="1">
      <c r="A288" s="445" t="s">
        <v>488</v>
      </c>
      <c r="B288" s="471">
        <v>528000</v>
      </c>
      <c r="C288" s="472">
        <v>58000</v>
      </c>
      <c r="D288" s="471">
        <v>8000</v>
      </c>
      <c r="E288" s="472">
        <v>45000</v>
      </c>
      <c r="F288" s="473">
        <v>53000</v>
      </c>
      <c r="G288" s="471">
        <v>20000</v>
      </c>
      <c r="H288" s="471">
        <v>19000</v>
      </c>
      <c r="I288" s="472">
        <v>14000</v>
      </c>
      <c r="J288" s="473">
        <v>586000</v>
      </c>
      <c r="K288" s="474">
        <v>325000</v>
      </c>
      <c r="M288" s="445" t="s">
        <v>488</v>
      </c>
      <c r="N288" s="463">
        <v>222000</v>
      </c>
      <c r="O288" s="463">
        <v>25000</v>
      </c>
      <c r="P288" s="466" t="s">
        <v>270</v>
      </c>
      <c r="Q288" s="463">
        <v>17000</v>
      </c>
      <c r="R288" s="466">
        <v>22000</v>
      </c>
      <c r="S288" s="466">
        <v>11000</v>
      </c>
      <c r="T288" s="463" t="s">
        <v>270</v>
      </c>
      <c r="U288" s="463" t="s">
        <v>270</v>
      </c>
      <c r="V288" s="475">
        <v>247000</v>
      </c>
      <c r="W288" s="464">
        <v>134000</v>
      </c>
      <c r="X288" s="444"/>
      <c r="Y288" s="28" t="s">
        <v>488</v>
      </c>
      <c r="Z288" s="476">
        <v>306000</v>
      </c>
      <c r="AA288" s="476">
        <v>33000</v>
      </c>
      <c r="AB288" s="477" t="s">
        <v>270</v>
      </c>
      <c r="AC288" s="476">
        <v>28000</v>
      </c>
      <c r="AD288" s="477">
        <v>31000</v>
      </c>
      <c r="AE288" s="477">
        <v>10000</v>
      </c>
      <c r="AF288" s="476">
        <v>14000</v>
      </c>
      <c r="AG288" s="476" t="s">
        <v>270</v>
      </c>
      <c r="AH288" s="478">
        <v>339000</v>
      </c>
      <c r="AI288" s="479">
        <v>191000</v>
      </c>
    </row>
    <row r="289" spans="1:35" ht="21" customHeight="1">
      <c r="A289" s="445" t="s">
        <v>490</v>
      </c>
      <c r="B289" s="471">
        <v>528000</v>
      </c>
      <c r="C289" s="472">
        <v>59000</v>
      </c>
      <c r="D289" s="471" t="s">
        <v>46</v>
      </c>
      <c r="E289" s="472">
        <v>43000</v>
      </c>
      <c r="F289" s="473">
        <v>51000</v>
      </c>
      <c r="G289" s="471">
        <v>19000</v>
      </c>
      <c r="H289" s="471">
        <v>18000</v>
      </c>
      <c r="I289" s="472">
        <v>14000</v>
      </c>
      <c r="J289" s="473">
        <v>587000</v>
      </c>
      <c r="K289" s="474">
        <v>325000</v>
      </c>
      <c r="M289" s="445" t="s">
        <v>490</v>
      </c>
      <c r="N289" s="463">
        <v>226000</v>
      </c>
      <c r="O289" s="463">
        <v>26000</v>
      </c>
      <c r="P289" s="466" t="s">
        <v>270</v>
      </c>
      <c r="Q289" s="463">
        <v>17000</v>
      </c>
      <c r="R289" s="466">
        <v>22000</v>
      </c>
      <c r="S289" s="466">
        <v>11000</v>
      </c>
      <c r="T289" s="463" t="s">
        <v>270</v>
      </c>
      <c r="U289" s="463" t="s">
        <v>270</v>
      </c>
      <c r="V289" s="475">
        <v>252000</v>
      </c>
      <c r="W289" s="464">
        <v>138000</v>
      </c>
      <c r="X289" s="444"/>
      <c r="Y289" s="28" t="s">
        <v>490</v>
      </c>
      <c r="Z289" s="476">
        <v>302000</v>
      </c>
      <c r="AA289" s="476">
        <v>33000</v>
      </c>
      <c r="AB289" s="477" t="s">
        <v>270</v>
      </c>
      <c r="AC289" s="476">
        <v>27000</v>
      </c>
      <c r="AD289" s="477">
        <v>29000</v>
      </c>
      <c r="AE289" s="477">
        <v>9000</v>
      </c>
      <c r="AF289" s="476">
        <v>14000</v>
      </c>
      <c r="AG289" s="476" t="s">
        <v>270</v>
      </c>
      <c r="AH289" s="478">
        <v>335000</v>
      </c>
      <c r="AI289" s="479">
        <v>187000</v>
      </c>
    </row>
    <row r="290" spans="1:35" ht="21" customHeight="1">
      <c r="A290" s="445" t="s">
        <v>491</v>
      </c>
      <c r="B290" s="471">
        <v>533000</v>
      </c>
      <c r="C290" s="472">
        <v>55000</v>
      </c>
      <c r="D290" s="471" t="s">
        <v>46</v>
      </c>
      <c r="E290" s="472">
        <v>41000</v>
      </c>
      <c r="F290" s="473">
        <v>48000</v>
      </c>
      <c r="G290" s="471">
        <v>21000</v>
      </c>
      <c r="H290" s="471">
        <v>14000</v>
      </c>
      <c r="I290" s="472">
        <v>13000</v>
      </c>
      <c r="J290" s="473">
        <v>588000</v>
      </c>
      <c r="K290" s="474">
        <v>323000</v>
      </c>
      <c r="M290" s="445" t="s">
        <v>491</v>
      </c>
      <c r="N290" s="463">
        <v>230000</v>
      </c>
      <c r="O290" s="463">
        <v>26000</v>
      </c>
      <c r="P290" s="466" t="s">
        <v>270</v>
      </c>
      <c r="Q290" s="463">
        <v>17000</v>
      </c>
      <c r="R290" s="466">
        <v>22000</v>
      </c>
      <c r="S290" s="466">
        <v>13000</v>
      </c>
      <c r="T290" s="463" t="s">
        <v>270</v>
      </c>
      <c r="U290" s="463" t="s">
        <v>270</v>
      </c>
      <c r="V290" s="475">
        <v>256000</v>
      </c>
      <c r="W290" s="464">
        <v>140000</v>
      </c>
      <c r="X290" s="444"/>
      <c r="Y290" s="28" t="s">
        <v>491</v>
      </c>
      <c r="Z290" s="476">
        <v>303000</v>
      </c>
      <c r="AA290" s="476">
        <v>29000</v>
      </c>
      <c r="AB290" s="477" t="s">
        <v>270</v>
      </c>
      <c r="AC290" s="476">
        <v>24000</v>
      </c>
      <c r="AD290" s="477">
        <v>26000</v>
      </c>
      <c r="AE290" s="477">
        <v>8000</v>
      </c>
      <c r="AF290" s="476">
        <v>11000</v>
      </c>
      <c r="AG290" s="476" t="s">
        <v>270</v>
      </c>
      <c r="AH290" s="478">
        <v>332000</v>
      </c>
      <c r="AI290" s="479">
        <v>183000</v>
      </c>
    </row>
    <row r="291" spans="1:35" ht="21" customHeight="1">
      <c r="A291" s="445" t="s">
        <v>492</v>
      </c>
      <c r="B291" s="471">
        <v>528000</v>
      </c>
      <c r="C291" s="472">
        <v>55000</v>
      </c>
      <c r="D291" s="471" t="s">
        <v>46</v>
      </c>
      <c r="E291" s="472">
        <v>40000</v>
      </c>
      <c r="F291" s="473">
        <v>47000</v>
      </c>
      <c r="G291" s="471">
        <v>20000</v>
      </c>
      <c r="H291" s="471">
        <v>14000</v>
      </c>
      <c r="I291" s="472">
        <v>13000</v>
      </c>
      <c r="J291" s="473">
        <v>583000</v>
      </c>
      <c r="K291" s="474">
        <v>320000</v>
      </c>
      <c r="M291" s="445" t="s">
        <v>492</v>
      </c>
      <c r="N291" s="463">
        <v>231000</v>
      </c>
      <c r="O291" s="463">
        <v>24000</v>
      </c>
      <c r="P291" s="466" t="s">
        <v>270</v>
      </c>
      <c r="Q291" s="463">
        <v>15000</v>
      </c>
      <c r="R291" s="466">
        <v>20000</v>
      </c>
      <c r="S291" s="466">
        <v>12000</v>
      </c>
      <c r="T291" s="463" t="s">
        <v>270</v>
      </c>
      <c r="U291" s="463" t="s">
        <v>270</v>
      </c>
      <c r="V291" s="475">
        <v>256000</v>
      </c>
      <c r="W291" s="464">
        <v>138000</v>
      </c>
      <c r="X291" s="444"/>
      <c r="Y291" s="28" t="s">
        <v>492</v>
      </c>
      <c r="Z291" s="476">
        <v>297000</v>
      </c>
      <c r="AA291" s="476">
        <v>31000</v>
      </c>
      <c r="AB291" s="477" t="s">
        <v>270</v>
      </c>
      <c r="AC291" s="476">
        <v>25000</v>
      </c>
      <c r="AD291" s="477">
        <v>27000</v>
      </c>
      <c r="AE291" s="477">
        <v>9000</v>
      </c>
      <c r="AF291" s="476">
        <v>12000</v>
      </c>
      <c r="AG291" s="476" t="s">
        <v>270</v>
      </c>
      <c r="AH291" s="478">
        <v>328000</v>
      </c>
      <c r="AI291" s="479">
        <v>181000</v>
      </c>
    </row>
    <row r="292" spans="1:35" ht="21" customHeight="1">
      <c r="A292" s="445" t="s">
        <v>493</v>
      </c>
      <c r="B292" s="471">
        <v>531000</v>
      </c>
      <c r="C292" s="472">
        <v>58000</v>
      </c>
      <c r="D292" s="471">
        <v>9000</v>
      </c>
      <c r="E292" s="472">
        <v>41000</v>
      </c>
      <c r="F292" s="473">
        <v>50000</v>
      </c>
      <c r="G292" s="471">
        <v>24000</v>
      </c>
      <c r="H292" s="471">
        <v>14000</v>
      </c>
      <c r="I292" s="472">
        <v>12000</v>
      </c>
      <c r="J292" s="473">
        <v>589000</v>
      </c>
      <c r="K292" s="474">
        <v>325000</v>
      </c>
      <c r="M292" s="445" t="s">
        <v>493</v>
      </c>
      <c r="N292" s="463">
        <v>231000</v>
      </c>
      <c r="O292" s="463">
        <v>27000</v>
      </c>
      <c r="P292" s="466" t="s">
        <v>270</v>
      </c>
      <c r="Q292" s="463">
        <v>17000</v>
      </c>
      <c r="R292" s="466">
        <v>23000</v>
      </c>
      <c r="S292" s="466">
        <v>15000</v>
      </c>
      <c r="T292" s="463" t="s">
        <v>270</v>
      </c>
      <c r="U292" s="463" t="s">
        <v>270</v>
      </c>
      <c r="V292" s="475">
        <v>258000</v>
      </c>
      <c r="W292" s="464">
        <v>139000</v>
      </c>
      <c r="X292" s="444"/>
      <c r="Y292" s="28" t="s">
        <v>493</v>
      </c>
      <c r="Z292" s="476">
        <v>301000</v>
      </c>
      <c r="AA292" s="476">
        <v>31000</v>
      </c>
      <c r="AB292" s="477" t="s">
        <v>270</v>
      </c>
      <c r="AC292" s="476">
        <v>24000</v>
      </c>
      <c r="AD292" s="477">
        <v>27000</v>
      </c>
      <c r="AE292" s="477">
        <v>9000</v>
      </c>
      <c r="AF292" s="476">
        <v>12000</v>
      </c>
      <c r="AG292" s="476" t="s">
        <v>270</v>
      </c>
      <c r="AH292" s="478">
        <v>332000</v>
      </c>
      <c r="AI292" s="479">
        <v>186000</v>
      </c>
    </row>
    <row r="293" spans="1:35" ht="21" customHeight="1">
      <c r="A293" s="445" t="s">
        <v>494</v>
      </c>
      <c r="B293" s="471">
        <v>521000</v>
      </c>
      <c r="C293" s="472">
        <v>59000</v>
      </c>
      <c r="D293" s="471">
        <v>9000</v>
      </c>
      <c r="E293" s="472">
        <v>41000</v>
      </c>
      <c r="F293" s="473">
        <v>50000</v>
      </c>
      <c r="G293" s="471">
        <v>24000</v>
      </c>
      <c r="H293" s="471">
        <v>14000</v>
      </c>
      <c r="I293" s="472">
        <v>11000</v>
      </c>
      <c r="J293" s="473">
        <v>580000</v>
      </c>
      <c r="K293" s="474">
        <v>317000</v>
      </c>
      <c r="M293" s="445" t="s">
        <v>494</v>
      </c>
      <c r="N293" s="463">
        <v>227000</v>
      </c>
      <c r="O293" s="463">
        <v>28000</v>
      </c>
      <c r="P293" s="466" t="s">
        <v>270</v>
      </c>
      <c r="Q293" s="463">
        <v>18000</v>
      </c>
      <c r="R293" s="466">
        <v>24000</v>
      </c>
      <c r="S293" s="466">
        <v>14000</v>
      </c>
      <c r="T293" s="463" t="s">
        <v>270</v>
      </c>
      <c r="U293" s="463" t="s">
        <v>270</v>
      </c>
      <c r="V293" s="475">
        <v>255000</v>
      </c>
      <c r="W293" s="464">
        <v>135000</v>
      </c>
      <c r="X293" s="444"/>
      <c r="Y293" s="28" t="s">
        <v>494</v>
      </c>
      <c r="Z293" s="476">
        <v>294000</v>
      </c>
      <c r="AA293" s="476">
        <v>31000</v>
      </c>
      <c r="AB293" s="477" t="s">
        <v>270</v>
      </c>
      <c r="AC293" s="476">
        <v>23000</v>
      </c>
      <c r="AD293" s="477">
        <v>26000</v>
      </c>
      <c r="AE293" s="477">
        <v>10000</v>
      </c>
      <c r="AF293" s="476">
        <v>11000</v>
      </c>
      <c r="AG293" s="476" t="s">
        <v>270</v>
      </c>
      <c r="AH293" s="478">
        <v>325000</v>
      </c>
      <c r="AI293" s="479">
        <v>182000</v>
      </c>
    </row>
    <row r="294" spans="1:35" ht="21" customHeight="1">
      <c r="A294" s="445" t="s">
        <v>495</v>
      </c>
      <c r="B294" s="471">
        <v>521000</v>
      </c>
      <c r="C294" s="472">
        <v>63000</v>
      </c>
      <c r="D294" s="471">
        <v>10000</v>
      </c>
      <c r="E294" s="472">
        <v>45000</v>
      </c>
      <c r="F294" s="473">
        <v>55000</v>
      </c>
      <c r="G294" s="471">
        <v>26000</v>
      </c>
      <c r="H294" s="471">
        <v>17000</v>
      </c>
      <c r="I294" s="472">
        <v>12000</v>
      </c>
      <c r="J294" s="473">
        <v>583000</v>
      </c>
      <c r="K294" s="474">
        <v>318000</v>
      </c>
      <c r="M294" s="445" t="s">
        <v>495</v>
      </c>
      <c r="N294" s="463">
        <v>227000</v>
      </c>
      <c r="O294" s="463">
        <v>30000</v>
      </c>
      <c r="P294" s="466" t="s">
        <v>270</v>
      </c>
      <c r="Q294" s="463">
        <v>21000</v>
      </c>
      <c r="R294" s="466">
        <v>26000</v>
      </c>
      <c r="S294" s="466">
        <v>15000</v>
      </c>
      <c r="T294" s="463" t="s">
        <v>270</v>
      </c>
      <c r="U294" s="463" t="s">
        <v>270</v>
      </c>
      <c r="V294" s="475">
        <v>257000</v>
      </c>
      <c r="W294" s="464">
        <v>135000</v>
      </c>
      <c r="X294" s="444"/>
      <c r="Y294" s="28" t="s">
        <v>495</v>
      </c>
      <c r="Z294" s="476">
        <v>293000</v>
      </c>
      <c r="AA294" s="476">
        <v>33000</v>
      </c>
      <c r="AB294" s="477" t="s">
        <v>270</v>
      </c>
      <c r="AC294" s="476">
        <v>24000</v>
      </c>
      <c r="AD294" s="477">
        <v>29000</v>
      </c>
      <c r="AE294" s="477">
        <v>11000</v>
      </c>
      <c r="AF294" s="476">
        <v>13000</v>
      </c>
      <c r="AG294" s="476" t="s">
        <v>270</v>
      </c>
      <c r="AH294" s="478">
        <v>326000</v>
      </c>
      <c r="AI294" s="479">
        <v>183000</v>
      </c>
    </row>
    <row r="295" spans="1:35" ht="21" customHeight="1">
      <c r="A295" s="445" t="s">
        <v>496</v>
      </c>
      <c r="B295" s="471">
        <v>530000</v>
      </c>
      <c r="C295" s="472">
        <v>63000</v>
      </c>
      <c r="D295" s="471">
        <v>9000</v>
      </c>
      <c r="E295" s="472">
        <v>47000</v>
      </c>
      <c r="F295" s="473">
        <v>56000</v>
      </c>
      <c r="G295" s="471">
        <v>27000</v>
      </c>
      <c r="H295" s="471">
        <v>17000</v>
      </c>
      <c r="I295" s="472">
        <v>12000</v>
      </c>
      <c r="J295" s="473">
        <v>593000</v>
      </c>
      <c r="K295" s="474">
        <v>324000</v>
      </c>
      <c r="M295" s="445" t="s">
        <v>496</v>
      </c>
      <c r="N295" s="463">
        <v>227000</v>
      </c>
      <c r="O295" s="463">
        <v>28000</v>
      </c>
      <c r="P295" s="466" t="s">
        <v>270</v>
      </c>
      <c r="Q295" s="463">
        <v>20000</v>
      </c>
      <c r="R295" s="466">
        <v>25000</v>
      </c>
      <c r="S295" s="466">
        <v>16000</v>
      </c>
      <c r="T295" s="463" t="s">
        <v>270</v>
      </c>
      <c r="U295" s="463" t="s">
        <v>270</v>
      </c>
      <c r="V295" s="475">
        <v>255000</v>
      </c>
      <c r="W295" s="464">
        <v>133000</v>
      </c>
      <c r="X295" s="444"/>
      <c r="Y295" s="28" t="s">
        <v>496</v>
      </c>
      <c r="Z295" s="476">
        <v>303000</v>
      </c>
      <c r="AA295" s="476">
        <v>35000</v>
      </c>
      <c r="AB295" s="477" t="s">
        <v>270</v>
      </c>
      <c r="AC295" s="476">
        <v>27000</v>
      </c>
      <c r="AD295" s="477">
        <v>31000</v>
      </c>
      <c r="AE295" s="477">
        <v>12000</v>
      </c>
      <c r="AF295" s="476">
        <v>15000</v>
      </c>
      <c r="AG295" s="476" t="s">
        <v>270</v>
      </c>
      <c r="AH295" s="478">
        <v>338000</v>
      </c>
      <c r="AI295" s="479">
        <v>191000</v>
      </c>
    </row>
    <row r="296" spans="1:35" ht="21" customHeight="1">
      <c r="A296" s="445" t="s">
        <v>497</v>
      </c>
      <c r="B296" s="471">
        <v>534000</v>
      </c>
      <c r="C296" s="472">
        <v>63000</v>
      </c>
      <c r="D296" s="471">
        <v>10000</v>
      </c>
      <c r="E296" s="472">
        <v>47000</v>
      </c>
      <c r="F296" s="473">
        <v>57000</v>
      </c>
      <c r="G296" s="471">
        <v>27000</v>
      </c>
      <c r="H296" s="471">
        <v>17000</v>
      </c>
      <c r="I296" s="472">
        <v>13000</v>
      </c>
      <c r="J296" s="473">
        <v>597000</v>
      </c>
      <c r="K296" s="474">
        <v>328000</v>
      </c>
      <c r="M296" s="445" t="s">
        <v>497</v>
      </c>
      <c r="N296" s="463">
        <v>228000</v>
      </c>
      <c r="O296" s="463">
        <v>28000</v>
      </c>
      <c r="P296" s="466" t="s">
        <v>270</v>
      </c>
      <c r="Q296" s="463">
        <v>20000</v>
      </c>
      <c r="R296" s="466">
        <v>26000</v>
      </c>
      <c r="S296" s="466">
        <v>15000</v>
      </c>
      <c r="T296" s="463" t="s">
        <v>270</v>
      </c>
      <c r="U296" s="463">
        <v>9000</v>
      </c>
      <c r="V296" s="475">
        <v>256000</v>
      </c>
      <c r="W296" s="464">
        <v>136000</v>
      </c>
      <c r="X296" s="444"/>
      <c r="Y296" s="28" t="s">
        <v>497</v>
      </c>
      <c r="Z296" s="476">
        <v>306000</v>
      </c>
      <c r="AA296" s="476">
        <v>35000</v>
      </c>
      <c r="AB296" s="477" t="s">
        <v>270</v>
      </c>
      <c r="AC296" s="476">
        <v>27000</v>
      </c>
      <c r="AD296" s="477">
        <v>31000</v>
      </c>
      <c r="AE296" s="477">
        <v>12000</v>
      </c>
      <c r="AF296" s="476">
        <v>14000</v>
      </c>
      <c r="AG296" s="476" t="s">
        <v>270</v>
      </c>
      <c r="AH296" s="478">
        <v>341000</v>
      </c>
      <c r="AI296" s="479">
        <v>192000</v>
      </c>
    </row>
    <row r="297" spans="1:35" ht="21" customHeight="1">
      <c r="A297" s="445" t="s">
        <v>498</v>
      </c>
      <c r="B297" s="471">
        <v>528000</v>
      </c>
      <c r="C297" s="472">
        <v>66000</v>
      </c>
      <c r="D297" s="471">
        <v>9000</v>
      </c>
      <c r="E297" s="472">
        <v>48000</v>
      </c>
      <c r="F297" s="473">
        <v>58000</v>
      </c>
      <c r="G297" s="471">
        <v>28000</v>
      </c>
      <c r="H297" s="471">
        <v>16000</v>
      </c>
      <c r="I297" s="472">
        <v>14000</v>
      </c>
      <c r="J297" s="473">
        <v>593000</v>
      </c>
      <c r="K297" s="474">
        <v>323000</v>
      </c>
      <c r="M297" s="445" t="s">
        <v>498</v>
      </c>
      <c r="N297" s="463">
        <v>225000</v>
      </c>
      <c r="O297" s="463">
        <v>28000</v>
      </c>
      <c r="P297" s="466" t="s">
        <v>270</v>
      </c>
      <c r="Q297" s="463">
        <v>20000</v>
      </c>
      <c r="R297" s="466">
        <v>25000</v>
      </c>
      <c r="S297" s="466">
        <v>16000</v>
      </c>
      <c r="T297" s="463" t="s">
        <v>270</v>
      </c>
      <c r="U297" s="463" t="s">
        <v>270</v>
      </c>
      <c r="V297" s="475">
        <v>253000</v>
      </c>
      <c r="W297" s="464">
        <v>133000</v>
      </c>
      <c r="X297" s="444"/>
      <c r="Y297" s="28" t="s">
        <v>498</v>
      </c>
      <c r="Z297" s="476">
        <v>302000</v>
      </c>
      <c r="AA297" s="476">
        <v>37000</v>
      </c>
      <c r="AB297" s="477" t="s">
        <v>270</v>
      </c>
      <c r="AC297" s="476">
        <v>29000</v>
      </c>
      <c r="AD297" s="477">
        <v>33000</v>
      </c>
      <c r="AE297" s="477">
        <v>12000</v>
      </c>
      <c r="AF297" s="476">
        <v>14000</v>
      </c>
      <c r="AG297" s="476" t="s">
        <v>270</v>
      </c>
      <c r="AH297" s="478">
        <v>340000</v>
      </c>
      <c r="AI297" s="479">
        <v>190000</v>
      </c>
    </row>
    <row r="298" spans="1:35" ht="21" customHeight="1">
      <c r="A298" s="445" t="s">
        <v>499</v>
      </c>
      <c r="B298" s="471">
        <v>512000</v>
      </c>
      <c r="C298" s="472">
        <v>67000</v>
      </c>
      <c r="D298" s="471">
        <v>10000</v>
      </c>
      <c r="E298" s="472">
        <v>50000</v>
      </c>
      <c r="F298" s="473">
        <v>59000</v>
      </c>
      <c r="G298" s="471">
        <v>26000</v>
      </c>
      <c r="H298" s="471">
        <v>19000</v>
      </c>
      <c r="I298" s="472">
        <v>14000</v>
      </c>
      <c r="J298" s="473">
        <v>579000</v>
      </c>
      <c r="K298" s="474">
        <v>312000</v>
      </c>
      <c r="M298" s="445" t="s">
        <v>499</v>
      </c>
      <c r="N298" s="463">
        <v>221000</v>
      </c>
      <c r="O298" s="463">
        <v>28000</v>
      </c>
      <c r="P298" s="466" t="s">
        <v>270</v>
      </c>
      <c r="Q298" s="463">
        <v>19000</v>
      </c>
      <c r="R298" s="466">
        <v>25000</v>
      </c>
      <c r="S298" s="466">
        <v>15000</v>
      </c>
      <c r="T298" s="463" t="s">
        <v>270</v>
      </c>
      <c r="U298" s="463" t="s">
        <v>270</v>
      </c>
      <c r="V298" s="475">
        <v>248000</v>
      </c>
      <c r="W298" s="464">
        <v>129000</v>
      </c>
      <c r="X298" s="444"/>
      <c r="Y298" s="28" t="s">
        <v>499</v>
      </c>
      <c r="Z298" s="476">
        <v>292000</v>
      </c>
      <c r="AA298" s="476">
        <v>39000</v>
      </c>
      <c r="AB298" s="477" t="s">
        <v>270</v>
      </c>
      <c r="AC298" s="476">
        <v>30000</v>
      </c>
      <c r="AD298" s="477">
        <v>34000</v>
      </c>
      <c r="AE298" s="477">
        <v>11000</v>
      </c>
      <c r="AF298" s="476">
        <v>16000</v>
      </c>
      <c r="AG298" s="476" t="s">
        <v>270</v>
      </c>
      <c r="AH298" s="478">
        <v>331000</v>
      </c>
      <c r="AI298" s="479">
        <v>183000</v>
      </c>
    </row>
    <row r="299" spans="1:35" ht="21" customHeight="1">
      <c r="A299" s="28" t="s">
        <v>500</v>
      </c>
      <c r="B299" s="274" t="s">
        <v>560</v>
      </c>
      <c r="C299" s="178"/>
      <c r="D299" s="174"/>
      <c r="E299" s="178"/>
      <c r="F299" s="179"/>
      <c r="G299" s="174"/>
      <c r="H299" s="174"/>
      <c r="I299" s="178"/>
      <c r="J299" s="179"/>
      <c r="K299" s="424"/>
      <c r="M299" s="28" t="s">
        <v>500</v>
      </c>
      <c r="N299" s="274" t="s">
        <v>560</v>
      </c>
      <c r="O299" s="178"/>
      <c r="P299" s="174"/>
      <c r="Q299" s="178"/>
      <c r="R299" s="179"/>
      <c r="S299" s="174"/>
      <c r="T299" s="174"/>
      <c r="U299" s="178"/>
      <c r="V299" s="179"/>
      <c r="W299" s="424"/>
      <c r="Y299" s="28" t="s">
        <v>500</v>
      </c>
      <c r="Z299" s="274" t="s">
        <v>560</v>
      </c>
      <c r="AA299" s="178"/>
      <c r="AB299" s="174"/>
      <c r="AC299" s="178"/>
      <c r="AD299" s="179"/>
      <c r="AE299" s="174"/>
      <c r="AF299" s="174"/>
      <c r="AG299" s="178"/>
      <c r="AH299" s="179"/>
      <c r="AI299" s="424"/>
    </row>
    <row r="300" spans="1:35" ht="21" customHeight="1">
      <c r="A300" s="28" t="s">
        <v>501</v>
      </c>
      <c r="B300" s="274" t="s">
        <v>489</v>
      </c>
      <c r="C300" s="178"/>
      <c r="D300" s="174"/>
      <c r="E300" s="178"/>
      <c r="F300" s="179"/>
      <c r="G300" s="174"/>
      <c r="H300" s="174"/>
      <c r="I300" s="178"/>
      <c r="J300" s="179"/>
      <c r="K300" s="424"/>
      <c r="M300" s="28" t="s">
        <v>501</v>
      </c>
      <c r="N300" s="274" t="s">
        <v>489</v>
      </c>
      <c r="O300" s="178"/>
      <c r="P300" s="174"/>
      <c r="Q300" s="178"/>
      <c r="R300" s="179"/>
      <c r="S300" s="174"/>
      <c r="T300" s="174"/>
      <c r="U300" s="178"/>
      <c r="V300" s="179"/>
      <c r="W300" s="424"/>
      <c r="Y300" s="28" t="s">
        <v>501</v>
      </c>
      <c r="Z300" s="274" t="s">
        <v>489</v>
      </c>
      <c r="AA300" s="178"/>
      <c r="AB300" s="174"/>
      <c r="AC300" s="178"/>
      <c r="AD300" s="179"/>
      <c r="AE300" s="174"/>
      <c r="AF300" s="174"/>
      <c r="AG300" s="178"/>
      <c r="AH300" s="179"/>
      <c r="AI300" s="424"/>
    </row>
    <row r="301" spans="1:35" ht="21" customHeight="1">
      <c r="A301" s="28" t="s">
        <v>502</v>
      </c>
      <c r="B301" s="274" t="s">
        <v>561</v>
      </c>
      <c r="C301" s="178"/>
      <c r="D301" s="174"/>
      <c r="E301" s="178"/>
      <c r="F301" s="179"/>
      <c r="G301" s="174"/>
      <c r="H301" s="174"/>
      <c r="I301" s="178"/>
      <c r="J301" s="179"/>
      <c r="K301" s="424"/>
      <c r="M301" s="28" t="s">
        <v>502</v>
      </c>
      <c r="N301" s="274" t="s">
        <v>561</v>
      </c>
      <c r="O301" s="178"/>
      <c r="P301" s="174"/>
      <c r="Q301" s="178"/>
      <c r="R301" s="179"/>
      <c r="S301" s="174"/>
      <c r="T301" s="174"/>
      <c r="U301" s="178"/>
      <c r="V301" s="179"/>
      <c r="W301" s="424"/>
      <c r="Y301" s="28" t="s">
        <v>502</v>
      </c>
      <c r="Z301" s="274" t="s">
        <v>561</v>
      </c>
      <c r="AA301" s="178"/>
      <c r="AB301" s="174"/>
      <c r="AC301" s="178"/>
      <c r="AD301" s="179"/>
      <c r="AE301" s="174"/>
      <c r="AF301" s="174"/>
      <c r="AG301" s="178"/>
      <c r="AH301" s="179"/>
      <c r="AI301" s="424"/>
    </row>
    <row r="302" spans="1:35" ht="21" customHeight="1">
      <c r="A302" s="28" t="s">
        <v>503</v>
      </c>
      <c r="B302" s="274" t="s">
        <v>562</v>
      </c>
      <c r="C302" s="178"/>
      <c r="D302" s="174"/>
      <c r="E302" s="178"/>
      <c r="F302" s="179"/>
      <c r="G302" s="174"/>
      <c r="H302" s="174"/>
      <c r="I302" s="178"/>
      <c r="J302" s="179"/>
      <c r="K302" s="424"/>
      <c r="M302" s="28" t="s">
        <v>503</v>
      </c>
      <c r="N302" s="274" t="s">
        <v>562</v>
      </c>
      <c r="O302" s="178"/>
      <c r="P302" s="174"/>
      <c r="Q302" s="178"/>
      <c r="R302" s="179"/>
      <c r="S302" s="174"/>
      <c r="T302" s="174"/>
      <c r="U302" s="178"/>
      <c r="V302" s="179"/>
      <c r="W302" s="424"/>
      <c r="Y302" s="28" t="s">
        <v>503</v>
      </c>
      <c r="Z302" s="274" t="s">
        <v>562</v>
      </c>
      <c r="AA302" s="178"/>
      <c r="AB302" s="174"/>
      <c r="AC302" s="178"/>
      <c r="AD302" s="179"/>
      <c r="AE302" s="174"/>
      <c r="AF302" s="174"/>
      <c r="AG302" s="178"/>
      <c r="AH302" s="179"/>
      <c r="AI302" s="424"/>
    </row>
    <row r="303" spans="1:35" ht="21" customHeight="1">
      <c r="A303" s="28" t="s">
        <v>504</v>
      </c>
      <c r="B303" s="274" t="s">
        <v>563</v>
      </c>
      <c r="C303" s="178"/>
      <c r="D303" s="174"/>
      <c r="E303" s="178"/>
      <c r="F303" s="179"/>
      <c r="G303" s="174"/>
      <c r="H303" s="174"/>
      <c r="I303" s="178"/>
      <c r="J303" s="179"/>
      <c r="K303" s="424"/>
      <c r="M303" s="28" t="s">
        <v>504</v>
      </c>
      <c r="N303" s="274" t="s">
        <v>563</v>
      </c>
      <c r="O303" s="178"/>
      <c r="P303" s="174"/>
      <c r="Q303" s="178"/>
      <c r="R303" s="179"/>
      <c r="S303" s="174"/>
      <c r="T303" s="174"/>
      <c r="U303" s="178"/>
      <c r="V303" s="179"/>
      <c r="W303" s="424"/>
      <c r="Y303" s="28" t="s">
        <v>504</v>
      </c>
      <c r="Z303" s="274" t="s">
        <v>563</v>
      </c>
      <c r="AA303" s="178"/>
      <c r="AB303" s="174"/>
      <c r="AC303" s="178"/>
      <c r="AD303" s="179"/>
      <c r="AE303" s="174"/>
      <c r="AF303" s="174"/>
      <c r="AG303" s="178"/>
      <c r="AH303" s="179"/>
      <c r="AI303" s="424"/>
    </row>
    <row r="304" spans="1:35" ht="21" customHeight="1">
      <c r="A304" s="28" t="s">
        <v>505</v>
      </c>
      <c r="B304" s="274" t="s">
        <v>564</v>
      </c>
      <c r="C304" s="178"/>
      <c r="D304" s="174"/>
      <c r="E304" s="178"/>
      <c r="F304" s="179"/>
      <c r="G304" s="174"/>
      <c r="H304" s="174"/>
      <c r="I304" s="178"/>
      <c r="J304" s="179"/>
      <c r="K304" s="424"/>
      <c r="M304" s="28" t="s">
        <v>505</v>
      </c>
      <c r="N304" s="274" t="s">
        <v>564</v>
      </c>
      <c r="O304" s="178"/>
      <c r="P304" s="174"/>
      <c r="Q304" s="178"/>
      <c r="R304" s="179"/>
      <c r="S304" s="174"/>
      <c r="T304" s="174"/>
      <c r="U304" s="178"/>
      <c r="V304" s="179"/>
      <c r="W304" s="424"/>
      <c r="Y304" s="28" t="s">
        <v>505</v>
      </c>
      <c r="Z304" s="274" t="s">
        <v>564</v>
      </c>
      <c r="AA304" s="178"/>
      <c r="AB304" s="174"/>
      <c r="AC304" s="178"/>
      <c r="AD304" s="179"/>
      <c r="AE304" s="174"/>
      <c r="AF304" s="174"/>
      <c r="AG304" s="178"/>
      <c r="AH304" s="179"/>
      <c r="AI304" s="424"/>
    </row>
    <row r="305" spans="1:35" ht="21" customHeight="1">
      <c r="A305" s="28" t="s">
        <v>506</v>
      </c>
      <c r="B305" s="274" t="s">
        <v>565</v>
      </c>
      <c r="C305" s="178"/>
      <c r="D305" s="174"/>
      <c r="E305" s="178"/>
      <c r="F305" s="179"/>
      <c r="G305" s="174"/>
      <c r="H305" s="174"/>
      <c r="I305" s="178"/>
      <c r="J305" s="179"/>
      <c r="K305" s="424"/>
      <c r="M305" s="28" t="s">
        <v>506</v>
      </c>
      <c r="N305" s="274" t="s">
        <v>565</v>
      </c>
      <c r="O305" s="178"/>
      <c r="P305" s="174"/>
      <c r="Q305" s="178"/>
      <c r="R305" s="179"/>
      <c r="S305" s="174"/>
      <c r="T305" s="174"/>
      <c r="U305" s="178"/>
      <c r="V305" s="179"/>
      <c r="W305" s="424"/>
      <c r="Y305" s="28" t="s">
        <v>506</v>
      </c>
      <c r="Z305" s="274" t="s">
        <v>565</v>
      </c>
      <c r="AA305" s="178"/>
      <c r="AB305" s="174"/>
      <c r="AC305" s="178"/>
      <c r="AD305" s="179"/>
      <c r="AE305" s="174"/>
      <c r="AF305" s="174"/>
      <c r="AG305" s="178"/>
      <c r="AH305" s="179"/>
      <c r="AI305" s="424"/>
    </row>
    <row r="306" spans="1:35" ht="21" customHeight="1">
      <c r="A306" s="28" t="s">
        <v>507</v>
      </c>
      <c r="B306" s="274" t="s">
        <v>566</v>
      </c>
      <c r="C306" s="178"/>
      <c r="D306" s="174"/>
      <c r="E306" s="178"/>
      <c r="F306" s="179"/>
      <c r="G306" s="174"/>
      <c r="H306" s="174"/>
      <c r="I306" s="178"/>
      <c r="J306" s="179"/>
      <c r="K306" s="424"/>
      <c r="M306" s="28" t="s">
        <v>507</v>
      </c>
      <c r="N306" s="274" t="s">
        <v>566</v>
      </c>
      <c r="O306" s="178"/>
      <c r="P306" s="174"/>
      <c r="Q306" s="178"/>
      <c r="R306" s="179"/>
      <c r="S306" s="174"/>
      <c r="T306" s="174"/>
      <c r="U306" s="178"/>
      <c r="V306" s="179"/>
      <c r="W306" s="424"/>
      <c r="Y306" s="28" t="s">
        <v>507</v>
      </c>
      <c r="Z306" s="274" t="s">
        <v>566</v>
      </c>
      <c r="AA306" s="178"/>
      <c r="AB306" s="174"/>
      <c r="AC306" s="178"/>
      <c r="AD306" s="179"/>
      <c r="AE306" s="174"/>
      <c r="AF306" s="174"/>
      <c r="AG306" s="178"/>
      <c r="AH306" s="179"/>
      <c r="AI306" s="424"/>
    </row>
    <row r="307" spans="1:35" ht="21" customHeight="1">
      <c r="A307" s="28" t="s">
        <v>508</v>
      </c>
      <c r="B307" s="274" t="s">
        <v>567</v>
      </c>
      <c r="C307" s="178"/>
      <c r="D307" s="174"/>
      <c r="E307" s="178"/>
      <c r="F307" s="179"/>
      <c r="G307" s="174"/>
      <c r="H307" s="174"/>
      <c r="I307" s="178"/>
      <c r="J307" s="179"/>
      <c r="K307" s="424"/>
      <c r="M307" s="28" t="s">
        <v>508</v>
      </c>
      <c r="N307" s="274" t="s">
        <v>567</v>
      </c>
      <c r="O307" s="178"/>
      <c r="P307" s="174"/>
      <c r="Q307" s="178"/>
      <c r="R307" s="179"/>
      <c r="S307" s="174"/>
      <c r="T307" s="174"/>
      <c r="U307" s="178"/>
      <c r="V307" s="179"/>
      <c r="W307" s="424"/>
      <c r="Y307" s="28" t="s">
        <v>508</v>
      </c>
      <c r="Z307" s="274" t="s">
        <v>567</v>
      </c>
      <c r="AA307" s="178"/>
      <c r="AB307" s="174"/>
      <c r="AC307" s="178"/>
      <c r="AD307" s="179"/>
      <c r="AE307" s="174"/>
      <c r="AF307" s="174"/>
      <c r="AG307" s="178"/>
      <c r="AH307" s="179"/>
      <c r="AI307" s="424"/>
    </row>
    <row r="308" spans="1:35" ht="21" customHeight="1">
      <c r="A308" s="28" t="s">
        <v>509</v>
      </c>
      <c r="B308" s="274" t="s">
        <v>568</v>
      </c>
      <c r="C308" s="178"/>
      <c r="D308" s="174"/>
      <c r="E308" s="178"/>
      <c r="F308" s="179"/>
      <c r="G308" s="174"/>
      <c r="H308" s="174"/>
      <c r="I308" s="178"/>
      <c r="J308" s="179"/>
      <c r="K308" s="424"/>
      <c r="M308" s="28" t="s">
        <v>509</v>
      </c>
      <c r="N308" s="274" t="s">
        <v>568</v>
      </c>
      <c r="O308" s="178"/>
      <c r="P308" s="174"/>
      <c r="Q308" s="178"/>
      <c r="R308" s="179"/>
      <c r="S308" s="174"/>
      <c r="T308" s="174"/>
      <c r="U308" s="178"/>
      <c r="V308" s="179"/>
      <c r="W308" s="424"/>
      <c r="Y308" s="28" t="s">
        <v>509</v>
      </c>
      <c r="Z308" s="274" t="s">
        <v>568</v>
      </c>
      <c r="AA308" s="178"/>
      <c r="AB308" s="174"/>
      <c r="AC308" s="178"/>
      <c r="AD308" s="179"/>
      <c r="AE308" s="174"/>
      <c r="AF308" s="174"/>
      <c r="AG308" s="178"/>
      <c r="AH308" s="179"/>
      <c r="AI308" s="424"/>
    </row>
    <row r="309" spans="1:35" ht="21" hidden="1" customHeight="1">
      <c r="A309" s="28" t="s">
        <v>510</v>
      </c>
      <c r="B309" s="274" t="s">
        <v>569</v>
      </c>
      <c r="C309" s="178"/>
      <c r="D309" s="174"/>
      <c r="E309" s="178"/>
      <c r="F309" s="179"/>
      <c r="G309" s="174"/>
      <c r="H309" s="174"/>
      <c r="I309" s="178"/>
      <c r="J309" s="179"/>
      <c r="K309" s="424"/>
      <c r="L309" s="40"/>
      <c r="M309" s="28" t="s">
        <v>510</v>
      </c>
      <c r="N309" s="274" t="s">
        <v>569</v>
      </c>
      <c r="O309" s="178"/>
      <c r="P309" s="174"/>
      <c r="Q309" s="178"/>
      <c r="R309" s="179"/>
      <c r="S309" s="174"/>
      <c r="T309" s="174"/>
      <c r="U309" s="178"/>
      <c r="V309" s="179"/>
      <c r="W309" s="424"/>
      <c r="X309" s="40"/>
      <c r="Y309" s="28" t="s">
        <v>510</v>
      </c>
      <c r="Z309" s="274" t="s">
        <v>569</v>
      </c>
      <c r="AA309" s="178"/>
      <c r="AB309" s="174"/>
      <c r="AC309" s="178"/>
      <c r="AD309" s="179"/>
      <c r="AE309" s="174"/>
      <c r="AF309" s="174"/>
      <c r="AG309" s="178"/>
      <c r="AH309" s="179"/>
      <c r="AI309" s="424"/>
    </row>
    <row r="310" spans="1:35" ht="21" hidden="1" customHeight="1">
      <c r="A310" s="28" t="s">
        <v>511</v>
      </c>
      <c r="B310" s="274" t="s">
        <v>570</v>
      </c>
      <c r="C310" s="178"/>
      <c r="D310" s="174"/>
      <c r="E310" s="178"/>
      <c r="F310" s="179"/>
      <c r="G310" s="174"/>
      <c r="H310" s="174"/>
      <c r="I310" s="178"/>
      <c r="J310" s="179"/>
      <c r="K310" s="424"/>
      <c r="M310" s="28" t="s">
        <v>511</v>
      </c>
      <c r="N310" s="274" t="s">
        <v>570</v>
      </c>
      <c r="O310" s="178"/>
      <c r="P310" s="174"/>
      <c r="Q310" s="178"/>
      <c r="R310" s="179"/>
      <c r="S310" s="174"/>
      <c r="T310" s="174"/>
      <c r="U310" s="178"/>
      <c r="V310" s="179"/>
      <c r="W310" s="424"/>
      <c r="Y310" s="28" t="s">
        <v>511</v>
      </c>
      <c r="Z310" s="274" t="s">
        <v>570</v>
      </c>
      <c r="AA310" s="178"/>
      <c r="AB310" s="174"/>
      <c r="AC310" s="178"/>
      <c r="AD310" s="179"/>
      <c r="AE310" s="174"/>
      <c r="AF310" s="174"/>
      <c r="AG310" s="178"/>
      <c r="AH310" s="179"/>
      <c r="AI310" s="424"/>
    </row>
    <row r="311" spans="1:35" ht="21" hidden="1" customHeight="1">
      <c r="A311" s="28" t="s">
        <v>512</v>
      </c>
      <c r="B311" s="274" t="s">
        <v>571</v>
      </c>
      <c r="C311" s="178"/>
      <c r="D311" s="174"/>
      <c r="E311" s="178"/>
      <c r="F311" s="179"/>
      <c r="G311" s="174"/>
      <c r="H311" s="174"/>
      <c r="I311" s="178"/>
      <c r="J311" s="179"/>
      <c r="K311" s="424"/>
      <c r="L311" s="40"/>
      <c r="M311" s="28" t="s">
        <v>512</v>
      </c>
      <c r="N311" s="274" t="s">
        <v>571</v>
      </c>
      <c r="O311" s="178"/>
      <c r="P311" s="174"/>
      <c r="Q311" s="178"/>
      <c r="R311" s="179"/>
      <c r="S311" s="174"/>
      <c r="T311" s="174"/>
      <c r="U311" s="178"/>
      <c r="V311" s="179"/>
      <c r="W311" s="424"/>
      <c r="X311" s="40"/>
      <c r="Y311" s="28" t="s">
        <v>512</v>
      </c>
      <c r="Z311" s="274" t="s">
        <v>571</v>
      </c>
      <c r="AA311" s="178"/>
      <c r="AB311" s="174"/>
      <c r="AC311" s="178"/>
      <c r="AD311" s="179"/>
      <c r="AE311" s="174"/>
      <c r="AF311" s="174"/>
      <c r="AG311" s="178"/>
      <c r="AH311" s="179"/>
      <c r="AI311" s="424"/>
    </row>
    <row r="312" spans="1:35" ht="21" hidden="1" customHeight="1">
      <c r="A312" s="28" t="s">
        <v>513</v>
      </c>
      <c r="B312" s="274" t="s">
        <v>572</v>
      </c>
      <c r="C312" s="178"/>
      <c r="D312" s="174"/>
      <c r="E312" s="178"/>
      <c r="F312" s="179"/>
      <c r="G312" s="174"/>
      <c r="H312" s="174"/>
      <c r="I312" s="178"/>
      <c r="J312" s="179"/>
      <c r="K312" s="424"/>
      <c r="M312" s="28" t="s">
        <v>513</v>
      </c>
      <c r="N312" s="274" t="s">
        <v>572</v>
      </c>
      <c r="O312" s="178"/>
      <c r="P312" s="174"/>
      <c r="Q312" s="178"/>
      <c r="R312" s="179"/>
      <c r="S312" s="174"/>
      <c r="T312" s="174"/>
      <c r="U312" s="178"/>
      <c r="V312" s="179"/>
      <c r="W312" s="424"/>
      <c r="Y312" s="28" t="s">
        <v>513</v>
      </c>
      <c r="Z312" s="274" t="s">
        <v>572</v>
      </c>
      <c r="AA312" s="178"/>
      <c r="AB312" s="174"/>
      <c r="AC312" s="178"/>
      <c r="AD312" s="179"/>
      <c r="AE312" s="174"/>
      <c r="AF312" s="174"/>
      <c r="AG312" s="178"/>
      <c r="AH312" s="179"/>
      <c r="AI312" s="424"/>
    </row>
    <row r="313" spans="1:35" ht="21" hidden="1" customHeight="1">
      <c r="A313" s="28" t="s">
        <v>526</v>
      </c>
      <c r="B313" s="274" t="s">
        <v>573</v>
      </c>
      <c r="C313" s="178"/>
      <c r="D313" s="174"/>
      <c r="E313" s="178"/>
      <c r="F313" s="179"/>
      <c r="G313" s="174"/>
      <c r="H313" s="174"/>
      <c r="I313" s="178"/>
      <c r="J313" s="179"/>
      <c r="K313" s="424"/>
      <c r="L313" s="40"/>
      <c r="M313" s="28" t="s">
        <v>526</v>
      </c>
      <c r="N313" s="274" t="s">
        <v>573</v>
      </c>
      <c r="O313" s="178"/>
      <c r="P313" s="174"/>
      <c r="Q313" s="178"/>
      <c r="R313" s="179"/>
      <c r="S313" s="174"/>
      <c r="T313" s="174"/>
      <c r="U313" s="178"/>
      <c r="V313" s="179"/>
      <c r="W313" s="424"/>
      <c r="X313" s="40"/>
      <c r="Y313" s="28" t="s">
        <v>526</v>
      </c>
      <c r="Z313" s="274" t="s">
        <v>573</v>
      </c>
      <c r="AA313" s="178"/>
      <c r="AB313" s="174"/>
      <c r="AC313" s="178"/>
      <c r="AD313" s="179"/>
      <c r="AE313" s="174"/>
      <c r="AF313" s="174"/>
      <c r="AG313" s="178"/>
      <c r="AH313" s="179"/>
      <c r="AI313" s="424"/>
    </row>
    <row r="314" spans="1:35" ht="21" hidden="1" customHeight="1">
      <c r="A314" s="28" t="s">
        <v>527</v>
      </c>
      <c r="B314" s="274" t="s">
        <v>574</v>
      </c>
      <c r="C314" s="178"/>
      <c r="D314" s="174"/>
      <c r="E314" s="178"/>
      <c r="F314" s="179"/>
      <c r="G314" s="174"/>
      <c r="H314" s="174"/>
      <c r="I314" s="178"/>
      <c r="J314" s="179"/>
      <c r="K314" s="424"/>
      <c r="M314" s="28" t="s">
        <v>527</v>
      </c>
      <c r="N314" s="274" t="s">
        <v>574</v>
      </c>
      <c r="O314" s="178"/>
      <c r="P314" s="174"/>
      <c r="Q314" s="178"/>
      <c r="R314" s="179"/>
      <c r="S314" s="174"/>
      <c r="T314" s="174"/>
      <c r="U314" s="178"/>
      <c r="V314" s="179"/>
      <c r="W314" s="424"/>
      <c r="Y314" s="28" t="s">
        <v>527</v>
      </c>
      <c r="Z314" s="274" t="s">
        <v>574</v>
      </c>
      <c r="AA314" s="178"/>
      <c r="AB314" s="174"/>
      <c r="AC314" s="178"/>
      <c r="AD314" s="179"/>
      <c r="AE314" s="174"/>
      <c r="AF314" s="174"/>
      <c r="AG314" s="178"/>
      <c r="AH314" s="179"/>
      <c r="AI314" s="424"/>
    </row>
    <row r="315" spans="1:35" ht="21" hidden="1" customHeight="1">
      <c r="A315" s="28" t="s">
        <v>528</v>
      </c>
      <c r="B315" s="274" t="s">
        <v>575</v>
      </c>
      <c r="C315" s="178"/>
      <c r="D315" s="174"/>
      <c r="E315" s="178"/>
      <c r="F315" s="179"/>
      <c r="G315" s="174"/>
      <c r="H315" s="174"/>
      <c r="I315" s="178"/>
      <c r="J315" s="179"/>
      <c r="K315" s="424"/>
      <c r="L315" s="40"/>
      <c r="M315" s="28" t="s">
        <v>528</v>
      </c>
      <c r="N315" s="274" t="s">
        <v>575</v>
      </c>
      <c r="O315" s="178"/>
      <c r="P315" s="174"/>
      <c r="Q315" s="178"/>
      <c r="R315" s="179"/>
      <c r="S315" s="174"/>
      <c r="T315" s="174"/>
      <c r="U315" s="178"/>
      <c r="V315" s="179"/>
      <c r="W315" s="424"/>
      <c r="X315" s="40"/>
      <c r="Y315" s="28" t="s">
        <v>528</v>
      </c>
      <c r="Z315" s="274" t="s">
        <v>575</v>
      </c>
      <c r="AA315" s="178"/>
      <c r="AB315" s="174"/>
      <c r="AC315" s="178"/>
      <c r="AD315" s="179"/>
      <c r="AE315" s="174"/>
      <c r="AF315" s="174"/>
      <c r="AG315" s="178"/>
      <c r="AH315" s="179"/>
      <c r="AI315" s="424"/>
    </row>
    <row r="316" spans="1:35" ht="21" hidden="1" customHeight="1">
      <c r="A316" s="28" t="s">
        <v>529</v>
      </c>
      <c r="B316" s="274" t="s">
        <v>576</v>
      </c>
      <c r="C316" s="178"/>
      <c r="D316" s="174"/>
      <c r="E316" s="178"/>
      <c r="F316" s="179"/>
      <c r="G316" s="174"/>
      <c r="H316" s="174"/>
      <c r="I316" s="178"/>
      <c r="J316" s="179"/>
      <c r="K316" s="424"/>
      <c r="M316" s="28" t="s">
        <v>529</v>
      </c>
      <c r="N316" s="274" t="s">
        <v>576</v>
      </c>
      <c r="O316" s="178"/>
      <c r="P316" s="174"/>
      <c r="Q316" s="178"/>
      <c r="R316" s="179"/>
      <c r="S316" s="174"/>
      <c r="T316" s="174"/>
      <c r="U316" s="178"/>
      <c r="V316" s="179"/>
      <c r="W316" s="424"/>
      <c r="Y316" s="28" t="s">
        <v>529</v>
      </c>
      <c r="Z316" s="274" t="s">
        <v>576</v>
      </c>
      <c r="AA316" s="178"/>
      <c r="AB316" s="174"/>
      <c r="AC316" s="178"/>
      <c r="AD316" s="179"/>
      <c r="AE316" s="174"/>
      <c r="AF316" s="174"/>
      <c r="AG316" s="178"/>
      <c r="AH316" s="179"/>
      <c r="AI316" s="424"/>
    </row>
    <row r="317" spans="1:35" ht="21" hidden="1" customHeight="1">
      <c r="A317" s="28" t="s">
        <v>530</v>
      </c>
      <c r="B317" s="274" t="s">
        <v>577</v>
      </c>
      <c r="C317" s="178"/>
      <c r="D317" s="174"/>
      <c r="E317" s="178"/>
      <c r="F317" s="179"/>
      <c r="G317" s="174"/>
      <c r="H317" s="174"/>
      <c r="I317" s="178"/>
      <c r="J317" s="179"/>
      <c r="K317" s="424"/>
      <c r="L317" s="40"/>
      <c r="M317" s="28" t="s">
        <v>530</v>
      </c>
      <c r="N317" s="274" t="s">
        <v>577</v>
      </c>
      <c r="O317" s="178"/>
      <c r="P317" s="174"/>
      <c r="Q317" s="178"/>
      <c r="R317" s="179"/>
      <c r="S317" s="174"/>
      <c r="T317" s="174"/>
      <c r="U317" s="178"/>
      <c r="V317" s="179"/>
      <c r="W317" s="424"/>
      <c r="X317" s="40"/>
      <c r="Y317" s="28" t="s">
        <v>530</v>
      </c>
      <c r="Z317" s="274" t="s">
        <v>577</v>
      </c>
      <c r="AA317" s="178"/>
      <c r="AB317" s="174"/>
      <c r="AC317" s="178"/>
      <c r="AD317" s="179"/>
      <c r="AE317" s="174"/>
      <c r="AF317" s="174"/>
      <c r="AG317" s="178"/>
      <c r="AH317" s="179"/>
      <c r="AI317" s="424"/>
    </row>
    <row r="318" spans="1:35" ht="21" hidden="1" customHeight="1">
      <c r="A318" s="28" t="s">
        <v>531</v>
      </c>
      <c r="B318" s="274" t="s">
        <v>578</v>
      </c>
      <c r="C318" s="178"/>
      <c r="D318" s="174"/>
      <c r="E318" s="178"/>
      <c r="F318" s="179"/>
      <c r="G318" s="174"/>
      <c r="H318" s="174"/>
      <c r="I318" s="178"/>
      <c r="J318" s="179"/>
      <c r="K318" s="424"/>
      <c r="M318" s="28" t="s">
        <v>531</v>
      </c>
      <c r="N318" s="274" t="s">
        <v>578</v>
      </c>
      <c r="O318" s="178"/>
      <c r="P318" s="174"/>
      <c r="Q318" s="178"/>
      <c r="R318" s="179"/>
      <c r="S318" s="174"/>
      <c r="T318" s="174"/>
      <c r="U318" s="178"/>
      <c r="V318" s="179"/>
      <c r="W318" s="424"/>
      <c r="Y318" s="28" t="s">
        <v>531</v>
      </c>
      <c r="Z318" s="274" t="s">
        <v>578</v>
      </c>
      <c r="AA318" s="178"/>
      <c r="AB318" s="174"/>
      <c r="AC318" s="178"/>
      <c r="AD318" s="179"/>
      <c r="AE318" s="174"/>
      <c r="AF318" s="174"/>
      <c r="AG318" s="178"/>
      <c r="AH318" s="179"/>
      <c r="AI318" s="424"/>
    </row>
    <row r="319" spans="1:35" ht="21" hidden="1" customHeight="1">
      <c r="A319" s="28" t="s">
        <v>532</v>
      </c>
      <c r="B319" s="274" t="s">
        <v>579</v>
      </c>
      <c r="C319" s="178"/>
      <c r="D319" s="174"/>
      <c r="E319" s="178"/>
      <c r="F319" s="179"/>
      <c r="G319" s="174"/>
      <c r="H319" s="174"/>
      <c r="I319" s="178"/>
      <c r="J319" s="179"/>
      <c r="K319" s="424"/>
      <c r="L319" s="40"/>
      <c r="M319" s="28" t="s">
        <v>532</v>
      </c>
      <c r="N319" s="274" t="s">
        <v>579</v>
      </c>
      <c r="O319" s="178"/>
      <c r="P319" s="174"/>
      <c r="Q319" s="178"/>
      <c r="R319" s="179"/>
      <c r="S319" s="174"/>
      <c r="T319" s="174"/>
      <c r="U319" s="178"/>
      <c r="V319" s="179"/>
      <c r="W319" s="424"/>
      <c r="X319" s="40"/>
      <c r="Y319" s="28" t="s">
        <v>532</v>
      </c>
      <c r="Z319" s="274" t="s">
        <v>579</v>
      </c>
      <c r="AA319" s="178"/>
      <c r="AB319" s="174"/>
      <c r="AC319" s="178"/>
      <c r="AD319" s="179"/>
      <c r="AE319" s="174"/>
      <c r="AF319" s="174"/>
      <c r="AG319" s="178"/>
      <c r="AH319" s="179"/>
      <c r="AI319" s="424"/>
    </row>
    <row r="320" spans="1:35" ht="21" hidden="1" customHeight="1">
      <c r="A320" s="28" t="s">
        <v>533</v>
      </c>
      <c r="B320" s="274" t="s">
        <v>580</v>
      </c>
      <c r="C320" s="178"/>
      <c r="D320" s="174"/>
      <c r="E320" s="178"/>
      <c r="F320" s="179"/>
      <c r="G320" s="174"/>
      <c r="H320" s="174"/>
      <c r="I320" s="178"/>
      <c r="J320" s="179"/>
      <c r="K320" s="424"/>
      <c r="M320" s="28" t="s">
        <v>533</v>
      </c>
      <c r="N320" s="274" t="s">
        <v>580</v>
      </c>
      <c r="O320" s="178"/>
      <c r="P320" s="174"/>
      <c r="Q320" s="178"/>
      <c r="R320" s="179"/>
      <c r="S320" s="174"/>
      <c r="T320" s="174"/>
      <c r="U320" s="178"/>
      <c r="V320" s="179"/>
      <c r="W320" s="424"/>
      <c r="Y320" s="28" t="s">
        <v>533</v>
      </c>
      <c r="Z320" s="274" t="s">
        <v>580</v>
      </c>
      <c r="AA320" s="178"/>
      <c r="AB320" s="174"/>
      <c r="AC320" s="178"/>
      <c r="AD320" s="179"/>
      <c r="AE320" s="174"/>
      <c r="AF320" s="174"/>
      <c r="AG320" s="178"/>
      <c r="AH320" s="179"/>
      <c r="AI320" s="424"/>
    </row>
    <row r="321" spans="1:35" ht="21" hidden="1" customHeight="1">
      <c r="A321" s="28" t="s">
        <v>534</v>
      </c>
      <c r="B321" s="274" t="s">
        <v>581</v>
      </c>
      <c r="C321" s="178"/>
      <c r="D321" s="174"/>
      <c r="E321" s="178"/>
      <c r="F321" s="179"/>
      <c r="G321" s="174"/>
      <c r="H321" s="174"/>
      <c r="I321" s="178"/>
      <c r="J321" s="179"/>
      <c r="K321" s="424"/>
      <c r="L321" s="40"/>
      <c r="M321" s="28" t="s">
        <v>534</v>
      </c>
      <c r="N321" s="274" t="s">
        <v>581</v>
      </c>
      <c r="O321" s="178"/>
      <c r="P321" s="174"/>
      <c r="Q321" s="178"/>
      <c r="R321" s="179"/>
      <c r="S321" s="174"/>
      <c r="T321" s="174"/>
      <c r="U321" s="178"/>
      <c r="V321" s="179"/>
      <c r="W321" s="424"/>
      <c r="X321" s="40"/>
      <c r="Y321" s="28" t="s">
        <v>534</v>
      </c>
      <c r="Z321" s="274" t="s">
        <v>581</v>
      </c>
      <c r="AA321" s="178"/>
      <c r="AB321" s="174"/>
      <c r="AC321" s="178"/>
      <c r="AD321" s="179"/>
      <c r="AE321" s="174"/>
      <c r="AF321" s="174"/>
      <c r="AG321" s="178"/>
      <c r="AH321" s="179"/>
      <c r="AI321" s="424"/>
    </row>
    <row r="322" spans="1:35" ht="21" hidden="1" customHeight="1">
      <c r="A322" s="28" t="s">
        <v>535</v>
      </c>
      <c r="B322" s="274" t="s">
        <v>582</v>
      </c>
      <c r="C322" s="178"/>
      <c r="D322" s="174"/>
      <c r="E322" s="178"/>
      <c r="F322" s="179"/>
      <c r="G322" s="174"/>
      <c r="H322" s="174"/>
      <c r="I322" s="178"/>
      <c r="J322" s="179"/>
      <c r="K322" s="424"/>
      <c r="M322" s="28" t="s">
        <v>535</v>
      </c>
      <c r="N322" s="274" t="s">
        <v>582</v>
      </c>
      <c r="O322" s="178"/>
      <c r="P322" s="174"/>
      <c r="Q322" s="178"/>
      <c r="R322" s="179"/>
      <c r="S322" s="174"/>
      <c r="T322" s="174"/>
      <c r="U322" s="178"/>
      <c r="V322" s="179"/>
      <c r="W322" s="424"/>
      <c r="Y322" s="28" t="s">
        <v>535</v>
      </c>
      <c r="Z322" s="274" t="s">
        <v>582</v>
      </c>
      <c r="AA322" s="178"/>
      <c r="AB322" s="174"/>
      <c r="AC322" s="178"/>
      <c r="AD322" s="179"/>
      <c r="AE322" s="174"/>
      <c r="AF322" s="174"/>
      <c r="AG322" s="178"/>
      <c r="AH322" s="179"/>
      <c r="AI322" s="424"/>
    </row>
    <row r="323" spans="1:35" ht="21" hidden="1" customHeight="1">
      <c r="A323" s="28" t="s">
        <v>524</v>
      </c>
      <c r="B323" s="274" t="s">
        <v>583</v>
      </c>
      <c r="C323" s="178"/>
      <c r="D323" s="174"/>
      <c r="E323" s="178"/>
      <c r="F323" s="179"/>
      <c r="G323" s="174"/>
      <c r="H323" s="174"/>
      <c r="I323" s="178"/>
      <c r="J323" s="179"/>
      <c r="K323" s="424"/>
      <c r="L323" s="40"/>
      <c r="M323" s="28" t="s">
        <v>524</v>
      </c>
      <c r="N323" s="274" t="s">
        <v>583</v>
      </c>
      <c r="O323" s="178"/>
      <c r="P323" s="174"/>
      <c r="Q323" s="178"/>
      <c r="R323" s="179"/>
      <c r="S323" s="174"/>
      <c r="T323" s="174"/>
      <c r="U323" s="178"/>
      <c r="V323" s="179"/>
      <c r="W323" s="424"/>
      <c r="X323" s="40"/>
      <c r="Y323" s="28" t="s">
        <v>524</v>
      </c>
      <c r="Z323" s="274" t="s">
        <v>583</v>
      </c>
      <c r="AA323" s="178"/>
      <c r="AB323" s="174"/>
      <c r="AC323" s="178"/>
      <c r="AD323" s="179"/>
      <c r="AE323" s="174"/>
      <c r="AF323" s="174"/>
      <c r="AG323" s="178"/>
      <c r="AH323" s="179"/>
      <c r="AI323" s="424"/>
    </row>
    <row r="324" spans="1:35" ht="21" hidden="1" customHeight="1">
      <c r="A324" s="28" t="s">
        <v>536</v>
      </c>
      <c r="B324" s="274" t="s">
        <v>584</v>
      </c>
      <c r="C324" s="178"/>
      <c r="D324" s="174"/>
      <c r="E324" s="178"/>
      <c r="F324" s="179"/>
      <c r="G324" s="174"/>
      <c r="H324" s="174"/>
      <c r="I324" s="178"/>
      <c r="J324" s="179"/>
      <c r="K324" s="424"/>
      <c r="M324" s="28" t="s">
        <v>536</v>
      </c>
      <c r="N324" s="274" t="s">
        <v>584</v>
      </c>
      <c r="O324" s="178"/>
      <c r="P324" s="174"/>
      <c r="Q324" s="178"/>
      <c r="R324" s="179"/>
      <c r="S324" s="174"/>
      <c r="T324" s="174"/>
      <c r="U324" s="178"/>
      <c r="V324" s="179"/>
      <c r="W324" s="424"/>
      <c r="Y324" s="28" t="s">
        <v>536</v>
      </c>
      <c r="Z324" s="274" t="s">
        <v>584</v>
      </c>
      <c r="AA324" s="178"/>
      <c r="AB324" s="174"/>
      <c r="AC324" s="178"/>
      <c r="AD324" s="179"/>
      <c r="AE324" s="174"/>
      <c r="AF324" s="174"/>
      <c r="AG324" s="178"/>
      <c r="AH324" s="179"/>
      <c r="AI324" s="424"/>
    </row>
    <row r="325" spans="1:35" ht="21" hidden="1" customHeight="1">
      <c r="A325" s="28" t="s">
        <v>514</v>
      </c>
      <c r="B325" s="274" t="s">
        <v>585</v>
      </c>
      <c r="C325" s="178"/>
      <c r="D325" s="174"/>
      <c r="E325" s="178"/>
      <c r="F325" s="179"/>
      <c r="G325" s="174"/>
      <c r="H325" s="174"/>
      <c r="I325" s="178"/>
      <c r="J325" s="179"/>
      <c r="K325" s="424"/>
      <c r="L325" s="40"/>
      <c r="M325" s="28" t="s">
        <v>514</v>
      </c>
      <c r="N325" s="274" t="s">
        <v>585</v>
      </c>
      <c r="O325" s="178"/>
      <c r="P325" s="174"/>
      <c r="Q325" s="178"/>
      <c r="R325" s="179"/>
      <c r="S325" s="174"/>
      <c r="T325" s="174"/>
      <c r="U325" s="178"/>
      <c r="V325" s="179"/>
      <c r="W325" s="424"/>
      <c r="X325" s="40"/>
      <c r="Y325" s="28" t="s">
        <v>514</v>
      </c>
      <c r="Z325" s="274" t="s">
        <v>585</v>
      </c>
      <c r="AA325" s="178"/>
      <c r="AB325" s="174"/>
      <c r="AC325" s="178"/>
      <c r="AD325" s="179"/>
      <c r="AE325" s="174"/>
      <c r="AF325" s="174"/>
      <c r="AG325" s="178"/>
      <c r="AH325" s="179"/>
      <c r="AI325" s="424"/>
    </row>
    <row r="326" spans="1:35" ht="21" hidden="1" customHeight="1">
      <c r="A326" s="28" t="s">
        <v>515</v>
      </c>
      <c r="B326" s="274" t="s">
        <v>586</v>
      </c>
      <c r="C326" s="178"/>
      <c r="D326" s="174"/>
      <c r="E326" s="178"/>
      <c r="F326" s="179"/>
      <c r="G326" s="174"/>
      <c r="H326" s="174"/>
      <c r="I326" s="178"/>
      <c r="J326" s="179"/>
      <c r="K326" s="424"/>
      <c r="M326" s="28" t="s">
        <v>515</v>
      </c>
      <c r="N326" s="274" t="s">
        <v>586</v>
      </c>
      <c r="O326" s="178"/>
      <c r="P326" s="174"/>
      <c r="Q326" s="178"/>
      <c r="R326" s="179"/>
      <c r="S326" s="174"/>
      <c r="T326" s="174"/>
      <c r="U326" s="178"/>
      <c r="V326" s="179"/>
      <c r="W326" s="424"/>
      <c r="Y326" s="28" t="s">
        <v>515</v>
      </c>
      <c r="Z326" s="274" t="s">
        <v>586</v>
      </c>
      <c r="AA326" s="178"/>
      <c r="AB326" s="174"/>
      <c r="AC326" s="178"/>
      <c r="AD326" s="179"/>
      <c r="AE326" s="174"/>
      <c r="AF326" s="174"/>
      <c r="AG326" s="178"/>
      <c r="AH326" s="179"/>
      <c r="AI326" s="424"/>
    </row>
    <row r="327" spans="1:35" ht="21" hidden="1" customHeight="1">
      <c r="A327" s="28" t="s">
        <v>516</v>
      </c>
      <c r="B327" s="274" t="s">
        <v>587</v>
      </c>
      <c r="C327" s="178"/>
      <c r="D327" s="174"/>
      <c r="E327" s="178"/>
      <c r="F327" s="179"/>
      <c r="G327" s="174"/>
      <c r="H327" s="174"/>
      <c r="I327" s="178"/>
      <c r="J327" s="179"/>
      <c r="K327" s="424"/>
      <c r="L327" s="40"/>
      <c r="M327" s="28" t="s">
        <v>516</v>
      </c>
      <c r="N327" s="274" t="s">
        <v>587</v>
      </c>
      <c r="O327" s="178"/>
      <c r="P327" s="174"/>
      <c r="Q327" s="178"/>
      <c r="R327" s="179"/>
      <c r="S327" s="174"/>
      <c r="T327" s="174"/>
      <c r="U327" s="178"/>
      <c r="V327" s="179"/>
      <c r="W327" s="424"/>
      <c r="X327" s="40"/>
      <c r="Y327" s="28" t="s">
        <v>516</v>
      </c>
      <c r="Z327" s="274" t="s">
        <v>587</v>
      </c>
      <c r="AA327" s="178"/>
      <c r="AB327" s="174"/>
      <c r="AC327" s="178"/>
      <c r="AD327" s="179"/>
      <c r="AE327" s="174"/>
      <c r="AF327" s="174"/>
      <c r="AG327" s="178"/>
      <c r="AH327" s="179"/>
      <c r="AI327" s="424"/>
    </row>
    <row r="328" spans="1:35" ht="21" hidden="1" customHeight="1">
      <c r="A328" s="28" t="s">
        <v>517</v>
      </c>
      <c r="B328" s="274" t="s">
        <v>588</v>
      </c>
      <c r="C328" s="178"/>
      <c r="D328" s="174"/>
      <c r="E328" s="178"/>
      <c r="F328" s="179"/>
      <c r="G328" s="174"/>
      <c r="H328" s="174"/>
      <c r="I328" s="178"/>
      <c r="J328" s="179"/>
      <c r="K328" s="424"/>
      <c r="M328" s="28" t="s">
        <v>517</v>
      </c>
      <c r="N328" s="274" t="s">
        <v>588</v>
      </c>
      <c r="O328" s="178"/>
      <c r="P328" s="174"/>
      <c r="Q328" s="178"/>
      <c r="R328" s="179"/>
      <c r="S328" s="174"/>
      <c r="T328" s="174"/>
      <c r="U328" s="178"/>
      <c r="V328" s="179"/>
      <c r="W328" s="424"/>
      <c r="Y328" s="28" t="s">
        <v>517</v>
      </c>
      <c r="Z328" s="274" t="s">
        <v>588</v>
      </c>
      <c r="AA328" s="178"/>
      <c r="AB328" s="174"/>
      <c r="AC328" s="178"/>
      <c r="AD328" s="179"/>
      <c r="AE328" s="174"/>
      <c r="AF328" s="174"/>
      <c r="AG328" s="178"/>
      <c r="AH328" s="179"/>
      <c r="AI328" s="424"/>
    </row>
    <row r="329" spans="1:35" ht="21" hidden="1" customHeight="1">
      <c r="A329" s="28" t="s">
        <v>518</v>
      </c>
      <c r="B329" s="274" t="s">
        <v>589</v>
      </c>
      <c r="C329" s="178"/>
      <c r="D329" s="174"/>
      <c r="E329" s="178"/>
      <c r="F329" s="179"/>
      <c r="G329" s="174"/>
      <c r="H329" s="174"/>
      <c r="I329" s="178"/>
      <c r="J329" s="179"/>
      <c r="K329" s="424"/>
      <c r="L329" s="40"/>
      <c r="M329" s="28" t="s">
        <v>518</v>
      </c>
      <c r="N329" s="274" t="s">
        <v>589</v>
      </c>
      <c r="O329" s="178"/>
      <c r="P329" s="174"/>
      <c r="Q329" s="178"/>
      <c r="R329" s="179"/>
      <c r="S329" s="174"/>
      <c r="T329" s="174"/>
      <c r="U329" s="178"/>
      <c r="V329" s="179"/>
      <c r="W329" s="424"/>
      <c r="X329" s="40"/>
      <c r="Y329" s="28" t="s">
        <v>518</v>
      </c>
      <c r="Z329" s="274" t="s">
        <v>589</v>
      </c>
      <c r="AA329" s="178"/>
      <c r="AB329" s="174"/>
      <c r="AC329" s="178"/>
      <c r="AD329" s="179"/>
      <c r="AE329" s="174"/>
      <c r="AF329" s="174"/>
      <c r="AG329" s="178"/>
      <c r="AH329" s="179"/>
      <c r="AI329" s="424"/>
    </row>
    <row r="330" spans="1:35" ht="21" hidden="1" customHeight="1">
      <c r="A330" s="28" t="s">
        <v>519</v>
      </c>
      <c r="B330" s="274" t="s">
        <v>590</v>
      </c>
      <c r="C330" s="178"/>
      <c r="D330" s="174"/>
      <c r="E330" s="178"/>
      <c r="F330" s="179"/>
      <c r="G330" s="174"/>
      <c r="H330" s="174"/>
      <c r="I330" s="178"/>
      <c r="J330" s="179"/>
      <c r="K330" s="424"/>
      <c r="M330" s="28" t="s">
        <v>519</v>
      </c>
      <c r="N330" s="274" t="s">
        <v>590</v>
      </c>
      <c r="O330" s="178"/>
      <c r="P330" s="174"/>
      <c r="Q330" s="178"/>
      <c r="R330" s="179"/>
      <c r="S330" s="174"/>
      <c r="T330" s="174"/>
      <c r="U330" s="178"/>
      <c r="V330" s="179"/>
      <c r="W330" s="424"/>
      <c r="Y330" s="28" t="s">
        <v>519</v>
      </c>
      <c r="Z330" s="274" t="s">
        <v>590</v>
      </c>
      <c r="AA330" s="178"/>
      <c r="AB330" s="174"/>
      <c r="AC330" s="178"/>
      <c r="AD330" s="179"/>
      <c r="AE330" s="174"/>
      <c r="AF330" s="174"/>
      <c r="AG330" s="178"/>
      <c r="AH330" s="179"/>
      <c r="AI330" s="424"/>
    </row>
    <row r="331" spans="1:35" ht="21" hidden="1" customHeight="1">
      <c r="A331" s="28" t="s">
        <v>520</v>
      </c>
      <c r="B331" s="274" t="s">
        <v>591</v>
      </c>
      <c r="C331" s="178"/>
      <c r="D331" s="174"/>
      <c r="E331" s="178"/>
      <c r="F331" s="179"/>
      <c r="G331" s="174"/>
      <c r="H331" s="174"/>
      <c r="I331" s="178"/>
      <c r="J331" s="179"/>
      <c r="K331" s="424"/>
      <c r="L331" s="40"/>
      <c r="M331" s="28" t="s">
        <v>520</v>
      </c>
      <c r="N331" s="274" t="s">
        <v>591</v>
      </c>
      <c r="O331" s="178"/>
      <c r="P331" s="174"/>
      <c r="Q331" s="178"/>
      <c r="R331" s="179"/>
      <c r="S331" s="174"/>
      <c r="T331" s="174"/>
      <c r="U331" s="178"/>
      <c r="V331" s="179"/>
      <c r="W331" s="424"/>
      <c r="X331" s="40"/>
      <c r="Y331" s="28" t="s">
        <v>520</v>
      </c>
      <c r="Z331" s="274" t="s">
        <v>591</v>
      </c>
      <c r="AA331" s="178"/>
      <c r="AB331" s="174"/>
      <c r="AC331" s="178"/>
      <c r="AD331" s="179"/>
      <c r="AE331" s="174"/>
      <c r="AF331" s="174"/>
      <c r="AG331" s="178"/>
      <c r="AH331" s="179"/>
      <c r="AI331" s="424"/>
    </row>
    <row r="332" spans="1:35" ht="21" hidden="1" customHeight="1">
      <c r="A332" s="28" t="s">
        <v>521</v>
      </c>
      <c r="B332" s="274" t="s">
        <v>592</v>
      </c>
      <c r="C332" s="178"/>
      <c r="D332" s="174"/>
      <c r="E332" s="178"/>
      <c r="F332" s="179"/>
      <c r="G332" s="174"/>
      <c r="H332" s="174"/>
      <c r="I332" s="178"/>
      <c r="J332" s="179"/>
      <c r="K332" s="424"/>
      <c r="M332" s="28" t="s">
        <v>521</v>
      </c>
      <c r="N332" s="274" t="s">
        <v>592</v>
      </c>
      <c r="O332" s="178"/>
      <c r="P332" s="174"/>
      <c r="Q332" s="178"/>
      <c r="R332" s="179"/>
      <c r="S332" s="174"/>
      <c r="T332" s="174"/>
      <c r="U332" s="178"/>
      <c r="V332" s="179"/>
      <c r="W332" s="424"/>
      <c r="Y332" s="28" t="s">
        <v>521</v>
      </c>
      <c r="Z332" s="274" t="s">
        <v>592</v>
      </c>
      <c r="AA332" s="178"/>
      <c r="AB332" s="174"/>
      <c r="AC332" s="178"/>
      <c r="AD332" s="179"/>
      <c r="AE332" s="174"/>
      <c r="AF332" s="174"/>
      <c r="AG332" s="178"/>
      <c r="AH332" s="179"/>
      <c r="AI332" s="424"/>
    </row>
    <row r="333" spans="1:35" ht="21" hidden="1" customHeight="1">
      <c r="A333" s="28" t="s">
        <v>522</v>
      </c>
      <c r="B333" s="274" t="s">
        <v>593</v>
      </c>
      <c r="C333" s="178"/>
      <c r="D333" s="174"/>
      <c r="E333" s="178"/>
      <c r="F333" s="179"/>
      <c r="G333" s="174"/>
      <c r="H333" s="174"/>
      <c r="I333" s="178"/>
      <c r="J333" s="179"/>
      <c r="K333" s="424"/>
      <c r="L333" s="40"/>
      <c r="M333" s="28" t="s">
        <v>522</v>
      </c>
      <c r="N333" s="274" t="s">
        <v>593</v>
      </c>
      <c r="O333" s="178"/>
      <c r="P333" s="174"/>
      <c r="Q333" s="178"/>
      <c r="R333" s="179"/>
      <c r="S333" s="174"/>
      <c r="T333" s="174"/>
      <c r="U333" s="178"/>
      <c r="V333" s="179"/>
      <c r="W333" s="424"/>
      <c r="X333" s="40"/>
      <c r="Y333" s="28" t="s">
        <v>522</v>
      </c>
      <c r="Z333" s="274" t="s">
        <v>593</v>
      </c>
      <c r="AA333" s="178"/>
      <c r="AB333" s="174"/>
      <c r="AC333" s="178"/>
      <c r="AD333" s="179"/>
      <c r="AE333" s="174"/>
      <c r="AF333" s="174"/>
      <c r="AG333" s="178"/>
      <c r="AH333" s="179"/>
      <c r="AI333" s="424"/>
    </row>
    <row r="334" spans="1:35" ht="21" hidden="1" customHeight="1">
      <c r="A334" s="28" t="s">
        <v>523</v>
      </c>
      <c r="B334" s="274" t="s">
        <v>594</v>
      </c>
      <c r="C334" s="178"/>
      <c r="D334" s="174"/>
      <c r="E334" s="178"/>
      <c r="F334" s="179"/>
      <c r="G334" s="174"/>
      <c r="H334" s="174"/>
      <c r="I334" s="178"/>
      <c r="J334" s="179"/>
      <c r="K334" s="424"/>
      <c r="M334" s="28" t="s">
        <v>523</v>
      </c>
      <c r="N334" s="274" t="s">
        <v>594</v>
      </c>
      <c r="O334" s="178"/>
      <c r="P334" s="174"/>
      <c r="Q334" s="178"/>
      <c r="R334" s="179"/>
      <c r="S334" s="174"/>
      <c r="T334" s="174"/>
      <c r="U334" s="178"/>
      <c r="V334" s="179"/>
      <c r="W334" s="424"/>
      <c r="Y334" s="28" t="s">
        <v>523</v>
      </c>
      <c r="Z334" s="274" t="s">
        <v>594</v>
      </c>
      <c r="AA334" s="178"/>
      <c r="AB334" s="174"/>
      <c r="AC334" s="178"/>
      <c r="AD334" s="179"/>
      <c r="AE334" s="174"/>
      <c r="AF334" s="174"/>
      <c r="AG334" s="178"/>
      <c r="AH334" s="179"/>
      <c r="AI334" s="424"/>
    </row>
    <row r="335" spans="1:35" ht="21" hidden="1" customHeight="1">
      <c r="A335" s="28" t="s">
        <v>525</v>
      </c>
      <c r="B335" s="274" t="s">
        <v>595</v>
      </c>
      <c r="C335" s="178"/>
      <c r="D335" s="174"/>
      <c r="E335" s="178"/>
      <c r="F335" s="179"/>
      <c r="G335" s="174"/>
      <c r="H335" s="174"/>
      <c r="I335" s="178"/>
      <c r="J335" s="179"/>
      <c r="K335" s="424"/>
      <c r="L335" s="40"/>
      <c r="M335" s="28" t="s">
        <v>525</v>
      </c>
      <c r="N335" s="274" t="s">
        <v>595</v>
      </c>
      <c r="O335" s="178"/>
      <c r="P335" s="174"/>
      <c r="Q335" s="178"/>
      <c r="R335" s="179"/>
      <c r="S335" s="174"/>
      <c r="T335" s="174"/>
      <c r="U335" s="178"/>
      <c r="V335" s="179"/>
      <c r="W335" s="424"/>
      <c r="X335" s="40"/>
      <c r="Y335" s="28" t="s">
        <v>525</v>
      </c>
      <c r="Z335" s="274" t="s">
        <v>595</v>
      </c>
      <c r="AA335" s="178"/>
      <c r="AB335" s="174"/>
      <c r="AC335" s="178"/>
      <c r="AD335" s="179"/>
      <c r="AE335" s="174"/>
      <c r="AF335" s="174"/>
      <c r="AG335" s="178"/>
      <c r="AH335" s="179"/>
      <c r="AI335" s="424"/>
    </row>
    <row r="336" spans="1:35" ht="21" hidden="1" customHeight="1">
      <c r="A336" s="28" t="s">
        <v>537</v>
      </c>
      <c r="B336" s="274" t="s">
        <v>596</v>
      </c>
      <c r="C336" s="178"/>
      <c r="D336" s="174"/>
      <c r="E336" s="178"/>
      <c r="F336" s="179"/>
      <c r="G336" s="174"/>
      <c r="H336" s="174"/>
      <c r="I336" s="178"/>
      <c r="J336" s="179"/>
      <c r="K336" s="424"/>
      <c r="M336" s="28" t="s">
        <v>537</v>
      </c>
      <c r="N336" s="274" t="s">
        <v>596</v>
      </c>
      <c r="O336" s="178"/>
      <c r="P336" s="174"/>
      <c r="Q336" s="178"/>
      <c r="R336" s="179"/>
      <c r="S336" s="174"/>
      <c r="T336" s="174"/>
      <c r="U336" s="178"/>
      <c r="V336" s="179"/>
      <c r="W336" s="424"/>
      <c r="Y336" s="28" t="s">
        <v>537</v>
      </c>
      <c r="Z336" s="274" t="s">
        <v>596</v>
      </c>
      <c r="AA336" s="178"/>
      <c r="AB336" s="174"/>
      <c r="AC336" s="178"/>
      <c r="AD336" s="179"/>
      <c r="AE336" s="174"/>
      <c r="AF336" s="174"/>
      <c r="AG336" s="178"/>
      <c r="AH336" s="179"/>
      <c r="AI336" s="424"/>
    </row>
    <row r="337" spans="1:35" ht="21" hidden="1" customHeight="1">
      <c r="A337" s="28" t="s">
        <v>538</v>
      </c>
      <c r="B337" s="274" t="s">
        <v>597</v>
      </c>
      <c r="C337" s="178"/>
      <c r="D337" s="174"/>
      <c r="E337" s="178"/>
      <c r="F337" s="179"/>
      <c r="G337" s="174"/>
      <c r="H337" s="174"/>
      <c r="I337" s="178"/>
      <c r="J337" s="179"/>
      <c r="K337" s="424"/>
      <c r="L337" s="40"/>
      <c r="M337" s="28" t="s">
        <v>538</v>
      </c>
      <c r="N337" s="274" t="s">
        <v>597</v>
      </c>
      <c r="O337" s="178"/>
      <c r="P337" s="174"/>
      <c r="Q337" s="178"/>
      <c r="R337" s="179"/>
      <c r="S337" s="174"/>
      <c r="T337" s="174"/>
      <c r="U337" s="178"/>
      <c r="V337" s="179"/>
      <c r="W337" s="424"/>
      <c r="X337" s="40"/>
      <c r="Y337" s="28" t="s">
        <v>538</v>
      </c>
      <c r="Z337" s="274" t="s">
        <v>597</v>
      </c>
      <c r="AA337" s="178"/>
      <c r="AB337" s="174"/>
      <c r="AC337" s="178"/>
      <c r="AD337" s="179"/>
      <c r="AE337" s="174"/>
      <c r="AF337" s="174"/>
      <c r="AG337" s="178"/>
      <c r="AH337" s="179"/>
      <c r="AI337" s="424"/>
    </row>
    <row r="338" spans="1:35" ht="21" hidden="1" customHeight="1">
      <c r="A338" s="28" t="s">
        <v>539</v>
      </c>
      <c r="B338" s="274" t="s">
        <v>598</v>
      </c>
      <c r="C338" s="178"/>
      <c r="D338" s="174"/>
      <c r="E338" s="178"/>
      <c r="F338" s="179"/>
      <c r="G338" s="174"/>
      <c r="H338" s="174"/>
      <c r="I338" s="178"/>
      <c r="J338" s="179"/>
      <c r="K338" s="424"/>
      <c r="M338" s="28" t="s">
        <v>539</v>
      </c>
      <c r="N338" s="274" t="s">
        <v>598</v>
      </c>
      <c r="O338" s="178"/>
      <c r="P338" s="174"/>
      <c r="Q338" s="178"/>
      <c r="R338" s="179"/>
      <c r="S338" s="174"/>
      <c r="T338" s="174"/>
      <c r="U338" s="178"/>
      <c r="V338" s="179"/>
      <c r="W338" s="424"/>
      <c r="Y338" s="28" t="s">
        <v>539</v>
      </c>
      <c r="Z338" s="274" t="s">
        <v>598</v>
      </c>
      <c r="AA338" s="178"/>
      <c r="AB338" s="174"/>
      <c r="AC338" s="178"/>
      <c r="AD338" s="179"/>
      <c r="AE338" s="174"/>
      <c r="AF338" s="174"/>
      <c r="AG338" s="178"/>
      <c r="AH338" s="179"/>
      <c r="AI338" s="424"/>
    </row>
    <row r="339" spans="1:35" ht="21" hidden="1" customHeight="1">
      <c r="A339" s="28" t="s">
        <v>540</v>
      </c>
      <c r="B339" s="274" t="s">
        <v>599</v>
      </c>
      <c r="C339" s="178"/>
      <c r="D339" s="174"/>
      <c r="E339" s="178"/>
      <c r="F339" s="179"/>
      <c r="G339" s="174"/>
      <c r="H339" s="174"/>
      <c r="I339" s="178"/>
      <c r="J339" s="179"/>
      <c r="K339" s="424"/>
      <c r="L339" s="40"/>
      <c r="M339" s="28" t="s">
        <v>540</v>
      </c>
      <c r="N339" s="274" t="s">
        <v>599</v>
      </c>
      <c r="O339" s="178"/>
      <c r="P339" s="174"/>
      <c r="Q339" s="178"/>
      <c r="R339" s="179"/>
      <c r="S339" s="174"/>
      <c r="T339" s="174"/>
      <c r="U339" s="178"/>
      <c r="V339" s="179"/>
      <c r="W339" s="424"/>
      <c r="X339" s="40"/>
      <c r="Y339" s="28" t="s">
        <v>540</v>
      </c>
      <c r="Z339" s="274" t="s">
        <v>599</v>
      </c>
      <c r="AA339" s="178"/>
      <c r="AB339" s="174"/>
      <c r="AC339" s="178"/>
      <c r="AD339" s="179"/>
      <c r="AE339" s="174"/>
      <c r="AF339" s="174"/>
      <c r="AG339" s="178"/>
      <c r="AH339" s="179"/>
      <c r="AI339" s="424"/>
    </row>
    <row r="340" spans="1:35" ht="21" hidden="1" customHeight="1">
      <c r="A340" s="28" t="s">
        <v>541</v>
      </c>
      <c r="B340" s="274" t="s">
        <v>600</v>
      </c>
      <c r="C340" s="178"/>
      <c r="D340" s="174"/>
      <c r="E340" s="178"/>
      <c r="F340" s="179"/>
      <c r="G340" s="174"/>
      <c r="H340" s="174"/>
      <c r="I340" s="178"/>
      <c r="J340" s="179"/>
      <c r="K340" s="424"/>
      <c r="M340" s="28" t="s">
        <v>541</v>
      </c>
      <c r="N340" s="274" t="s">
        <v>600</v>
      </c>
      <c r="O340" s="178"/>
      <c r="P340" s="174"/>
      <c r="Q340" s="178"/>
      <c r="R340" s="179"/>
      <c r="S340" s="174"/>
      <c r="T340" s="174"/>
      <c r="U340" s="178"/>
      <c r="V340" s="179"/>
      <c r="W340" s="424"/>
      <c r="Y340" s="28" t="s">
        <v>541</v>
      </c>
      <c r="Z340" s="274" t="s">
        <v>600</v>
      </c>
      <c r="AA340" s="178"/>
      <c r="AB340" s="174"/>
      <c r="AC340" s="178"/>
      <c r="AD340" s="179"/>
      <c r="AE340" s="174"/>
      <c r="AF340" s="174"/>
      <c r="AG340" s="178"/>
      <c r="AH340" s="179"/>
      <c r="AI340" s="424"/>
    </row>
    <row r="341" spans="1:35" ht="21" hidden="1" customHeight="1">
      <c r="A341" s="28" t="s">
        <v>542</v>
      </c>
      <c r="B341" s="274" t="s">
        <v>601</v>
      </c>
      <c r="C341" s="178"/>
      <c r="D341" s="174"/>
      <c r="E341" s="178"/>
      <c r="F341" s="179"/>
      <c r="G341" s="174"/>
      <c r="H341" s="174"/>
      <c r="I341" s="178"/>
      <c r="J341" s="179"/>
      <c r="K341" s="424"/>
      <c r="L341" s="40"/>
      <c r="M341" s="28" t="s">
        <v>542</v>
      </c>
      <c r="N341" s="274" t="s">
        <v>601</v>
      </c>
      <c r="O341" s="178"/>
      <c r="P341" s="174"/>
      <c r="Q341" s="178"/>
      <c r="R341" s="179"/>
      <c r="S341" s="174"/>
      <c r="T341" s="174"/>
      <c r="U341" s="178"/>
      <c r="V341" s="179"/>
      <c r="W341" s="424"/>
      <c r="X341" s="40"/>
      <c r="Y341" s="28" t="s">
        <v>542</v>
      </c>
      <c r="Z341" s="274" t="s">
        <v>601</v>
      </c>
      <c r="AA341" s="178"/>
      <c r="AB341" s="174"/>
      <c r="AC341" s="178"/>
      <c r="AD341" s="179"/>
      <c r="AE341" s="174"/>
      <c r="AF341" s="174"/>
      <c r="AG341" s="178"/>
      <c r="AH341" s="179"/>
      <c r="AI341" s="424"/>
    </row>
    <row r="342" spans="1:35" ht="21" hidden="1" customHeight="1">
      <c r="A342" s="28" t="s">
        <v>543</v>
      </c>
      <c r="B342" s="274" t="s">
        <v>602</v>
      </c>
      <c r="C342" s="178"/>
      <c r="D342" s="174"/>
      <c r="E342" s="178"/>
      <c r="F342" s="179"/>
      <c r="G342" s="174"/>
      <c r="H342" s="174"/>
      <c r="I342" s="178"/>
      <c r="J342" s="179"/>
      <c r="K342" s="424"/>
      <c r="M342" s="28" t="s">
        <v>543</v>
      </c>
      <c r="N342" s="274" t="s">
        <v>602</v>
      </c>
      <c r="O342" s="178"/>
      <c r="P342" s="174"/>
      <c r="Q342" s="178"/>
      <c r="R342" s="179"/>
      <c r="S342" s="174"/>
      <c r="T342" s="174"/>
      <c r="U342" s="178"/>
      <c r="V342" s="179"/>
      <c r="W342" s="424"/>
      <c r="Y342" s="28" t="s">
        <v>543</v>
      </c>
      <c r="Z342" s="274" t="s">
        <v>602</v>
      </c>
      <c r="AA342" s="178"/>
      <c r="AB342" s="174"/>
      <c r="AC342" s="178"/>
      <c r="AD342" s="179"/>
      <c r="AE342" s="174"/>
      <c r="AF342" s="174"/>
      <c r="AG342" s="178"/>
      <c r="AH342" s="179"/>
      <c r="AI342" s="424"/>
    </row>
    <row r="343" spans="1:35" ht="21" hidden="1" customHeight="1">
      <c r="A343" s="28" t="s">
        <v>544</v>
      </c>
      <c r="B343" s="274" t="s">
        <v>603</v>
      </c>
      <c r="C343" s="178"/>
      <c r="D343" s="174"/>
      <c r="E343" s="178"/>
      <c r="F343" s="179"/>
      <c r="G343" s="174"/>
      <c r="H343" s="174"/>
      <c r="I343" s="178"/>
      <c r="J343" s="179"/>
      <c r="K343" s="424"/>
      <c r="L343" s="40"/>
      <c r="M343" s="28" t="s">
        <v>544</v>
      </c>
      <c r="N343" s="274" t="s">
        <v>603</v>
      </c>
      <c r="O343" s="178"/>
      <c r="P343" s="174"/>
      <c r="Q343" s="178"/>
      <c r="R343" s="179"/>
      <c r="S343" s="174"/>
      <c r="T343" s="174"/>
      <c r="U343" s="178"/>
      <c r="V343" s="179"/>
      <c r="W343" s="424"/>
      <c r="X343" s="40"/>
      <c r="Y343" s="28" t="s">
        <v>544</v>
      </c>
      <c r="Z343" s="274" t="s">
        <v>603</v>
      </c>
      <c r="AA343" s="178"/>
      <c r="AB343" s="174"/>
      <c r="AC343" s="178"/>
      <c r="AD343" s="179"/>
      <c r="AE343" s="174"/>
      <c r="AF343" s="174"/>
      <c r="AG343" s="178"/>
      <c r="AH343" s="179"/>
      <c r="AI343" s="424"/>
    </row>
    <row r="344" spans="1:35" ht="21" hidden="1" customHeight="1">
      <c r="A344" s="28" t="s">
        <v>545</v>
      </c>
      <c r="B344" s="274" t="s">
        <v>604</v>
      </c>
      <c r="C344" s="178"/>
      <c r="D344" s="174"/>
      <c r="E344" s="178"/>
      <c r="F344" s="179"/>
      <c r="G344" s="174"/>
      <c r="H344" s="174"/>
      <c r="I344" s="178"/>
      <c r="J344" s="179"/>
      <c r="K344" s="424"/>
      <c r="M344" s="28" t="s">
        <v>545</v>
      </c>
      <c r="N344" s="274" t="s">
        <v>604</v>
      </c>
      <c r="O344" s="178"/>
      <c r="P344" s="174"/>
      <c r="Q344" s="178"/>
      <c r="R344" s="179"/>
      <c r="S344" s="174"/>
      <c r="T344" s="174"/>
      <c r="U344" s="178"/>
      <c r="V344" s="179"/>
      <c r="W344" s="424"/>
      <c r="Y344" s="28" t="s">
        <v>545</v>
      </c>
      <c r="Z344" s="274" t="s">
        <v>604</v>
      </c>
      <c r="AA344" s="178"/>
      <c r="AB344" s="174"/>
      <c r="AC344" s="178"/>
      <c r="AD344" s="179"/>
      <c r="AE344" s="174"/>
      <c r="AF344" s="174"/>
      <c r="AG344" s="178"/>
      <c r="AH344" s="179"/>
      <c r="AI344" s="424"/>
    </row>
    <row r="345" spans="1:35" ht="21" hidden="1" customHeight="1">
      <c r="A345" s="28" t="s">
        <v>546</v>
      </c>
      <c r="B345" s="274" t="s">
        <v>605</v>
      </c>
      <c r="C345" s="178"/>
      <c r="D345" s="174"/>
      <c r="E345" s="178"/>
      <c r="F345" s="179"/>
      <c r="G345" s="174"/>
      <c r="H345" s="174"/>
      <c r="I345" s="178"/>
      <c r="J345" s="179"/>
      <c r="K345" s="424"/>
      <c r="L345" s="40"/>
      <c r="M345" s="28" t="s">
        <v>546</v>
      </c>
      <c r="N345" s="274" t="s">
        <v>605</v>
      </c>
      <c r="O345" s="178"/>
      <c r="P345" s="174"/>
      <c r="Q345" s="178"/>
      <c r="R345" s="179"/>
      <c r="S345" s="174"/>
      <c r="T345" s="174"/>
      <c r="U345" s="178"/>
      <c r="V345" s="179"/>
      <c r="W345" s="424"/>
      <c r="X345" s="40"/>
      <c r="Y345" s="28" t="s">
        <v>546</v>
      </c>
      <c r="Z345" s="274" t="s">
        <v>605</v>
      </c>
      <c r="AA345" s="178"/>
      <c r="AB345" s="174"/>
      <c r="AC345" s="178"/>
      <c r="AD345" s="179"/>
      <c r="AE345" s="174"/>
      <c r="AF345" s="174"/>
      <c r="AG345" s="178"/>
      <c r="AH345" s="179"/>
      <c r="AI345" s="424"/>
    </row>
    <row r="346" spans="1:35" ht="21" hidden="1" customHeight="1">
      <c r="A346" s="28" t="s">
        <v>547</v>
      </c>
      <c r="B346" s="274" t="s">
        <v>606</v>
      </c>
      <c r="C346" s="178"/>
      <c r="D346" s="174"/>
      <c r="E346" s="178"/>
      <c r="F346" s="179"/>
      <c r="G346" s="174"/>
      <c r="H346" s="174"/>
      <c r="I346" s="178"/>
      <c r="J346" s="179"/>
      <c r="K346" s="424"/>
      <c r="M346" s="28" t="s">
        <v>547</v>
      </c>
      <c r="N346" s="274" t="s">
        <v>606</v>
      </c>
      <c r="O346" s="178"/>
      <c r="P346" s="174"/>
      <c r="Q346" s="178"/>
      <c r="R346" s="179"/>
      <c r="S346" s="174"/>
      <c r="T346" s="174"/>
      <c r="U346" s="178"/>
      <c r="V346" s="179"/>
      <c r="W346" s="424"/>
      <c r="Y346" s="28" t="s">
        <v>547</v>
      </c>
      <c r="Z346" s="274" t="s">
        <v>606</v>
      </c>
      <c r="AA346" s="178"/>
      <c r="AB346" s="174"/>
      <c r="AC346" s="178"/>
      <c r="AD346" s="179"/>
      <c r="AE346" s="174"/>
      <c r="AF346" s="174"/>
      <c r="AG346" s="178"/>
      <c r="AH346" s="179"/>
      <c r="AI346" s="424"/>
    </row>
    <row r="347" spans="1:35" ht="21" hidden="1" customHeight="1">
      <c r="A347" s="28" t="s">
        <v>548</v>
      </c>
      <c r="B347" s="274" t="s">
        <v>607</v>
      </c>
      <c r="C347" s="178"/>
      <c r="D347" s="174"/>
      <c r="E347" s="178"/>
      <c r="F347" s="179"/>
      <c r="G347" s="174"/>
      <c r="H347" s="174"/>
      <c r="I347" s="178"/>
      <c r="J347" s="179"/>
      <c r="K347" s="424"/>
      <c r="L347" s="40"/>
      <c r="M347" s="28" t="s">
        <v>548</v>
      </c>
      <c r="N347" s="274" t="s">
        <v>607</v>
      </c>
      <c r="O347" s="178"/>
      <c r="P347" s="174"/>
      <c r="Q347" s="178"/>
      <c r="R347" s="179"/>
      <c r="S347" s="174"/>
      <c r="T347" s="174"/>
      <c r="U347" s="178"/>
      <c r="V347" s="179"/>
      <c r="W347" s="424"/>
      <c r="X347" s="40"/>
      <c r="Y347" s="28" t="s">
        <v>548</v>
      </c>
      <c r="Z347" s="274" t="s">
        <v>607</v>
      </c>
      <c r="AA347" s="178"/>
      <c r="AB347" s="174"/>
      <c r="AC347" s="178"/>
      <c r="AD347" s="179"/>
      <c r="AE347" s="174"/>
      <c r="AF347" s="174"/>
      <c r="AG347" s="178"/>
      <c r="AH347" s="179"/>
      <c r="AI347" s="424"/>
    </row>
    <row r="348" spans="1:35" ht="21" hidden="1" customHeight="1">
      <c r="A348" s="28" t="s">
        <v>549</v>
      </c>
      <c r="B348" s="274" t="s">
        <v>608</v>
      </c>
      <c r="C348" s="178"/>
      <c r="D348" s="174"/>
      <c r="E348" s="178"/>
      <c r="F348" s="179"/>
      <c r="G348" s="174"/>
      <c r="H348" s="174"/>
      <c r="I348" s="178"/>
      <c r="J348" s="179"/>
      <c r="K348" s="424"/>
      <c r="M348" s="28" t="s">
        <v>549</v>
      </c>
      <c r="N348" s="274" t="s">
        <v>608</v>
      </c>
      <c r="O348" s="178"/>
      <c r="P348" s="174"/>
      <c r="Q348" s="178"/>
      <c r="R348" s="179"/>
      <c r="S348" s="174"/>
      <c r="T348" s="174"/>
      <c r="U348" s="178"/>
      <c r="V348" s="179"/>
      <c r="W348" s="424"/>
      <c r="Y348" s="28" t="s">
        <v>549</v>
      </c>
      <c r="Z348" s="274" t="s">
        <v>608</v>
      </c>
      <c r="AA348" s="178"/>
      <c r="AB348" s="174"/>
      <c r="AC348" s="178"/>
      <c r="AD348" s="179"/>
      <c r="AE348" s="174"/>
      <c r="AF348" s="174"/>
      <c r="AG348" s="178"/>
      <c r="AH348" s="179"/>
      <c r="AI348" s="424"/>
    </row>
    <row r="349" spans="1:35" ht="21" hidden="1" customHeight="1">
      <c r="A349" s="28" t="s">
        <v>550</v>
      </c>
      <c r="B349" s="274" t="s">
        <v>609</v>
      </c>
      <c r="C349" s="178"/>
      <c r="D349" s="174"/>
      <c r="E349" s="178"/>
      <c r="F349" s="179"/>
      <c r="G349" s="174"/>
      <c r="H349" s="174"/>
      <c r="I349" s="178"/>
      <c r="J349" s="179"/>
      <c r="K349" s="424"/>
      <c r="L349" s="40"/>
      <c r="M349" s="28" t="s">
        <v>550</v>
      </c>
      <c r="N349" s="274" t="s">
        <v>609</v>
      </c>
      <c r="O349" s="178"/>
      <c r="P349" s="174"/>
      <c r="Q349" s="178"/>
      <c r="R349" s="179"/>
      <c r="S349" s="174"/>
      <c r="T349" s="174"/>
      <c r="U349" s="178"/>
      <c r="V349" s="179"/>
      <c r="W349" s="424"/>
      <c r="X349" s="40"/>
      <c r="Y349" s="28" t="s">
        <v>550</v>
      </c>
      <c r="Z349" s="274" t="s">
        <v>609</v>
      </c>
      <c r="AA349" s="178"/>
      <c r="AB349" s="174"/>
      <c r="AC349" s="178"/>
      <c r="AD349" s="179"/>
      <c r="AE349" s="174"/>
      <c r="AF349" s="174"/>
      <c r="AG349" s="178"/>
      <c r="AH349" s="179"/>
      <c r="AI349" s="424"/>
    </row>
    <row r="350" spans="1:35" ht="21" hidden="1" customHeight="1">
      <c r="A350" s="28" t="s">
        <v>551</v>
      </c>
      <c r="B350" s="274" t="s">
        <v>610</v>
      </c>
      <c r="C350" s="178"/>
      <c r="D350" s="174"/>
      <c r="E350" s="178"/>
      <c r="F350" s="179"/>
      <c r="G350" s="174"/>
      <c r="H350" s="174"/>
      <c r="I350" s="178"/>
      <c r="J350" s="179"/>
      <c r="K350" s="424"/>
      <c r="M350" s="28" t="s">
        <v>551</v>
      </c>
      <c r="N350" s="274" t="s">
        <v>610</v>
      </c>
      <c r="O350" s="178"/>
      <c r="P350" s="174"/>
      <c r="Q350" s="178"/>
      <c r="R350" s="179"/>
      <c r="S350" s="174"/>
      <c r="T350" s="174"/>
      <c r="U350" s="178"/>
      <c r="V350" s="179"/>
      <c r="W350" s="424"/>
      <c r="Y350" s="28" t="s">
        <v>551</v>
      </c>
      <c r="Z350" s="274" t="s">
        <v>610</v>
      </c>
      <c r="AA350" s="178"/>
      <c r="AB350" s="174"/>
      <c r="AC350" s="178"/>
      <c r="AD350" s="179"/>
      <c r="AE350" s="174"/>
      <c r="AF350" s="174"/>
      <c r="AG350" s="178"/>
      <c r="AH350" s="179"/>
      <c r="AI350" s="424"/>
    </row>
    <row r="351" spans="1:35" ht="21" hidden="1" customHeight="1">
      <c r="A351" s="28" t="s">
        <v>552</v>
      </c>
      <c r="B351" s="274" t="s">
        <v>611</v>
      </c>
      <c r="C351" s="178"/>
      <c r="D351" s="174"/>
      <c r="E351" s="178"/>
      <c r="F351" s="179"/>
      <c r="G351" s="174"/>
      <c r="H351" s="174"/>
      <c r="I351" s="178"/>
      <c r="J351" s="179"/>
      <c r="K351" s="424"/>
      <c r="L351" s="40"/>
      <c r="M351" s="28" t="s">
        <v>552</v>
      </c>
      <c r="N351" s="274" t="s">
        <v>611</v>
      </c>
      <c r="O351" s="178"/>
      <c r="P351" s="174"/>
      <c r="Q351" s="178"/>
      <c r="R351" s="179"/>
      <c r="S351" s="174"/>
      <c r="T351" s="174"/>
      <c r="U351" s="178"/>
      <c r="V351" s="179"/>
      <c r="W351" s="424"/>
      <c r="X351" s="40"/>
      <c r="Y351" s="28" t="s">
        <v>552</v>
      </c>
      <c r="Z351" s="274" t="s">
        <v>611</v>
      </c>
      <c r="AA351" s="178"/>
      <c r="AB351" s="174"/>
      <c r="AC351" s="178"/>
      <c r="AD351" s="179"/>
      <c r="AE351" s="174"/>
      <c r="AF351" s="174"/>
      <c r="AG351" s="178"/>
      <c r="AH351" s="179"/>
      <c r="AI351" s="424"/>
    </row>
    <row r="352" spans="1:35" ht="21" hidden="1" customHeight="1">
      <c r="A352" s="28" t="s">
        <v>553</v>
      </c>
      <c r="B352" s="274" t="s">
        <v>612</v>
      </c>
      <c r="C352" s="178"/>
      <c r="D352" s="174"/>
      <c r="E352" s="178"/>
      <c r="F352" s="179"/>
      <c r="G352" s="174"/>
      <c r="H352" s="174"/>
      <c r="I352" s="178"/>
      <c r="J352" s="179"/>
      <c r="K352" s="424"/>
      <c r="M352" s="28" t="s">
        <v>553</v>
      </c>
      <c r="N352" s="274" t="s">
        <v>612</v>
      </c>
      <c r="O352" s="178"/>
      <c r="P352" s="174"/>
      <c r="Q352" s="178"/>
      <c r="R352" s="179"/>
      <c r="S352" s="174"/>
      <c r="T352" s="174"/>
      <c r="U352" s="178"/>
      <c r="V352" s="179"/>
      <c r="W352" s="424"/>
      <c r="Y352" s="28" t="s">
        <v>553</v>
      </c>
      <c r="Z352" s="274" t="s">
        <v>612</v>
      </c>
      <c r="AA352" s="178"/>
      <c r="AB352" s="174"/>
      <c r="AC352" s="178"/>
      <c r="AD352" s="179"/>
      <c r="AE352" s="174"/>
      <c r="AF352" s="174"/>
      <c r="AG352" s="178"/>
      <c r="AH352" s="179"/>
      <c r="AI352" s="424"/>
    </row>
    <row r="353" spans="1:35" ht="21" hidden="1" customHeight="1">
      <c r="A353" s="28" t="s">
        <v>554</v>
      </c>
      <c r="B353" s="274" t="s">
        <v>613</v>
      </c>
      <c r="C353" s="178"/>
      <c r="D353" s="174"/>
      <c r="E353" s="178"/>
      <c r="F353" s="179"/>
      <c r="G353" s="174"/>
      <c r="H353" s="174"/>
      <c r="I353" s="178"/>
      <c r="J353" s="179"/>
      <c r="K353" s="424"/>
      <c r="L353" s="40"/>
      <c r="M353" s="28" t="s">
        <v>554</v>
      </c>
      <c r="N353" s="274" t="s">
        <v>613</v>
      </c>
      <c r="O353" s="178"/>
      <c r="P353" s="174"/>
      <c r="Q353" s="178"/>
      <c r="R353" s="179"/>
      <c r="S353" s="174"/>
      <c r="T353" s="174"/>
      <c r="U353" s="178"/>
      <c r="V353" s="179"/>
      <c r="W353" s="424"/>
      <c r="X353" s="40"/>
      <c r="Y353" s="28" t="s">
        <v>554</v>
      </c>
      <c r="Z353" s="274" t="s">
        <v>613</v>
      </c>
      <c r="AA353" s="178"/>
      <c r="AB353" s="174"/>
      <c r="AC353" s="178"/>
      <c r="AD353" s="179"/>
      <c r="AE353" s="174"/>
      <c r="AF353" s="174"/>
      <c r="AG353" s="178"/>
      <c r="AH353" s="179"/>
      <c r="AI353" s="424"/>
    </row>
    <row r="354" spans="1:35" ht="21" hidden="1" customHeight="1">
      <c r="A354" s="28" t="s">
        <v>555</v>
      </c>
      <c r="B354" s="274" t="s">
        <v>614</v>
      </c>
      <c r="C354" s="178"/>
      <c r="D354" s="174"/>
      <c r="E354" s="178"/>
      <c r="F354" s="179"/>
      <c r="G354" s="174"/>
      <c r="H354" s="174"/>
      <c r="I354" s="178"/>
      <c r="J354" s="179"/>
      <c r="K354" s="424"/>
      <c r="M354" s="28" t="s">
        <v>555</v>
      </c>
      <c r="N354" s="274" t="s">
        <v>614</v>
      </c>
      <c r="O354" s="178"/>
      <c r="P354" s="174"/>
      <c r="Q354" s="178"/>
      <c r="R354" s="179"/>
      <c r="S354" s="174"/>
      <c r="T354" s="174"/>
      <c r="U354" s="178"/>
      <c r="V354" s="179"/>
      <c r="W354" s="424"/>
      <c r="Y354" s="28" t="s">
        <v>555</v>
      </c>
      <c r="Z354" s="274" t="s">
        <v>614</v>
      </c>
      <c r="AA354" s="178"/>
      <c r="AB354" s="174"/>
      <c r="AC354" s="178"/>
      <c r="AD354" s="179"/>
      <c r="AE354" s="174"/>
      <c r="AF354" s="174"/>
      <c r="AG354" s="178"/>
      <c r="AH354" s="179"/>
      <c r="AI354" s="424"/>
    </row>
    <row r="355" spans="1:35" ht="21" hidden="1" customHeight="1">
      <c r="A355" s="28" t="s">
        <v>556</v>
      </c>
      <c r="B355" s="274" t="s">
        <v>615</v>
      </c>
      <c r="C355" s="178"/>
      <c r="D355" s="174"/>
      <c r="E355" s="178"/>
      <c r="F355" s="179"/>
      <c r="G355" s="174"/>
      <c r="H355" s="174"/>
      <c r="I355" s="178"/>
      <c r="J355" s="179"/>
      <c r="K355" s="424"/>
      <c r="L355" s="40"/>
      <c r="M355" s="28" t="s">
        <v>556</v>
      </c>
      <c r="N355" s="274" t="s">
        <v>615</v>
      </c>
      <c r="O355" s="178"/>
      <c r="P355" s="174"/>
      <c r="Q355" s="178"/>
      <c r="R355" s="179"/>
      <c r="S355" s="174"/>
      <c r="T355" s="174"/>
      <c r="U355" s="178"/>
      <c r="V355" s="179"/>
      <c r="W355" s="424"/>
      <c r="X355" s="40"/>
      <c r="Y355" s="28" t="s">
        <v>556</v>
      </c>
      <c r="Z355" s="274" t="s">
        <v>615</v>
      </c>
      <c r="AA355" s="178"/>
      <c r="AB355" s="174"/>
      <c r="AC355" s="178"/>
      <c r="AD355" s="179"/>
      <c r="AE355" s="174"/>
      <c r="AF355" s="174"/>
      <c r="AG355" s="178"/>
      <c r="AH355" s="179"/>
      <c r="AI355" s="424"/>
    </row>
    <row r="356" spans="1:35" ht="21" hidden="1" customHeight="1">
      <c r="A356" s="28" t="s">
        <v>557</v>
      </c>
      <c r="B356" s="274" t="s">
        <v>616</v>
      </c>
      <c r="C356" s="178"/>
      <c r="D356" s="174"/>
      <c r="E356" s="178"/>
      <c r="F356" s="179"/>
      <c r="G356" s="174"/>
      <c r="H356" s="174"/>
      <c r="I356" s="178"/>
      <c r="J356" s="179"/>
      <c r="K356" s="424"/>
      <c r="M356" s="28" t="s">
        <v>557</v>
      </c>
      <c r="N356" s="274" t="s">
        <v>616</v>
      </c>
      <c r="O356" s="178"/>
      <c r="P356" s="174"/>
      <c r="Q356" s="178"/>
      <c r="R356" s="179"/>
      <c r="S356" s="174"/>
      <c r="T356" s="174"/>
      <c r="U356" s="178"/>
      <c r="V356" s="179"/>
      <c r="W356" s="424"/>
      <c r="Y356" s="28" t="s">
        <v>557</v>
      </c>
      <c r="Z356" s="274" t="s">
        <v>616</v>
      </c>
      <c r="AA356" s="178"/>
      <c r="AB356" s="174"/>
      <c r="AC356" s="178"/>
      <c r="AD356" s="179"/>
      <c r="AE356" s="174"/>
      <c r="AF356" s="174"/>
      <c r="AG356" s="178"/>
      <c r="AH356" s="179"/>
      <c r="AI356" s="424"/>
    </row>
    <row r="357" spans="1:35" ht="21" hidden="1" customHeight="1">
      <c r="A357" s="28" t="s">
        <v>558</v>
      </c>
      <c r="B357" s="274" t="s">
        <v>617</v>
      </c>
      <c r="C357" s="178"/>
      <c r="D357" s="174"/>
      <c r="E357" s="178"/>
      <c r="F357" s="179"/>
      <c r="G357" s="174"/>
      <c r="H357" s="174"/>
      <c r="I357" s="178"/>
      <c r="J357" s="179"/>
      <c r="K357" s="424"/>
      <c r="L357" s="40"/>
      <c r="M357" s="28" t="s">
        <v>558</v>
      </c>
      <c r="N357" s="274" t="s">
        <v>617</v>
      </c>
      <c r="O357" s="178"/>
      <c r="P357" s="174"/>
      <c r="Q357" s="178"/>
      <c r="R357" s="179"/>
      <c r="S357" s="174"/>
      <c r="T357" s="174"/>
      <c r="U357" s="178"/>
      <c r="V357" s="179"/>
      <c r="W357" s="424"/>
      <c r="X357" s="40"/>
      <c r="Y357" s="28" t="s">
        <v>558</v>
      </c>
      <c r="Z357" s="274" t="s">
        <v>617</v>
      </c>
      <c r="AA357" s="178"/>
      <c r="AB357" s="174"/>
      <c r="AC357" s="178"/>
      <c r="AD357" s="179"/>
      <c r="AE357" s="174"/>
      <c r="AF357" s="174"/>
      <c r="AG357" s="178"/>
      <c r="AH357" s="179"/>
      <c r="AI357" s="424"/>
    </row>
    <row r="358" spans="1:35" ht="21" hidden="1" customHeight="1">
      <c r="A358" s="28" t="s">
        <v>559</v>
      </c>
      <c r="B358" s="274" t="s">
        <v>618</v>
      </c>
      <c r="C358" s="178"/>
      <c r="D358" s="174"/>
      <c r="E358" s="178"/>
      <c r="F358" s="179"/>
      <c r="G358" s="174"/>
      <c r="H358" s="174"/>
      <c r="I358" s="178"/>
      <c r="J358" s="179"/>
      <c r="K358" s="424"/>
      <c r="M358" s="28" t="s">
        <v>559</v>
      </c>
      <c r="N358" s="274" t="s">
        <v>618</v>
      </c>
      <c r="O358" s="178"/>
      <c r="P358" s="174"/>
      <c r="Q358" s="178"/>
      <c r="R358" s="179"/>
      <c r="S358" s="174"/>
      <c r="T358" s="174"/>
      <c r="U358" s="178"/>
      <c r="V358" s="179"/>
      <c r="W358" s="424"/>
      <c r="Y358" s="28" t="s">
        <v>559</v>
      </c>
      <c r="Z358" s="274" t="s">
        <v>618</v>
      </c>
      <c r="AA358" s="178"/>
      <c r="AB358" s="174"/>
      <c r="AC358" s="178"/>
      <c r="AD358" s="179"/>
      <c r="AE358" s="174"/>
      <c r="AF358" s="174"/>
      <c r="AG358" s="178"/>
      <c r="AH358" s="179"/>
      <c r="AI358" s="424"/>
    </row>
    <row r="359" spans="1:35" ht="21" hidden="1" customHeight="1"/>
    <row r="360" spans="1:35" ht="21" hidden="1" customHeight="1"/>
    <row r="361" spans="1:35" ht="21" hidden="1" customHeight="1"/>
    <row r="362" spans="1:35" ht="21" hidden="1" customHeight="1"/>
    <row r="363" spans="1:35" ht="21" customHeight="1"/>
    <row r="364" spans="1:35" ht="21" customHeight="1">
      <c r="A364" s="19" t="s">
        <v>439</v>
      </c>
      <c r="B364" s="19" t="s">
        <v>428</v>
      </c>
    </row>
    <row r="365" spans="1:35" ht="21" customHeight="1">
      <c r="B365" s="19" t="s">
        <v>429</v>
      </c>
    </row>
    <row r="366" spans="1:35" ht="21" customHeight="1">
      <c r="B366" s="19" t="s">
        <v>395</v>
      </c>
    </row>
    <row r="367" spans="1:35" ht="21" customHeight="1">
      <c r="B367" s="19" t="s">
        <v>626</v>
      </c>
    </row>
    <row r="368" spans="1:35" ht="21" customHeight="1">
      <c r="B368" s="19" t="s">
        <v>627</v>
      </c>
    </row>
    <row r="369" spans="2:2" ht="21" customHeight="1">
      <c r="B369" s="19" t="s">
        <v>189</v>
      </c>
    </row>
    <row r="370" spans="2:2" ht="21" customHeight="1">
      <c r="B370" s="19" t="s">
        <v>287</v>
      </c>
    </row>
    <row r="371" spans="2:2" ht="21" customHeight="1">
      <c r="B371" s="19" t="s">
        <v>290</v>
      </c>
    </row>
    <row r="372" spans="2:2" ht="21" customHeight="1">
      <c r="B372" s="19" t="s">
        <v>291</v>
      </c>
    </row>
    <row r="373" spans="2:2" ht="21" customHeight="1">
      <c r="B373" s="19" t="s">
        <v>292</v>
      </c>
    </row>
    <row r="374" spans="2:2" ht="21" customHeight="1"/>
    <row r="375" spans="2:2" ht="21" customHeight="1"/>
    <row r="376" spans="2:2" ht="21" customHeight="1"/>
    <row r="377" spans="2:2" ht="21" customHeight="1"/>
    <row r="378" spans="2:2" ht="21" customHeight="1"/>
    <row r="379" spans="2:2" ht="21" customHeight="1"/>
    <row r="380" spans="2:2" ht="21" customHeight="1"/>
    <row r="381" spans="2:2" ht="21" customHeight="1"/>
    <row r="382" spans="2:2" ht="21" customHeight="1"/>
    <row r="406" ht="12" customHeight="1"/>
    <row r="417" ht="12" customHeight="1"/>
    <row r="430" ht="13.5" customHeight="1"/>
    <row r="484" ht="43.5" customHeight="1"/>
  </sheetData>
  <phoneticPr fontId="5"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Overview</vt:lpstr>
      <vt:lpstr>Output</vt:lpstr>
      <vt:lpstr>Notes</vt:lpstr>
      <vt:lpstr>2.1a</vt:lpstr>
      <vt:lpstr>2.1b</vt:lpstr>
      <vt:lpstr>2.2</vt:lpstr>
      <vt:lpstr>2.3</vt:lpstr>
      <vt:lpstr>2.4b</vt:lpstr>
      <vt:lpstr>2.4a</vt:lpstr>
      <vt:lpstr>2.5</vt:lpstr>
      <vt:lpstr>2.6</vt:lpstr>
      <vt:lpstr>2.7</vt:lpstr>
      <vt:lpstr>2.8</vt:lpstr>
      <vt:lpstr>2.9</vt:lpstr>
      <vt:lpstr>2.10</vt:lpstr>
      <vt:lpstr>'2.10'!Print_Area</vt:lpstr>
      <vt:lpstr>'2.1a'!Print_Area</vt:lpstr>
      <vt:lpstr>'2.5'!Print_Area</vt:lpstr>
      <vt:lpstr>'2.6'!Print_Area</vt:lpstr>
      <vt:lpstr>'2.7'!Print_Area</vt:lpstr>
      <vt:lpstr>'2.8'!Print_Area</vt:lpstr>
      <vt:lpstr>'2.9'!Print_Area</vt:lpstr>
    </vt:vector>
  </TitlesOfParts>
  <Company>DETI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henderson</dc:creator>
  <cp:lastModifiedBy>Sarah Fyffe</cp:lastModifiedBy>
  <cp:lastPrinted>2019-02-15T08:12:29Z</cp:lastPrinted>
  <dcterms:created xsi:type="dcterms:W3CDTF">2008-01-23T10:03:35Z</dcterms:created>
  <dcterms:modified xsi:type="dcterms:W3CDTF">2019-02-18T15:13:18Z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None</vt:lpwstr>
  </property>
</Properties>
</file>