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2_0.bin" ContentType="application/vnd.openxmlformats-officedocument.oleObject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9675" windowHeight="9945" tabRatio="833" activeTab="0"/>
  </bookViews>
  <sheets>
    <sheet name="Contents" sheetId="1" r:id="rId1"/>
    <sheet name="Figure 1a" sheetId="2" r:id="rId2"/>
    <sheet name="Figure 1b" sheetId="3" r:id="rId3"/>
    <sheet name="Figure1a&amp;1bData" sheetId="4" r:id="rId4"/>
    <sheet name="Table 1a" sheetId="5" r:id="rId5"/>
    <sheet name="Table 1b" sheetId="6" r:id="rId6"/>
    <sheet name="Table 1c" sheetId="7" r:id="rId7"/>
    <sheet name="Table 2" sheetId="8" r:id="rId8"/>
    <sheet name="Table 3a" sheetId="9" r:id="rId9"/>
    <sheet name="Table 3b" sheetId="10" r:id="rId10"/>
    <sheet name="Table 4a" sheetId="11" r:id="rId11"/>
    <sheet name="Table 4b" sheetId="12" r:id="rId12"/>
    <sheet name="Notes" sheetId="13" r:id="rId13"/>
  </sheets>
  <definedNames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<sst xmlns="http://schemas.openxmlformats.org/spreadsheetml/2006/main" count="625" uniqueCount="240">
  <si>
    <t>%</t>
  </si>
  <si>
    <t>1st</t>
  </si>
  <si>
    <t>2nd</t>
  </si>
  <si>
    <t>3rd</t>
  </si>
  <si>
    <t>4th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</si>
  <si>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</si>
  <si>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</si>
  <si>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</si>
  <si>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</si>
  <si>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</si>
  <si>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</si>
  <si>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</si>
  <si>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</si>
  <si>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</si>
  <si>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</si>
  <si>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</si>
  <si>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</si>
  <si>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-</t>
  </si>
  <si>
    <t>Number</t>
  </si>
  <si>
    <t>Northern Ireland</t>
  </si>
  <si>
    <t>Belfast HSC Trust</t>
  </si>
  <si>
    <t>Belfast</t>
  </si>
  <si>
    <t>Castlereagh</t>
  </si>
  <si>
    <t>Northern HSC Trust</t>
  </si>
  <si>
    <t>Antrim</t>
  </si>
  <si>
    <t>Ballymena</t>
  </si>
  <si>
    <t>Ballymoney</t>
  </si>
  <si>
    <t>Carrickfergus</t>
  </si>
  <si>
    <t>Coleraine</t>
  </si>
  <si>
    <t>Cookstown</t>
  </si>
  <si>
    <t>Larne</t>
  </si>
  <si>
    <t>Magherafelt</t>
  </si>
  <si>
    <t>Moyle</t>
  </si>
  <si>
    <t>Newtownabbey</t>
  </si>
  <si>
    <t>South Eastern HSC Trust</t>
  </si>
  <si>
    <t>Ards</t>
  </si>
  <si>
    <t>Down</t>
  </si>
  <si>
    <t>Lisburn</t>
  </si>
  <si>
    <t>North Down</t>
  </si>
  <si>
    <t>Southern HSC Trust</t>
  </si>
  <si>
    <t>Armagh</t>
  </si>
  <si>
    <t>Banbridge</t>
  </si>
  <si>
    <t>Craigavon</t>
  </si>
  <si>
    <t>Dungannon</t>
  </si>
  <si>
    <t>Newry &amp; Mourne</t>
  </si>
  <si>
    <t>Western HSC Trust</t>
  </si>
  <si>
    <t>Fermanagh</t>
  </si>
  <si>
    <t>Limavady</t>
  </si>
  <si>
    <t>Derry</t>
  </si>
  <si>
    <t>Omagh</t>
  </si>
  <si>
    <t>Strabane</t>
  </si>
  <si>
    <t>ICD10 Code</t>
  </si>
  <si>
    <t>Cause of Death</t>
  </si>
  <si>
    <t>Gender</t>
  </si>
  <si>
    <t>Males</t>
  </si>
  <si>
    <t>Females</t>
  </si>
  <si>
    <t>15-34</t>
  </si>
  <si>
    <t>35-44</t>
  </si>
  <si>
    <t>45-54</t>
  </si>
  <si>
    <t>55-64</t>
  </si>
  <si>
    <t>65-74</t>
  </si>
  <si>
    <t>75-79</t>
  </si>
  <si>
    <t>80-84</t>
  </si>
  <si>
    <t>85-89</t>
  </si>
  <si>
    <t>90+</t>
  </si>
  <si>
    <t xml:space="preserve"> A00-Y98</t>
  </si>
  <si>
    <t>All Causes of Death</t>
  </si>
  <si>
    <t xml:space="preserve"> A00-B99</t>
  </si>
  <si>
    <t>Certain Infectious and Parasitic Diseases</t>
  </si>
  <si>
    <t xml:space="preserve"> C00-D48</t>
  </si>
  <si>
    <t>Neoplasms</t>
  </si>
  <si>
    <t xml:space="preserve"> D50-D89</t>
  </si>
  <si>
    <t>All Diseases of the Blood and Blood Forming Organs and Certain Disorders Involving the Immune Mechanism</t>
  </si>
  <si>
    <t xml:space="preserve"> E00-E90</t>
  </si>
  <si>
    <t>Endocrine, Nutritional and Metabolic Diseases</t>
  </si>
  <si>
    <t xml:space="preserve"> F00-F99</t>
  </si>
  <si>
    <t>Mental and Behavioural Disorders</t>
  </si>
  <si>
    <t xml:space="preserve"> G00-H95</t>
  </si>
  <si>
    <t>Diseases of the Nervous System and the Sense Organs</t>
  </si>
  <si>
    <t xml:space="preserve"> I00-I99</t>
  </si>
  <si>
    <t>Disease of the Circulatory System</t>
  </si>
  <si>
    <t xml:space="preserve"> J00-J99</t>
  </si>
  <si>
    <t>Diseases of the Respiratory System</t>
  </si>
  <si>
    <t xml:space="preserve"> K00-K93</t>
  </si>
  <si>
    <t>Diseases of the Digestive System</t>
  </si>
  <si>
    <t xml:space="preserve"> L00-M99</t>
  </si>
  <si>
    <t>All Diseases of Skin, Musculoskeletal System and Connective Tissue</t>
  </si>
  <si>
    <t xml:space="preserve"> N00-N99</t>
  </si>
  <si>
    <t>Diseases of the Genitourinary System</t>
  </si>
  <si>
    <t xml:space="preserve"> O00-O99</t>
  </si>
  <si>
    <t>Pregnancy, Childbirth and the Puerperium</t>
  </si>
  <si>
    <t xml:space="preserve"> P00-P96</t>
  </si>
  <si>
    <t>Certain Conditions Originating in the Perinatal Period</t>
  </si>
  <si>
    <t xml:space="preserve"> Q00-Q99</t>
  </si>
  <si>
    <t>Congenital Malformations, Deformations and Chromosomal Abnormalities</t>
  </si>
  <si>
    <t xml:space="preserve"> R00-R99</t>
  </si>
  <si>
    <t>Signs, Symptoms and Abnormal Clinical and Laboratory Findings, N.E.C.</t>
  </si>
  <si>
    <t xml:space="preserve"> V01-Y98</t>
  </si>
  <si>
    <t>All External Causes of Morbidity and Mortality</t>
  </si>
  <si>
    <t>Northern</t>
  </si>
  <si>
    <t>HSC Trust</t>
  </si>
  <si>
    <t>South Eastern</t>
  </si>
  <si>
    <t>Southern</t>
  </si>
  <si>
    <t>Western</t>
  </si>
  <si>
    <t>Notes</t>
  </si>
  <si>
    <t>Address:</t>
  </si>
  <si>
    <t>Census Customer Services</t>
  </si>
  <si>
    <t>Phone:</t>
  </si>
  <si>
    <t>Email:</t>
  </si>
  <si>
    <t>Responsible Statistician:</t>
  </si>
  <si>
    <t>Registration Year</t>
  </si>
  <si>
    <t>Registration Quarter</t>
  </si>
  <si>
    <t>Births</t>
  </si>
  <si>
    <t>Marriages</t>
  </si>
  <si>
    <t xml:space="preserve">Table 1a </t>
  </si>
  <si>
    <t>Stillbirths</t>
  </si>
  <si>
    <t>Deaths</t>
  </si>
  <si>
    <t>Infant Deaths</t>
  </si>
  <si>
    <t>Table 1b</t>
  </si>
  <si>
    <t>Registration Month</t>
  </si>
  <si>
    <t>Civil Partnerships</t>
  </si>
  <si>
    <t xml:space="preserve">Table 2 </t>
  </si>
  <si>
    <t>Area</t>
  </si>
  <si>
    <t>Live Births</t>
  </si>
  <si>
    <t>All Ages</t>
  </si>
  <si>
    <t>Deaths by Age</t>
  </si>
  <si>
    <t>Cancer</t>
  </si>
  <si>
    <t>Ischaemic Heart Disease</t>
  </si>
  <si>
    <t>Under 1 Year</t>
  </si>
  <si>
    <t>1-14</t>
  </si>
  <si>
    <t xml:space="preserve">       Malignant Neoplasms</t>
  </si>
  <si>
    <t xml:space="preserve">     Ischaemic Heart Disease</t>
  </si>
  <si>
    <t xml:space="preserve">     Cerebrovascular Disease</t>
  </si>
  <si>
    <t xml:space="preserve">      Transport Accidents</t>
  </si>
  <si>
    <t xml:space="preserve">      Suicide, Self-Inflicted Injury and
     Events of Undetermined Intent</t>
  </si>
  <si>
    <t>Table 4a</t>
  </si>
  <si>
    <t xml:space="preserve">    V01-V99</t>
  </si>
  <si>
    <t xml:space="preserve">    X60-X84,Y87.0
   Y10-Y34, Y87.2</t>
  </si>
  <si>
    <t xml:space="preserve">     I20-I25</t>
  </si>
  <si>
    <t xml:space="preserve">     I60-I69</t>
  </si>
  <si>
    <t xml:space="preserve">     C00-C97</t>
  </si>
  <si>
    <t>Table 4b</t>
  </si>
  <si>
    <t>are available from the NISRA website at the following link:</t>
  </si>
  <si>
    <t>Number of Births, Deaths and Marriages Registered in Northern Ireland by Registration Quarter</t>
  </si>
  <si>
    <t>Births Rolling Average</t>
  </si>
  <si>
    <t>Deaths Rolling Average</t>
  </si>
  <si>
    <t>Marriages Rolling Average</t>
  </si>
  <si>
    <t>Table 1c</t>
  </si>
  <si>
    <t>Underlying Cause of Death</t>
  </si>
  <si>
    <t>Cancer
(C00-C97)</t>
  </si>
  <si>
    <t>Ischaemic Heart Disease
(I20-I25)</t>
  </si>
  <si>
    <t>Respiratory Disease
(J00-J99)</t>
  </si>
  <si>
    <r>
      <t xml:space="preserve">Alcohol </t>
    </r>
    <r>
      <rPr>
        <vertAlign val="superscript"/>
        <sz val="9"/>
        <rFont val="Arial"/>
        <family val="2"/>
      </rPr>
      <t>2</t>
    </r>
  </si>
  <si>
    <t>Deaths Related to</t>
  </si>
  <si>
    <r>
      <t xml:space="preserve">MRSA </t>
    </r>
    <r>
      <rPr>
        <vertAlign val="superscript"/>
        <sz val="9"/>
        <rFont val="Arial"/>
        <family val="2"/>
      </rPr>
      <t>3</t>
    </r>
  </si>
  <si>
    <r>
      <t xml:space="preserve">Clostridium Difficile </t>
    </r>
    <r>
      <rPr>
        <vertAlign val="superscript"/>
        <sz val="9"/>
        <rFont val="Arial"/>
        <family val="2"/>
      </rPr>
      <t>3</t>
    </r>
  </si>
  <si>
    <r>
      <t>1</t>
    </r>
    <r>
      <rPr>
        <sz val="9"/>
        <rFont val="Arial"/>
        <family val="2"/>
      </rPr>
      <t xml:space="preserve">  In the UK, when reporting deaths from suicide, it is conventional to include cases where the cause of death is classified as </t>
    </r>
  </si>
  <si>
    <r>
      <t>2</t>
    </r>
    <r>
      <rPr>
        <sz val="9"/>
        <rFont val="Arial"/>
        <family val="2"/>
      </rPr>
      <t xml:space="preserve">  Alcohol and Drug Related Deaths are defined using the UK standard definitions (see General Notes for more details)</t>
    </r>
  </si>
  <si>
    <r>
      <t xml:space="preserve">Drugs </t>
    </r>
    <r>
      <rPr>
        <vertAlign val="superscript"/>
        <sz val="9"/>
        <rFont val="Arial"/>
        <family val="2"/>
      </rPr>
      <t>2</t>
    </r>
  </si>
  <si>
    <r>
      <t xml:space="preserve">Suicide </t>
    </r>
    <r>
      <rPr>
        <vertAlign val="superscript"/>
        <sz val="9"/>
        <rFont val="Arial"/>
        <family val="2"/>
      </rPr>
      <t xml:space="preserve">1
</t>
    </r>
    <r>
      <rPr>
        <sz val="9"/>
        <rFont val="Arial"/>
        <family val="2"/>
      </rPr>
      <t>(X60-X84, Y87.0,
Y10-Y34, Y87.2)</t>
    </r>
  </si>
  <si>
    <t>Release Date:</t>
  </si>
  <si>
    <t>The United Kingdom Statistics Authority has designated these statistics as National Statistics,</t>
  </si>
  <si>
    <t>in accordance with the Statistics and Registration Service Act 2007 and signifying compliance</t>
  </si>
  <si>
    <t>with the Code of Practice for Official Statistics.</t>
  </si>
  <si>
    <t>Designation can be broadly interpreted to mean that the statistics:</t>
  </si>
  <si>
    <t xml:space="preserve"> - meet identified user needs;</t>
  </si>
  <si>
    <t xml:space="preserve"> - are well explained and readily accessible;</t>
  </si>
  <si>
    <t xml:space="preserve"> - are produced according to sound methods, and</t>
  </si>
  <si>
    <t xml:space="preserve"> - are managed impartially and objectively in the public interest.</t>
  </si>
  <si>
    <t xml:space="preserve">Once statistics have been designated as National Statistics it is a statutory requirement that </t>
  </si>
  <si>
    <t>the Code of Practice shall continue to be observed.</t>
  </si>
  <si>
    <t xml:space="preserve">If you have any queries about this publication please contact our Customer Services </t>
  </si>
  <si>
    <t>Section at:</t>
  </si>
  <si>
    <t>Vital Statistics by Registration Month from January 2009</t>
  </si>
  <si>
    <t>Contents</t>
  </si>
  <si>
    <t>Table 2: Vital Statistics by Registration Month from January 2009</t>
  </si>
  <si>
    <t xml:space="preserve">4th </t>
  </si>
  <si>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 Healthcare Associated Infection Deaths data have been collated by looking for all mentions of MRSA or Clostridium Difficile on the death certificate</t>
    </r>
  </si>
  <si>
    <t>Antrim and Newtownabbey</t>
  </si>
  <si>
    <t>Causeway Coast and Glens</t>
  </si>
  <si>
    <t>Fermanagh and Omagh</t>
  </si>
  <si>
    <t>Lisburn and Castlereagh</t>
  </si>
  <si>
    <t>Mid and East Antrim</t>
  </si>
  <si>
    <t>Mid Ulster</t>
  </si>
  <si>
    <t>Newry, Mourne and Down</t>
  </si>
  <si>
    <r>
      <t>2</t>
    </r>
    <r>
      <rPr>
        <sz val="9"/>
        <rFont val="Arial"/>
        <family val="2"/>
      </rPr>
      <t xml:space="preserve"> From 2009 onwards, includes birth registrations outside of civil partnerships for cases registered under the Human Fertility and Embryology Act</t>
    </r>
  </si>
  <si>
    <r>
      <t>2</t>
    </r>
    <r>
      <rPr>
        <sz val="9"/>
        <rFont val="Arial"/>
        <family val="2"/>
      </rPr>
      <t xml:space="preserve">  From 2009 onwards, includes birth registrations outside civil partnerships for cases registered under the Human Fertility and Embryology Act</t>
    </r>
  </si>
  <si>
    <r>
      <t xml:space="preserve">Rate </t>
    </r>
    <r>
      <rPr>
        <vertAlign val="superscript"/>
        <sz val="10"/>
        <rFont val="Arial"/>
        <family val="2"/>
      </rPr>
      <t>1</t>
    </r>
  </si>
  <si>
    <t xml:space="preserve">   either ‘Intentional self-harm’ or ‘Event of undetermined intent’</t>
  </si>
  <si>
    <t xml:space="preserve">  (see General Notes for more details)</t>
  </si>
  <si>
    <t xml:space="preserve">1st </t>
  </si>
  <si>
    <t>Age Group</t>
  </si>
  <si>
    <r>
      <t>3</t>
    </r>
    <r>
      <rPr>
        <sz val="9"/>
        <rFont val="Arial"/>
        <family val="2"/>
      </rPr>
      <t xml:space="preserve">  Mothers aged less than 20</t>
    </r>
  </si>
  <si>
    <t>Brian Green</t>
  </si>
  <si>
    <t>Total</t>
  </si>
  <si>
    <t>% Outside Marriage</t>
  </si>
  <si>
    <t>To Teenage Mothers</t>
  </si>
  <si>
    <t>To Mothers Aged 30 and Over</t>
  </si>
  <si>
    <r>
      <t>1</t>
    </r>
    <r>
      <rPr>
        <sz val="9"/>
        <rFont val="Arial"/>
        <family val="2"/>
      </rPr>
      <t xml:space="preserve">  Annualised rate per 1,000 population, based on mid-year population estimates</t>
    </r>
  </si>
  <si>
    <t>Civil Marriages
(% of total)</t>
  </si>
  <si>
    <r>
      <t xml:space="preserve">Birth Rate </t>
    </r>
    <r>
      <rPr>
        <b/>
        <vertAlign val="superscript"/>
        <sz val="10"/>
        <rFont val="Arial"/>
        <family val="2"/>
      </rPr>
      <t>1</t>
    </r>
  </si>
  <si>
    <r>
      <t xml:space="preserve">Outside 
Marriage </t>
    </r>
    <r>
      <rPr>
        <b/>
        <vertAlign val="superscript"/>
        <sz val="10"/>
        <rFont val="Arial"/>
        <family val="2"/>
      </rPr>
      <t>2</t>
    </r>
  </si>
  <si>
    <r>
      <t xml:space="preserve">Death Rate </t>
    </r>
    <r>
      <rPr>
        <b/>
        <vertAlign val="superscript"/>
        <sz val="10"/>
        <rFont val="Arial"/>
        <family val="2"/>
      </rPr>
      <t>1</t>
    </r>
  </si>
  <si>
    <r>
      <t>1</t>
    </r>
    <r>
      <rPr>
        <sz val="9"/>
        <rFont val="Arial"/>
        <family val="2"/>
      </rPr>
      <t xml:space="preserve">  Annualised Rate per 1,000 population, based on Mid-Year Population Estimates</t>
    </r>
  </si>
  <si>
    <r>
      <t xml:space="preserve">1 </t>
    </r>
    <r>
      <rPr>
        <sz val="9"/>
        <rFont val="Arial"/>
        <family val="2"/>
      </rPr>
      <t>Annualised rate per 1,000 of the population, based on mid-year population estimates</t>
    </r>
  </si>
  <si>
    <t>Total Marriages</t>
  </si>
  <si>
    <r>
      <t xml:space="preserve">1 </t>
    </r>
    <r>
      <rPr>
        <sz val="9"/>
        <rFont val="Arial"/>
        <family val="2"/>
      </rPr>
      <t>Trend is calculated using an average of the quarter in question plus the preceding three quarters and is plotted against the final quarter.</t>
    </r>
  </si>
  <si>
    <t>Ards and North Down</t>
  </si>
  <si>
    <t>Armagh City, Banbridge and Craigavon</t>
  </si>
  <si>
    <t>Derry City and Strabane</t>
  </si>
  <si>
    <t>Table 1a: Birth and Stillbirth Statistics by Quarter from Quarter 1 2006</t>
  </si>
  <si>
    <t>Table 1b: Death, Marriage and Civil Partnership Statistics by Quarter from Quarter 1 2006</t>
  </si>
  <si>
    <t>Death, Marriage and Civil Partnership Statistics by Quarter from Quarter 1 of 2006</t>
  </si>
  <si>
    <t>Live Birth and Stillbirth Statistics by Quarter from Quarter 1 of 2006</t>
  </si>
  <si>
    <t>These tables, as well as previous reports,</t>
  </si>
  <si>
    <t>dmb.nisra@finance-ni.gov.uk</t>
  </si>
  <si>
    <t>Colby House</t>
  </si>
  <si>
    <t>Stranmillis Court</t>
  </si>
  <si>
    <t>BT9 5RR</t>
  </si>
  <si>
    <t>Cause of Death Statistics by Quarter from Quarter 1 of 2009</t>
  </si>
  <si>
    <t>Table 1c: Cause of Death Statistics by Quarter from Quarter 1 2009</t>
  </si>
  <si>
    <t>Estimated Population 30 June 2015</t>
  </si>
  <si>
    <t>--</t>
  </si>
  <si>
    <t>--  NISRA is not currently able to produce Marriage statistics at the former 26 councils level.  Please contact us if you require further information.</t>
  </si>
  <si>
    <t>2015*</t>
  </si>
  <si>
    <t>2016**</t>
  </si>
  <si>
    <t xml:space="preserve">* 2015 rates have been updated using the 2015 mid-year population estimates, rates may therefore differ from those previously published. </t>
  </si>
  <si>
    <t>** 2016 rates have been calculated using the 2015 mid-year population estimates.</t>
  </si>
  <si>
    <t>02890 255156</t>
  </si>
  <si>
    <t>https://www.nisra.gov.uk/statistics/births-deaths-and-marriages/registrar-general-quarterly-report</t>
  </si>
  <si>
    <t>Figure 1a: Quarterly Births and Deaths, 1999 to 2016 (Q4) - non-zero y-axis</t>
  </si>
  <si>
    <t>Figure 1b: Quarterly Marriages, 1999 to 2016 (Q4)</t>
  </si>
  <si>
    <t>Table 3a: Vital Statistics by Area (Registered between 1 October 2016 and 31 December 2016)</t>
  </si>
  <si>
    <t>Table 3b: Vital Statistics by Local Government Districts (2014) (Registered between 1 October 2016 and 31 December 2016)</t>
  </si>
  <si>
    <t>Table 4a: Deaths Registered During Quarter Ended 31 December 2016 Classified by Cause, Gender and Age Group</t>
  </si>
  <si>
    <t>Table 4b: Deaths Registered During Quarter Ended 31 December 2016 Classified by Cause and Health and Social Care Trust (HSCT)</t>
  </si>
  <si>
    <t>Deaths Registered During Quarter 4 of 2016 (October to December) Classified by Cause and Health and Social Care Trust (HSCT)</t>
  </si>
  <si>
    <t>Deaths Registered During Quarter 4 of 2016 (October to December) Classified by Cause, Gender and Age Group</t>
  </si>
  <si>
    <t>Table 3b        Vital Statistics by Local Government Districts 2014 (Quarter 4 of 2016 - October to December)</t>
  </si>
  <si>
    <t>Table 3a         Vital Statistics by Area (Quarter 4 of 2016 - October to December)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</si>
</sst>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%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"/>
    <numFmt numFmtId="172" formatCode="0.00000"/>
    <numFmt numFmtId="173" formatCode="0.0000"/>
  </numFmts>
  <fonts count="7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i/>
      <sz val="9"/>
      <name val="Arial"/>
      <family val="2"/>
    </font>
    <font>
      <b/>
      <u val="single"/>
      <sz val="9"/>
      <name val="Arial"/>
      <family val="2"/>
    </font>
    <font>
      <sz val="11"/>
      <name val="Calibri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u val="single"/>
      <sz val="10.45"/>
      <color indexed="12"/>
      <name val="Arial"/>
      <family val="2"/>
    </font>
    <font>
      <b/>
      <sz val="12"/>
      <name val="Arial MT"/>
      <family val="0"/>
    </font>
    <font>
      <b/>
      <i/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2"/>
      <color indexed="12"/>
      <name val="Arial"/>
      <family val="2"/>
    </font>
    <font>
      <sz val="10"/>
      <color indexed="8"/>
      <name val="Arial"/>
      <family val="0"/>
    </font>
    <font>
      <sz val="11"/>
      <color indexed="8"/>
      <name val="Arial"/>
      <family val="0"/>
    </font>
    <font>
      <sz val="10.1"/>
      <color indexed="8"/>
      <name val="Arial"/>
      <family val="0"/>
    </font>
    <font>
      <sz val="1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4"/>
      <color indexed="30"/>
      <name val="Arial"/>
      <family val="2"/>
    </font>
    <font>
      <sz val="14"/>
      <color indexed="30"/>
      <name val="Arial"/>
      <family val="2"/>
    </font>
    <font>
      <u val="single"/>
      <sz val="14"/>
      <color indexed="30"/>
      <name val="Arial"/>
      <family val="2"/>
    </font>
    <font>
      <b/>
      <sz val="14"/>
      <color indexed="30"/>
      <name val="Arial"/>
      <family val="2"/>
    </font>
    <font>
      <b/>
      <sz val="12"/>
      <color indexed="8"/>
      <name val="Arial"/>
      <family val="0"/>
    </font>
    <font>
      <b/>
      <sz val="12.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4"/>
      <color rgb="FF0070C0"/>
      <name val="Arial"/>
      <family val="2"/>
    </font>
    <font>
      <sz val="14"/>
      <color rgb="FF0070C0"/>
      <name val="Arial"/>
      <family val="2"/>
    </font>
    <font>
      <u val="single"/>
      <sz val="14"/>
      <color rgb="FF0070C0"/>
      <name val="Arial"/>
      <family val="2"/>
    </font>
    <font>
      <b/>
      <sz val="14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 style="medium"/>
      <top/>
      <bottom/>
    </border>
    <border>
      <left/>
      <right style="thin"/>
      <top/>
      <bottom/>
    </border>
    <border>
      <left style="medium"/>
      <right style="thin"/>
      <top style="thin"/>
      <bottom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/>
      <top style="thin"/>
      <bottom style="medium"/>
    </border>
    <border>
      <left/>
      <right style="thin"/>
      <top/>
      <bottom style="medium"/>
    </border>
    <border>
      <left/>
      <right style="thin"/>
      <top/>
      <bottom style="thin"/>
    </border>
    <border>
      <left/>
      <right style="medium"/>
      <top style="thin"/>
      <bottom/>
    </border>
    <border>
      <left style="medium"/>
      <right/>
      <top style="thin"/>
      <bottom/>
    </border>
    <border>
      <left style="medium"/>
      <right style="medium"/>
      <top/>
      <bottom/>
    </border>
    <border>
      <left/>
      <right style="thin"/>
      <top style="thin"/>
      <bottom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/>
    </border>
    <border>
      <left style="medium"/>
      <right/>
      <top style="medium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357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Fill="1" applyBorder="1" applyAlignment="1">
      <alignment horizontal="center" wrapText="1"/>
    </xf>
    <xf numFmtId="3" fontId="4" fillId="0" borderId="0" xfId="0" applyNumberFormat="1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 horizontal="left" vertical="top"/>
    </xf>
    <xf numFmtId="0" fontId="10" fillId="0" borderId="14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left" vertical="top"/>
    </xf>
    <xf numFmtId="0" fontId="10" fillId="0" borderId="12" xfId="0" applyFont="1" applyFill="1" applyBorder="1" applyAlignment="1">
      <alignment horizontal="left" vertical="top" wrapText="1"/>
    </xf>
    <xf numFmtId="0" fontId="1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 horizontal="center"/>
    </xf>
    <xf numFmtId="3" fontId="4" fillId="0" borderId="19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3" fontId="4" fillId="0" borderId="0" xfId="0" applyNumberFormat="1" applyFont="1" applyAlignment="1">
      <alignment/>
    </xf>
    <xf numFmtId="0" fontId="4" fillId="0" borderId="12" xfId="0" applyNumberFormat="1" applyFont="1" applyBorder="1" applyAlignment="1">
      <alignment horizontal="left"/>
    </xf>
    <xf numFmtId="0" fontId="4" fillId="0" borderId="19" xfId="0" applyFont="1" applyFill="1" applyBorder="1" applyAlignment="1">
      <alignment horizontal="center"/>
    </xf>
    <xf numFmtId="0" fontId="8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9" fillId="33" borderId="0" xfId="53" applyFill="1" applyAlignment="1" applyProtection="1">
      <alignment/>
      <protection/>
    </xf>
    <xf numFmtId="0" fontId="0" fillId="33" borderId="0" xfId="0" applyFont="1" applyFill="1" applyAlignment="1" quotePrefix="1">
      <alignment/>
    </xf>
    <xf numFmtId="0" fontId="2" fillId="33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2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3" fontId="4" fillId="0" borderId="21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164" fontId="10" fillId="0" borderId="22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3" fontId="7" fillId="0" borderId="24" xfId="0" applyNumberFormat="1" applyFont="1" applyFill="1" applyBorder="1" applyAlignment="1">
      <alignment horizontal="center"/>
    </xf>
    <xf numFmtId="3" fontId="7" fillId="0" borderId="13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22" xfId="0" applyFont="1" applyFill="1" applyBorder="1" applyAlignment="1">
      <alignment horizontal="center" vertical="top"/>
    </xf>
    <xf numFmtId="164" fontId="4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25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4" fillId="0" borderId="2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7" fillId="0" borderId="20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/>
    </xf>
    <xf numFmtId="0" fontId="4" fillId="0" borderId="13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right" wrapText="1"/>
    </xf>
    <xf numFmtId="3" fontId="4" fillId="0" borderId="2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 wrapText="1"/>
    </xf>
    <xf numFmtId="3" fontId="4" fillId="0" borderId="19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right"/>
    </xf>
    <xf numFmtId="0" fontId="7" fillId="0" borderId="28" xfId="0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164" fontId="4" fillId="0" borderId="22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vertical="top"/>
    </xf>
    <xf numFmtId="0" fontId="4" fillId="0" borderId="0" xfId="0" applyFont="1" applyFill="1" applyAlignment="1">
      <alignment horizontal="right"/>
    </xf>
    <xf numFmtId="3" fontId="4" fillId="0" borderId="18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 wrapText="1"/>
    </xf>
    <xf numFmtId="0" fontId="4" fillId="0" borderId="24" xfId="0" applyFont="1" applyFill="1" applyBorder="1" applyAlignment="1">
      <alignment horizontal="right" wrapText="1"/>
    </xf>
    <xf numFmtId="0" fontId="4" fillId="0" borderId="18" xfId="0" applyFont="1" applyFill="1" applyBorder="1" applyAlignment="1">
      <alignment/>
    </xf>
    <xf numFmtId="0" fontId="4" fillId="0" borderId="29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6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3" fontId="4" fillId="0" borderId="18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4" fillId="0" borderId="14" xfId="0" applyFont="1" applyFill="1" applyBorder="1" applyAlignment="1">
      <alignment horizontal="center"/>
    </xf>
    <xf numFmtId="3" fontId="4" fillId="0" borderId="0" xfId="0" applyNumberFormat="1" applyFont="1" applyFill="1" applyAlignment="1">
      <alignment horizontal="right"/>
    </xf>
    <xf numFmtId="0" fontId="4" fillId="0" borderId="30" xfId="0" applyFont="1" applyFill="1" applyBorder="1" applyAlignment="1">
      <alignment horizontal="center" wrapText="1"/>
    </xf>
    <xf numFmtId="0" fontId="4" fillId="0" borderId="31" xfId="0" applyFont="1" applyFill="1" applyBorder="1" applyAlignment="1">
      <alignment horizontal="center" vertical="center" wrapText="1"/>
    </xf>
    <xf numFmtId="17" fontId="4" fillId="0" borderId="31" xfId="0" applyNumberFormat="1" applyFont="1" applyFill="1" applyBorder="1" applyAlignment="1" quotePrefix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wrapText="1"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9" fillId="0" borderId="0" xfId="53" applyFont="1" applyAlignment="1" applyProtection="1">
      <alignment/>
      <protection/>
    </xf>
    <xf numFmtId="0" fontId="70" fillId="0" borderId="0" xfId="0" applyFont="1" applyAlignment="1">
      <alignment horizontal="center" readingOrder="1"/>
    </xf>
    <xf numFmtId="0" fontId="4" fillId="0" borderId="33" xfId="0" applyFont="1" applyFill="1" applyBorder="1" applyAlignment="1">
      <alignment horizontal="center" wrapText="1"/>
    </xf>
    <xf numFmtId="0" fontId="4" fillId="0" borderId="34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right" wrapText="1"/>
    </xf>
    <xf numFmtId="0" fontId="4" fillId="0" borderId="18" xfId="0" applyFont="1" applyFill="1" applyBorder="1" applyAlignment="1">
      <alignment horizontal="right" wrapText="1"/>
    </xf>
    <xf numFmtId="3" fontId="4" fillId="0" borderId="1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3" fontId="4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0" fontId="10" fillId="0" borderId="23" xfId="0" applyFont="1" applyFill="1" applyBorder="1" applyAlignment="1">
      <alignment horizontal="center" wrapText="1"/>
    </xf>
    <xf numFmtId="0" fontId="4" fillId="0" borderId="36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/>
    </xf>
    <xf numFmtId="0" fontId="4" fillId="0" borderId="27" xfId="0" applyFont="1" applyBorder="1" applyAlignment="1">
      <alignment horizontal="left"/>
    </xf>
    <xf numFmtId="3" fontId="7" fillId="0" borderId="37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164" fontId="17" fillId="0" borderId="0" xfId="0" applyNumberFormat="1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 wrapText="1"/>
    </xf>
    <xf numFmtId="164" fontId="10" fillId="0" borderId="19" xfId="0" applyNumberFormat="1" applyFont="1" applyFill="1" applyBorder="1" applyAlignment="1">
      <alignment horizontal="center" wrapText="1"/>
    </xf>
    <xf numFmtId="3" fontId="4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 wrapText="1"/>
    </xf>
    <xf numFmtId="164" fontId="10" fillId="0" borderId="19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wrapText="1"/>
    </xf>
    <xf numFmtId="164" fontId="10" fillId="0" borderId="13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10" fillId="0" borderId="19" xfId="0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164" fontId="10" fillId="0" borderId="13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 wrapText="1"/>
    </xf>
    <xf numFmtId="0" fontId="4" fillId="0" borderId="27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3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 wrapText="1"/>
    </xf>
    <xf numFmtId="0" fontId="10" fillId="0" borderId="22" xfId="0" applyFont="1" applyFill="1" applyBorder="1" applyAlignment="1">
      <alignment horizontal="center"/>
    </xf>
    <xf numFmtId="0" fontId="10" fillId="0" borderId="39" xfId="0" applyFont="1" applyFill="1" applyBorder="1" applyAlignment="1">
      <alignment horizontal="center"/>
    </xf>
    <xf numFmtId="3" fontId="4" fillId="0" borderId="39" xfId="0" applyNumberFormat="1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64" fontId="7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4" fillId="0" borderId="23" xfId="0" applyFont="1" applyFill="1" applyBorder="1" applyAlignment="1">
      <alignment horizontal="center" vertical="top"/>
    </xf>
    <xf numFmtId="1" fontId="4" fillId="0" borderId="0" xfId="0" applyNumberFormat="1" applyFont="1" applyFill="1" applyAlignment="1">
      <alignment/>
    </xf>
    <xf numFmtId="0" fontId="4" fillId="0" borderId="41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18" xfId="0" applyFont="1" applyFill="1" applyBorder="1" applyAlignment="1">
      <alignment/>
    </xf>
    <xf numFmtId="9" fontId="0" fillId="0" borderId="0" xfId="68" applyFont="1" applyFill="1" applyAlignment="1">
      <alignment/>
    </xf>
    <xf numFmtId="0" fontId="0" fillId="0" borderId="39" xfId="0" applyFont="1" applyFill="1" applyBorder="1" applyAlignment="1">
      <alignment/>
    </xf>
    <xf numFmtId="0" fontId="4" fillId="0" borderId="26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7" fillId="0" borderId="30" xfId="0" applyFont="1" applyFill="1" applyBorder="1" applyAlignment="1">
      <alignment horizontal="center"/>
    </xf>
    <xf numFmtId="3" fontId="4" fillId="0" borderId="23" xfId="0" applyNumberFormat="1" applyFont="1" applyFill="1" applyBorder="1" applyAlignment="1">
      <alignment horizontal="center"/>
    </xf>
    <xf numFmtId="3" fontId="4" fillId="0" borderId="42" xfId="0" applyNumberFormat="1" applyFont="1" applyFill="1" applyBorder="1" applyAlignment="1">
      <alignment horizontal="center"/>
    </xf>
    <xf numFmtId="164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68" applyNumberFormat="1" applyFont="1" applyFill="1" applyAlignment="1">
      <alignment/>
    </xf>
    <xf numFmtId="3" fontId="4" fillId="0" borderId="22" xfId="0" applyNumberFormat="1" applyFont="1" applyFill="1" applyBorder="1" applyAlignment="1">
      <alignment horizontal="center" vertical="center"/>
    </xf>
    <xf numFmtId="164" fontId="10" fillId="0" borderId="22" xfId="0" applyNumberFormat="1" applyFont="1" applyFill="1" applyBorder="1" applyAlignment="1">
      <alignment horizontal="center" vertical="center"/>
    </xf>
    <xf numFmtId="164" fontId="10" fillId="0" borderId="22" xfId="0" applyNumberFormat="1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 wrapText="1"/>
    </xf>
    <xf numFmtId="164" fontId="10" fillId="0" borderId="4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165" fontId="4" fillId="0" borderId="0" xfId="68" applyNumberFormat="1" applyFont="1" applyFill="1" applyAlignment="1">
      <alignment/>
    </xf>
    <xf numFmtId="3" fontId="16" fillId="0" borderId="0" xfId="0" applyNumberFormat="1" applyFont="1" applyFill="1" applyAlignment="1">
      <alignment/>
    </xf>
    <xf numFmtId="3" fontId="0" fillId="0" borderId="0" xfId="64" applyNumberFormat="1" applyFont="1" applyFill="1">
      <alignment/>
      <protection/>
    </xf>
    <xf numFmtId="0" fontId="4" fillId="0" borderId="28" xfId="0" applyFont="1" applyFill="1" applyBorder="1" applyAlignment="1">
      <alignment horizontal="center" wrapText="1"/>
    </xf>
    <xf numFmtId="0" fontId="4" fillId="0" borderId="43" xfId="0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4" fillId="0" borderId="2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3" fontId="4" fillId="0" borderId="23" xfId="0" applyNumberFormat="1" applyFont="1" applyFill="1" applyBorder="1" applyAlignment="1">
      <alignment horizontal="center" vertical="center" wrapText="1"/>
    </xf>
    <xf numFmtId="164" fontId="10" fillId="0" borderId="21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68" applyNumberFormat="1" applyFont="1" applyFill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/>
    </xf>
    <xf numFmtId="3" fontId="4" fillId="0" borderId="23" xfId="0" applyNumberFormat="1" applyFont="1" applyFill="1" applyBorder="1" applyAlignment="1">
      <alignment horizontal="right" wrapText="1"/>
    </xf>
    <xf numFmtId="0" fontId="4" fillId="0" borderId="39" xfId="0" applyFont="1" applyFill="1" applyBorder="1" applyAlignment="1">
      <alignment/>
    </xf>
    <xf numFmtId="3" fontId="4" fillId="0" borderId="42" xfId="0" applyNumberFormat="1" applyFont="1" applyFill="1" applyBorder="1" applyAlignment="1">
      <alignment horizontal="center" wrapText="1"/>
    </xf>
    <xf numFmtId="3" fontId="4" fillId="0" borderId="22" xfId="0" applyNumberFormat="1" applyFont="1" applyFill="1" applyBorder="1" applyAlignment="1">
      <alignment horizontal="center" wrapText="1"/>
    </xf>
    <xf numFmtId="166" fontId="18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66" fontId="19" fillId="0" borderId="0" xfId="0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3" fontId="7" fillId="0" borderId="37" xfId="0" applyNumberFormat="1" applyFont="1" applyFill="1" applyBorder="1" applyAlignment="1">
      <alignment horizontal="center" vertical="center"/>
    </xf>
    <xf numFmtId="3" fontId="7" fillId="0" borderId="44" xfId="0" applyNumberFormat="1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4" fillId="0" borderId="46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10" fillId="0" borderId="18" xfId="0" applyFont="1" applyFill="1" applyBorder="1" applyAlignment="1">
      <alignment horizontal="center" wrapText="1"/>
    </xf>
    <xf numFmtId="14" fontId="0" fillId="0" borderId="0" xfId="0" applyNumberFormat="1" applyFill="1" applyAlignment="1">
      <alignment horizontal="left"/>
    </xf>
    <xf numFmtId="0" fontId="9" fillId="0" borderId="0" xfId="53" applyAlignment="1" applyProtection="1">
      <alignment/>
      <protection/>
    </xf>
    <xf numFmtId="0" fontId="4" fillId="0" borderId="10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164" fontId="7" fillId="0" borderId="24" xfId="0" applyNumberFormat="1" applyFont="1" applyFill="1" applyBorder="1" applyAlignment="1">
      <alignment horizontal="center"/>
    </xf>
    <xf numFmtId="0" fontId="4" fillId="0" borderId="10" xfId="0" applyFont="1" applyFill="1" applyBorder="1" applyAlignment="1" quotePrefix="1">
      <alignment horizontal="center"/>
    </xf>
    <xf numFmtId="0" fontId="4" fillId="0" borderId="0" xfId="0" applyFont="1" applyFill="1" applyAlignment="1" quotePrefix="1">
      <alignment/>
    </xf>
    <xf numFmtId="0" fontId="0" fillId="0" borderId="0" xfId="0" applyAlignment="1">
      <alignment horizontal="center"/>
    </xf>
    <xf numFmtId="0" fontId="0" fillId="0" borderId="24" xfId="0" applyFont="1" applyFill="1" applyBorder="1" applyAlignment="1">
      <alignment horizontal="center"/>
    </xf>
    <xf numFmtId="164" fontId="17" fillId="0" borderId="24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4" fontId="7" fillId="0" borderId="47" xfId="0" applyNumberFormat="1" applyFont="1" applyFill="1" applyBorder="1" applyAlignment="1">
      <alignment horizontal="center"/>
    </xf>
    <xf numFmtId="164" fontId="7" fillId="0" borderId="19" xfId="0" applyNumberFormat="1" applyFont="1" applyFill="1" applyBorder="1" applyAlignment="1">
      <alignment horizontal="center"/>
    </xf>
    <xf numFmtId="164" fontId="4" fillId="0" borderId="19" xfId="0" applyNumberFormat="1" applyFont="1" applyFill="1" applyBorder="1" applyAlignment="1">
      <alignment horizontal="center"/>
    </xf>
    <xf numFmtId="1" fontId="10" fillId="0" borderId="42" xfId="0" applyNumberFormat="1" applyFont="1" applyFill="1" applyBorder="1" applyAlignment="1">
      <alignment horizontal="center"/>
    </xf>
    <xf numFmtId="0" fontId="4" fillId="0" borderId="29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3" fontId="4" fillId="0" borderId="23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0" borderId="24" xfId="0" applyFont="1" applyFill="1" applyBorder="1" applyAlignment="1">
      <alignment horizontal="center" wrapText="1"/>
    </xf>
    <xf numFmtId="0" fontId="4" fillId="0" borderId="48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3" fontId="7" fillId="0" borderId="25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3" fontId="7" fillId="0" borderId="49" xfId="0" applyNumberFormat="1" applyFont="1" applyFill="1" applyBorder="1" applyAlignment="1">
      <alignment horizontal="center" vertical="top"/>
    </xf>
    <xf numFmtId="0" fontId="7" fillId="0" borderId="50" xfId="0" applyFont="1" applyFill="1" applyBorder="1" applyAlignment="1">
      <alignment horizontal="center"/>
    </xf>
    <xf numFmtId="3" fontId="7" fillId="0" borderId="50" xfId="0" applyNumberFormat="1" applyFont="1" applyFill="1" applyBorder="1" applyAlignment="1">
      <alignment horizontal="center" wrapText="1"/>
    </xf>
    <xf numFmtId="0" fontId="7" fillId="0" borderId="5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wrapText="1"/>
    </xf>
    <xf numFmtId="0" fontId="4" fillId="0" borderId="29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right" vertical="top"/>
    </xf>
    <xf numFmtId="3" fontId="7" fillId="0" borderId="38" xfId="0" applyNumberFormat="1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right" vertical="top"/>
    </xf>
    <xf numFmtId="0" fontId="4" fillId="0" borderId="39" xfId="0" applyFont="1" applyFill="1" applyBorder="1" applyAlignment="1">
      <alignment horizontal="center" wrapText="1"/>
    </xf>
    <xf numFmtId="0" fontId="4" fillId="0" borderId="52" xfId="0" applyFont="1" applyFill="1" applyBorder="1" applyAlignment="1">
      <alignment horizontal="center" wrapText="1"/>
    </xf>
    <xf numFmtId="0" fontId="4" fillId="0" borderId="53" xfId="0" applyFont="1" applyFill="1" applyBorder="1" applyAlignment="1">
      <alignment horizontal="center" wrapText="1"/>
    </xf>
    <xf numFmtId="0" fontId="4" fillId="0" borderId="54" xfId="0" applyFont="1" applyFill="1" applyBorder="1" applyAlignment="1">
      <alignment horizontal="center" wrapText="1"/>
    </xf>
    <xf numFmtId="0" fontId="4" fillId="0" borderId="55" xfId="0" applyFont="1" applyFill="1" applyBorder="1" applyAlignment="1">
      <alignment horizontal="center" wrapText="1"/>
    </xf>
    <xf numFmtId="0" fontId="4" fillId="0" borderId="56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wrapText="1"/>
    </xf>
    <xf numFmtId="0" fontId="0" fillId="0" borderId="60" xfId="0" applyFont="1" applyFill="1" applyBorder="1" applyAlignment="1">
      <alignment horizontal="center" wrapText="1"/>
    </xf>
    <xf numFmtId="0" fontId="0" fillId="0" borderId="58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4" fillId="0" borderId="57" xfId="0" applyFont="1" applyFill="1" applyBorder="1" applyAlignment="1">
      <alignment horizontal="center" wrapText="1"/>
    </xf>
    <xf numFmtId="0" fontId="4" fillId="0" borderId="59" xfId="0" applyFont="1" applyFill="1" applyBorder="1" applyAlignment="1">
      <alignment horizontal="center" wrapText="1"/>
    </xf>
    <xf numFmtId="0" fontId="4" fillId="0" borderId="51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7" fillId="0" borderId="57" xfId="0" applyFont="1" applyFill="1" applyBorder="1" applyAlignment="1">
      <alignment horizontal="center" wrapText="1"/>
    </xf>
    <xf numFmtId="0" fontId="7" fillId="0" borderId="58" xfId="0" applyFont="1" applyFill="1" applyBorder="1" applyAlignment="1">
      <alignment horizontal="center" wrapText="1"/>
    </xf>
    <xf numFmtId="0" fontId="2" fillId="0" borderId="58" xfId="0" applyFont="1" applyFill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7" fillId="0" borderId="30" xfId="0" applyFont="1" applyFill="1" applyBorder="1" applyAlignment="1">
      <alignment horizontal="center"/>
    </xf>
    <xf numFmtId="0" fontId="7" fillId="0" borderId="61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 wrapText="1"/>
    </xf>
    <xf numFmtId="0" fontId="7" fillId="0" borderId="47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31" xfId="0" applyFont="1" applyFill="1" applyBorder="1" applyAlignment="1">
      <alignment horizontal="center" wrapText="1"/>
    </xf>
    <xf numFmtId="0" fontId="7" fillId="0" borderId="43" xfId="0" applyFont="1" applyFill="1" applyBorder="1" applyAlignment="1">
      <alignment horizontal="center" wrapText="1"/>
    </xf>
    <xf numFmtId="0" fontId="7" fillId="0" borderId="59" xfId="0" applyFont="1" applyFill="1" applyBorder="1" applyAlignment="1">
      <alignment horizontal="center" wrapText="1"/>
    </xf>
    <xf numFmtId="0" fontId="7" fillId="0" borderId="51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54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55" xfId="0" applyFont="1" applyFill="1" applyBorder="1" applyAlignment="1">
      <alignment wrapText="1"/>
    </xf>
    <xf numFmtId="0" fontId="7" fillId="0" borderId="56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wrapText="1"/>
    </xf>
    <xf numFmtId="0" fontId="2" fillId="0" borderId="26" xfId="0" applyFont="1" applyFill="1" applyBorder="1" applyAlignment="1">
      <alignment wrapText="1"/>
    </xf>
    <xf numFmtId="0" fontId="7" fillId="0" borderId="62" xfId="0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1" fontId="7" fillId="0" borderId="25" xfId="0" applyNumberFormat="1" applyFont="1" applyFill="1" applyBorder="1" applyAlignment="1">
      <alignment horizontal="center" wrapText="1"/>
    </xf>
    <xf numFmtId="1" fontId="7" fillId="0" borderId="13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wrapText="1"/>
    </xf>
    <xf numFmtId="0" fontId="2" fillId="0" borderId="62" xfId="0" applyFont="1" applyFill="1" applyBorder="1" applyAlignment="1">
      <alignment wrapText="1"/>
    </xf>
    <xf numFmtId="0" fontId="2" fillId="0" borderId="43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31" xfId="0" applyFont="1" applyFill="1" applyBorder="1" applyAlignment="1">
      <alignment wrapText="1"/>
    </xf>
    <xf numFmtId="0" fontId="7" fillId="0" borderId="24" xfId="0" applyFont="1" applyFill="1" applyBorder="1" applyAlignment="1">
      <alignment horizontal="center" wrapText="1"/>
    </xf>
    <xf numFmtId="0" fontId="7" fillId="0" borderId="56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7" fillId="0" borderId="26" xfId="0" applyFont="1" applyFill="1" applyBorder="1" applyAlignment="1">
      <alignment wrapText="1"/>
    </xf>
    <xf numFmtId="0" fontId="2" fillId="0" borderId="13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7" fillId="0" borderId="26" xfId="0" applyFont="1" applyFill="1" applyBorder="1" applyAlignment="1">
      <alignment horizontal="center" wrapText="1"/>
    </xf>
    <xf numFmtId="0" fontId="7" fillId="0" borderId="52" xfId="0" applyFont="1" applyFill="1" applyBorder="1" applyAlignment="1">
      <alignment horizontal="center" wrapText="1"/>
    </xf>
    <xf numFmtId="0" fontId="7" fillId="0" borderId="38" xfId="0" applyFont="1" applyFill="1" applyBorder="1" applyAlignment="1">
      <alignment horizontal="center" wrapText="1"/>
    </xf>
    <xf numFmtId="0" fontId="7" fillId="0" borderId="53" xfId="0" applyFont="1" applyFill="1" applyBorder="1" applyAlignment="1">
      <alignment horizontal="center" wrapText="1"/>
    </xf>
    <xf numFmtId="0" fontId="7" fillId="0" borderId="30" xfId="0" applyFont="1" applyFill="1" applyBorder="1" applyAlignment="1">
      <alignment horizontal="center" wrapText="1"/>
    </xf>
    <xf numFmtId="0" fontId="7" fillId="0" borderId="63" xfId="0" applyFont="1" applyFill="1" applyBorder="1" applyAlignment="1">
      <alignment horizont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vertical="center" wrapText="1"/>
    </xf>
    <xf numFmtId="0" fontId="4" fillId="0" borderId="55" xfId="0" applyFont="1" applyFill="1" applyBorder="1" applyAlignment="1">
      <alignment vertical="center" wrapText="1"/>
    </xf>
    <xf numFmtId="0" fontId="4" fillId="0" borderId="56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center" wrapText="1"/>
    </xf>
    <xf numFmtId="0" fontId="4" fillId="0" borderId="54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4" fillId="0" borderId="59" xfId="0" applyFont="1" applyFill="1" applyBorder="1" applyAlignment="1">
      <alignment wrapText="1"/>
    </xf>
    <xf numFmtId="0" fontId="4" fillId="0" borderId="23" xfId="0" applyFont="1" applyFill="1" applyBorder="1" applyAlignment="1">
      <alignment wrapText="1"/>
    </xf>
    <xf numFmtId="0" fontId="4" fillId="0" borderId="49" xfId="0" applyFont="1" applyFill="1" applyBorder="1" applyAlignment="1">
      <alignment horizontal="center" wrapText="1"/>
    </xf>
    <xf numFmtId="0" fontId="4" fillId="0" borderId="40" xfId="0" applyFont="1" applyFill="1" applyBorder="1" applyAlignment="1">
      <alignment horizontal="center" wrapText="1"/>
    </xf>
    <xf numFmtId="0" fontId="4" fillId="0" borderId="50" xfId="0" applyFont="1" applyFill="1" applyBorder="1" applyAlignment="1">
      <alignment horizontal="center" vertical="top" wrapText="1"/>
    </xf>
    <xf numFmtId="0" fontId="4" fillId="0" borderId="51" xfId="0" applyFont="1" applyFill="1" applyBorder="1" applyAlignment="1">
      <alignment horizontal="center" vertical="top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Hyperlink 4" xfId="56"/>
    <cellStyle name="Input" xfId="57"/>
    <cellStyle name="Linked Cell" xfId="58"/>
    <cellStyle name="Neutral" xfId="59"/>
    <cellStyle name="Normal 2" xfId="60"/>
    <cellStyle name="Normal 2 2" xfId="61"/>
    <cellStyle name="Normal 2 3" xfId="62"/>
    <cellStyle name="Normal 3" xfId="63"/>
    <cellStyle name="Normal 4" xfId="64"/>
    <cellStyle name="Normal 5" xfId="65"/>
    <cellStyle name="Note" xfId="66"/>
    <cellStyle name="Output" xfId="67"/>
    <cellStyle name="Percent" xfId="68"/>
    <cellStyle name="Percent 2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1a: Quarterly Live Births and Deaths, 1999 to 2016 (Q4) - non-zero axis </a:t>
            </a:r>
          </a:p>
        </c:rich>
      </c:tx>
      <c:layout>
        <c:manualLayout>
          <c:xMode val="factor"/>
          <c:yMode val="factor"/>
          <c:x val="-0.001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5"/>
          <c:y val="0.09925"/>
          <c:w val="0.95375"/>
          <c:h val="0.8405"/>
        </c:manualLayout>
      </c:layout>
      <c:lineChart>
        <c:grouping val="standard"/>
        <c:varyColors val="0"/>
        <c:ser>
          <c:idx val="0"/>
          <c:order val="0"/>
          <c:tx>
            <c:v>Births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'Figure1a&amp;1bData'!$A$4:$B$75</c:f>
              <c:multiLvlStrCache>
                <c:ptCount val="7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  <c:pt idx="56">
                    <c:v>1</c:v>
                  </c:pt>
                  <c:pt idx="57">
                    <c:v>2</c:v>
                  </c:pt>
                  <c:pt idx="58">
                    <c:v>3</c:v>
                  </c:pt>
                  <c:pt idx="59">
                    <c:v>4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1</c:v>
                  </c:pt>
                  <c:pt idx="65">
                    <c:v>2</c:v>
                  </c:pt>
                  <c:pt idx="66">
                    <c:v>3</c:v>
                  </c:pt>
                  <c:pt idx="67">
                    <c:v>4</c:v>
                  </c:pt>
                  <c:pt idx="68">
                    <c:v>1</c:v>
                  </c:pt>
                  <c:pt idx="69">
                    <c:v>2</c:v>
                  </c:pt>
                  <c:pt idx="70">
                    <c:v>3</c:v>
                  </c:pt>
                  <c:pt idx="71">
                    <c:v>4</c:v>
                  </c:pt>
                </c:lvl>
                <c:lvl>
                  <c:pt idx="0">
                    <c:v>1999</c:v>
                  </c:pt>
                  <c:pt idx="4">
                    <c:v>2000</c:v>
                  </c:pt>
                  <c:pt idx="8">
                    <c:v>2001</c:v>
                  </c:pt>
                  <c:pt idx="12">
                    <c:v>2002</c:v>
                  </c:pt>
                  <c:pt idx="16">
                    <c:v>2003</c:v>
                  </c:pt>
                  <c:pt idx="20">
                    <c:v>2004</c:v>
                  </c:pt>
                  <c:pt idx="24">
                    <c:v>2005</c:v>
                  </c:pt>
                  <c:pt idx="28">
                    <c:v>2006</c:v>
                  </c:pt>
                  <c:pt idx="32">
                    <c:v>2007</c:v>
                  </c:pt>
                  <c:pt idx="36">
                    <c:v>2008</c:v>
                  </c:pt>
                  <c:pt idx="40">
                    <c:v>2009</c:v>
                  </c:pt>
                  <c:pt idx="44">
                    <c:v>2010</c:v>
                  </c:pt>
                  <c:pt idx="48">
                    <c:v>2011</c:v>
                  </c:pt>
                  <c:pt idx="52">
                    <c:v>2012</c:v>
                  </c:pt>
                  <c:pt idx="56">
                    <c:v>2013</c:v>
                  </c:pt>
                  <c:pt idx="60">
                    <c:v>2014</c:v>
                  </c:pt>
                  <c:pt idx="64">
                    <c:v>2015</c:v>
                  </c:pt>
                  <c:pt idx="68">
                    <c:v>2016</c:v>
                  </c:pt>
                </c:lvl>
              </c:multiLvlStrCache>
            </c:multiLvlStrRef>
          </c:cat>
          <c:val>
            <c:numRef>
              <c:f>'Figure1a&amp;1bData'!$C$4:$C$75</c:f>
              <c:numCache>
                <c:ptCount val="72"/>
                <c:pt idx="0">
                  <c:v>5922</c:v>
                </c:pt>
                <c:pt idx="1">
                  <c:v>5862</c:v>
                </c:pt>
                <c:pt idx="2">
                  <c:v>6029</c:v>
                </c:pt>
                <c:pt idx="3">
                  <c:v>5144</c:v>
                </c:pt>
                <c:pt idx="4">
                  <c:v>5786</c:v>
                </c:pt>
                <c:pt idx="5">
                  <c:v>5315</c:v>
                </c:pt>
                <c:pt idx="6">
                  <c:v>5453</c:v>
                </c:pt>
                <c:pt idx="7">
                  <c:v>4958</c:v>
                </c:pt>
                <c:pt idx="8">
                  <c:v>5796</c:v>
                </c:pt>
                <c:pt idx="9">
                  <c:v>5348</c:v>
                </c:pt>
                <c:pt idx="10">
                  <c:v>5557</c:v>
                </c:pt>
                <c:pt idx="11">
                  <c:v>5261</c:v>
                </c:pt>
                <c:pt idx="12">
                  <c:v>5304</c:v>
                </c:pt>
                <c:pt idx="13">
                  <c:v>5334</c:v>
                </c:pt>
                <c:pt idx="14">
                  <c:v>5542</c:v>
                </c:pt>
                <c:pt idx="15">
                  <c:v>5205</c:v>
                </c:pt>
                <c:pt idx="16">
                  <c:v>5350</c:v>
                </c:pt>
                <c:pt idx="17">
                  <c:v>5392</c:v>
                </c:pt>
                <c:pt idx="18">
                  <c:v>5590</c:v>
                </c:pt>
                <c:pt idx="19">
                  <c:v>5316</c:v>
                </c:pt>
                <c:pt idx="20">
                  <c:v>5677</c:v>
                </c:pt>
                <c:pt idx="21">
                  <c:v>5435</c:v>
                </c:pt>
                <c:pt idx="22">
                  <c:v>5786</c:v>
                </c:pt>
                <c:pt idx="23">
                  <c:v>5420</c:v>
                </c:pt>
                <c:pt idx="24">
                  <c:v>5530</c:v>
                </c:pt>
                <c:pt idx="25">
                  <c:v>5700</c:v>
                </c:pt>
                <c:pt idx="26">
                  <c:v>5918</c:v>
                </c:pt>
                <c:pt idx="27">
                  <c:v>5180</c:v>
                </c:pt>
                <c:pt idx="28">
                  <c:v>5822</c:v>
                </c:pt>
                <c:pt idx="29">
                  <c:v>5765</c:v>
                </c:pt>
                <c:pt idx="30">
                  <c:v>6090</c:v>
                </c:pt>
                <c:pt idx="31">
                  <c:v>5595</c:v>
                </c:pt>
                <c:pt idx="32">
                  <c:v>6144</c:v>
                </c:pt>
                <c:pt idx="33">
                  <c:v>5994</c:v>
                </c:pt>
                <c:pt idx="34">
                  <c:v>6450</c:v>
                </c:pt>
                <c:pt idx="35">
                  <c:v>5863</c:v>
                </c:pt>
                <c:pt idx="36">
                  <c:v>6534</c:v>
                </c:pt>
                <c:pt idx="37">
                  <c:v>6333</c:v>
                </c:pt>
                <c:pt idx="38">
                  <c:v>6450</c:v>
                </c:pt>
                <c:pt idx="39">
                  <c:v>6314</c:v>
                </c:pt>
                <c:pt idx="40">
                  <c:v>6322</c:v>
                </c:pt>
                <c:pt idx="41">
                  <c:v>6291</c:v>
                </c:pt>
                <c:pt idx="42">
                  <c:v>6330</c:v>
                </c:pt>
                <c:pt idx="43">
                  <c:v>5967</c:v>
                </c:pt>
                <c:pt idx="44">
                  <c:v>6443</c:v>
                </c:pt>
                <c:pt idx="45">
                  <c:v>6292</c:v>
                </c:pt>
                <c:pt idx="46">
                  <c:v>6412</c:v>
                </c:pt>
                <c:pt idx="47">
                  <c:v>6168</c:v>
                </c:pt>
                <c:pt idx="48">
                  <c:v>6701</c:v>
                </c:pt>
                <c:pt idx="49">
                  <c:v>6156</c:v>
                </c:pt>
                <c:pt idx="50">
                  <c:v>6482</c:v>
                </c:pt>
                <c:pt idx="51">
                  <c:v>5934</c:v>
                </c:pt>
                <c:pt idx="52">
                  <c:v>6615</c:v>
                </c:pt>
                <c:pt idx="53">
                  <c:v>6209</c:v>
                </c:pt>
                <c:pt idx="54">
                  <c:v>6285</c:v>
                </c:pt>
                <c:pt idx="55">
                  <c:v>6160</c:v>
                </c:pt>
                <c:pt idx="56">
                  <c:v>6146</c:v>
                </c:pt>
                <c:pt idx="57">
                  <c:v>5964</c:v>
                </c:pt>
                <c:pt idx="58">
                  <c:v>6367</c:v>
                </c:pt>
                <c:pt idx="59">
                  <c:v>5802</c:v>
                </c:pt>
                <c:pt idx="60">
                  <c:v>6056</c:v>
                </c:pt>
                <c:pt idx="61">
                  <c:v>6000</c:v>
                </c:pt>
                <c:pt idx="62">
                  <c:v>6349</c:v>
                </c:pt>
                <c:pt idx="63">
                  <c:v>5988</c:v>
                </c:pt>
                <c:pt idx="64">
                  <c:v>5948</c:v>
                </c:pt>
                <c:pt idx="65">
                  <c:v>5894</c:v>
                </c:pt>
                <c:pt idx="66">
                  <c:v>6413</c:v>
                </c:pt>
                <c:pt idx="67">
                  <c:v>5960</c:v>
                </c:pt>
                <c:pt idx="68">
                  <c:v>5899</c:v>
                </c:pt>
                <c:pt idx="69">
                  <c:v>6094</c:v>
                </c:pt>
                <c:pt idx="70">
                  <c:v>6283</c:v>
                </c:pt>
                <c:pt idx="71">
                  <c:v>5802</c:v>
                </c:pt>
              </c:numCache>
            </c:numRef>
          </c:val>
          <c:smooth val="0"/>
        </c:ser>
        <c:ser>
          <c:idx val="1"/>
          <c:order val="1"/>
          <c:tx>
            <c:v>Births (Trend)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'Figure1a&amp;1bData'!$A$4:$B$75</c:f>
              <c:multiLvlStrCache>
                <c:ptCount val="7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  <c:pt idx="56">
                    <c:v>1</c:v>
                  </c:pt>
                  <c:pt idx="57">
                    <c:v>2</c:v>
                  </c:pt>
                  <c:pt idx="58">
                    <c:v>3</c:v>
                  </c:pt>
                  <c:pt idx="59">
                    <c:v>4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1</c:v>
                  </c:pt>
                  <c:pt idx="65">
                    <c:v>2</c:v>
                  </c:pt>
                  <c:pt idx="66">
                    <c:v>3</c:v>
                  </c:pt>
                  <c:pt idx="67">
                    <c:v>4</c:v>
                  </c:pt>
                  <c:pt idx="68">
                    <c:v>1</c:v>
                  </c:pt>
                  <c:pt idx="69">
                    <c:v>2</c:v>
                  </c:pt>
                  <c:pt idx="70">
                    <c:v>3</c:v>
                  </c:pt>
                  <c:pt idx="71">
                    <c:v>4</c:v>
                  </c:pt>
                </c:lvl>
                <c:lvl>
                  <c:pt idx="0">
                    <c:v>1999</c:v>
                  </c:pt>
                  <c:pt idx="4">
                    <c:v>2000</c:v>
                  </c:pt>
                  <c:pt idx="8">
                    <c:v>2001</c:v>
                  </c:pt>
                  <c:pt idx="12">
                    <c:v>2002</c:v>
                  </c:pt>
                  <c:pt idx="16">
                    <c:v>2003</c:v>
                  </c:pt>
                  <c:pt idx="20">
                    <c:v>2004</c:v>
                  </c:pt>
                  <c:pt idx="24">
                    <c:v>2005</c:v>
                  </c:pt>
                  <c:pt idx="28">
                    <c:v>2006</c:v>
                  </c:pt>
                  <c:pt idx="32">
                    <c:v>2007</c:v>
                  </c:pt>
                  <c:pt idx="36">
                    <c:v>2008</c:v>
                  </c:pt>
                  <c:pt idx="40">
                    <c:v>2009</c:v>
                  </c:pt>
                  <c:pt idx="44">
                    <c:v>2010</c:v>
                  </c:pt>
                  <c:pt idx="48">
                    <c:v>2011</c:v>
                  </c:pt>
                  <c:pt idx="52">
                    <c:v>2012</c:v>
                  </c:pt>
                  <c:pt idx="56">
                    <c:v>2013</c:v>
                  </c:pt>
                  <c:pt idx="60">
                    <c:v>2014</c:v>
                  </c:pt>
                  <c:pt idx="64">
                    <c:v>2015</c:v>
                  </c:pt>
                  <c:pt idx="68">
                    <c:v>2016</c:v>
                  </c:pt>
                </c:lvl>
              </c:multiLvlStrCache>
            </c:multiLvlStrRef>
          </c:cat>
          <c:val>
            <c:numRef>
              <c:f>'Figure1a&amp;1bData'!$F$4:$F$75</c:f>
              <c:numCache>
                <c:ptCount val="72"/>
                <c:pt idx="0">
                  <c:v>5937.666666666667</c:v>
                </c:pt>
                <c:pt idx="1">
                  <c:v>5739.25</c:v>
                </c:pt>
                <c:pt idx="2">
                  <c:v>5705.25</c:v>
                </c:pt>
                <c:pt idx="3">
                  <c:v>5568.5</c:v>
                </c:pt>
                <c:pt idx="4">
                  <c:v>5424.5</c:v>
                </c:pt>
                <c:pt idx="5">
                  <c:v>5378</c:v>
                </c:pt>
                <c:pt idx="6">
                  <c:v>5380.5</c:v>
                </c:pt>
                <c:pt idx="7">
                  <c:v>5388.75</c:v>
                </c:pt>
                <c:pt idx="8">
                  <c:v>5414.75</c:v>
                </c:pt>
                <c:pt idx="9">
                  <c:v>5490.5</c:v>
                </c:pt>
                <c:pt idx="10">
                  <c:v>5367.5</c:v>
                </c:pt>
                <c:pt idx="11">
                  <c:v>5364</c:v>
                </c:pt>
                <c:pt idx="12">
                  <c:v>5360.25</c:v>
                </c:pt>
                <c:pt idx="13">
                  <c:v>5346.25</c:v>
                </c:pt>
                <c:pt idx="14">
                  <c:v>5357.75</c:v>
                </c:pt>
                <c:pt idx="15">
                  <c:v>5372.25</c:v>
                </c:pt>
                <c:pt idx="16">
                  <c:v>5384.25</c:v>
                </c:pt>
                <c:pt idx="17">
                  <c:v>5412</c:v>
                </c:pt>
                <c:pt idx="18">
                  <c:v>5493.75</c:v>
                </c:pt>
                <c:pt idx="19">
                  <c:v>5504.5</c:v>
                </c:pt>
                <c:pt idx="20">
                  <c:v>5553.5</c:v>
                </c:pt>
                <c:pt idx="21">
                  <c:v>5579.5</c:v>
                </c:pt>
                <c:pt idx="22">
                  <c:v>5542.75</c:v>
                </c:pt>
                <c:pt idx="23">
                  <c:v>5609</c:v>
                </c:pt>
                <c:pt idx="24">
                  <c:v>5642</c:v>
                </c:pt>
                <c:pt idx="25">
                  <c:v>5582</c:v>
                </c:pt>
                <c:pt idx="26">
                  <c:v>5655</c:v>
                </c:pt>
                <c:pt idx="27">
                  <c:v>5671.25</c:v>
                </c:pt>
                <c:pt idx="28">
                  <c:v>5714.25</c:v>
                </c:pt>
                <c:pt idx="29">
                  <c:v>5818</c:v>
                </c:pt>
                <c:pt idx="30">
                  <c:v>5898.5</c:v>
                </c:pt>
                <c:pt idx="31">
                  <c:v>5955.75</c:v>
                </c:pt>
                <c:pt idx="32">
                  <c:v>6045.75</c:v>
                </c:pt>
                <c:pt idx="33">
                  <c:v>6112.75</c:v>
                </c:pt>
                <c:pt idx="34">
                  <c:v>6210.25</c:v>
                </c:pt>
                <c:pt idx="35">
                  <c:v>6295</c:v>
                </c:pt>
                <c:pt idx="36">
                  <c:v>6295</c:v>
                </c:pt>
                <c:pt idx="37">
                  <c:v>6407.75</c:v>
                </c:pt>
                <c:pt idx="38">
                  <c:v>6354.75</c:v>
                </c:pt>
                <c:pt idx="39">
                  <c:v>6344.25</c:v>
                </c:pt>
                <c:pt idx="40">
                  <c:v>6314.25</c:v>
                </c:pt>
                <c:pt idx="41">
                  <c:v>6227.5</c:v>
                </c:pt>
                <c:pt idx="42">
                  <c:v>6257.75</c:v>
                </c:pt>
                <c:pt idx="43">
                  <c:v>6258</c:v>
                </c:pt>
                <c:pt idx="44">
                  <c:v>6278.5</c:v>
                </c:pt>
                <c:pt idx="45">
                  <c:v>6328.75</c:v>
                </c:pt>
                <c:pt idx="46">
                  <c:v>6393.25</c:v>
                </c:pt>
                <c:pt idx="47">
                  <c:v>6359.25</c:v>
                </c:pt>
                <c:pt idx="48">
                  <c:v>6376.75</c:v>
                </c:pt>
                <c:pt idx="49">
                  <c:v>6318.25</c:v>
                </c:pt>
                <c:pt idx="50">
                  <c:v>6296.75</c:v>
                </c:pt>
                <c:pt idx="51">
                  <c:v>6310</c:v>
                </c:pt>
                <c:pt idx="52">
                  <c:v>6260.75</c:v>
                </c:pt>
                <c:pt idx="53">
                  <c:v>6317.25</c:v>
                </c:pt>
                <c:pt idx="54">
                  <c:v>6200</c:v>
                </c:pt>
                <c:pt idx="55">
                  <c:v>6138.75</c:v>
                </c:pt>
                <c:pt idx="56">
                  <c:v>6159.25</c:v>
                </c:pt>
                <c:pt idx="57">
                  <c:v>6069.75</c:v>
                </c:pt>
                <c:pt idx="58">
                  <c:v>6047.25</c:v>
                </c:pt>
                <c:pt idx="59">
                  <c:v>6056.25</c:v>
                </c:pt>
                <c:pt idx="60">
                  <c:v>6051.75</c:v>
                </c:pt>
                <c:pt idx="61">
                  <c:v>6098.25</c:v>
                </c:pt>
                <c:pt idx="62">
                  <c:v>6071.25</c:v>
                </c:pt>
                <c:pt idx="63">
                  <c:v>6044.75</c:v>
                </c:pt>
                <c:pt idx="64">
                  <c:v>6060.75</c:v>
                </c:pt>
                <c:pt idx="65">
                  <c:v>6053.75</c:v>
                </c:pt>
                <c:pt idx="66">
                  <c:v>6041.5</c:v>
                </c:pt>
                <c:pt idx="67">
                  <c:v>6091.5</c:v>
                </c:pt>
                <c:pt idx="68">
                  <c:v>6059</c:v>
                </c:pt>
                <c:pt idx="69">
                  <c:v>6019.5</c:v>
                </c:pt>
              </c:numCache>
            </c:numRef>
          </c:val>
          <c:smooth val="0"/>
        </c:ser>
        <c:ser>
          <c:idx val="2"/>
          <c:order val="2"/>
          <c:tx>
            <c:v>Deaths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28"/>
            <c:spPr>
              <a:ln w="12700">
                <a:solidFill>
                  <a:srgbClr val="000080"/>
                </a:solidFill>
              </a:ln>
            </c:spPr>
            <c:marker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multiLvlStrRef>
              <c:f>'Figure1a&amp;1bData'!$A$4:$B$75</c:f>
              <c:multiLvlStrCache>
                <c:ptCount val="7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  <c:pt idx="56">
                    <c:v>1</c:v>
                  </c:pt>
                  <c:pt idx="57">
                    <c:v>2</c:v>
                  </c:pt>
                  <c:pt idx="58">
                    <c:v>3</c:v>
                  </c:pt>
                  <c:pt idx="59">
                    <c:v>4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1</c:v>
                  </c:pt>
                  <c:pt idx="65">
                    <c:v>2</c:v>
                  </c:pt>
                  <c:pt idx="66">
                    <c:v>3</c:v>
                  </c:pt>
                  <c:pt idx="67">
                    <c:v>4</c:v>
                  </c:pt>
                  <c:pt idx="68">
                    <c:v>1</c:v>
                  </c:pt>
                  <c:pt idx="69">
                    <c:v>2</c:v>
                  </c:pt>
                  <c:pt idx="70">
                    <c:v>3</c:v>
                  </c:pt>
                  <c:pt idx="71">
                    <c:v>4</c:v>
                  </c:pt>
                </c:lvl>
                <c:lvl>
                  <c:pt idx="0">
                    <c:v>1999</c:v>
                  </c:pt>
                  <c:pt idx="4">
                    <c:v>2000</c:v>
                  </c:pt>
                  <c:pt idx="8">
                    <c:v>2001</c:v>
                  </c:pt>
                  <c:pt idx="12">
                    <c:v>2002</c:v>
                  </c:pt>
                  <c:pt idx="16">
                    <c:v>2003</c:v>
                  </c:pt>
                  <c:pt idx="20">
                    <c:v>2004</c:v>
                  </c:pt>
                  <c:pt idx="24">
                    <c:v>2005</c:v>
                  </c:pt>
                  <c:pt idx="28">
                    <c:v>2006</c:v>
                  </c:pt>
                  <c:pt idx="32">
                    <c:v>2007</c:v>
                  </c:pt>
                  <c:pt idx="36">
                    <c:v>2008</c:v>
                  </c:pt>
                  <c:pt idx="40">
                    <c:v>2009</c:v>
                  </c:pt>
                  <c:pt idx="44">
                    <c:v>2010</c:v>
                  </c:pt>
                  <c:pt idx="48">
                    <c:v>2011</c:v>
                  </c:pt>
                  <c:pt idx="52">
                    <c:v>2012</c:v>
                  </c:pt>
                  <c:pt idx="56">
                    <c:v>2013</c:v>
                  </c:pt>
                  <c:pt idx="60">
                    <c:v>2014</c:v>
                  </c:pt>
                  <c:pt idx="64">
                    <c:v>2015</c:v>
                  </c:pt>
                  <c:pt idx="68">
                    <c:v>2016</c:v>
                  </c:pt>
                </c:lvl>
              </c:multiLvlStrCache>
            </c:multiLvlStrRef>
          </c:cat>
          <c:val>
            <c:numRef>
              <c:f>'Figure1a&amp;1bData'!$D$4:$D$75</c:f>
              <c:numCache>
                <c:ptCount val="72"/>
                <c:pt idx="0">
                  <c:v>4722</c:v>
                </c:pt>
                <c:pt idx="1">
                  <c:v>3682</c:v>
                </c:pt>
                <c:pt idx="2">
                  <c:v>3456</c:v>
                </c:pt>
                <c:pt idx="3">
                  <c:v>3803</c:v>
                </c:pt>
                <c:pt idx="4">
                  <c:v>4695</c:v>
                </c:pt>
                <c:pt idx="5">
                  <c:v>3569</c:v>
                </c:pt>
                <c:pt idx="6">
                  <c:v>3182</c:v>
                </c:pt>
                <c:pt idx="7">
                  <c:v>3457</c:v>
                </c:pt>
                <c:pt idx="8">
                  <c:v>4103</c:v>
                </c:pt>
                <c:pt idx="9">
                  <c:v>3573</c:v>
                </c:pt>
                <c:pt idx="10">
                  <c:v>3336</c:v>
                </c:pt>
                <c:pt idx="11">
                  <c:v>3501</c:v>
                </c:pt>
                <c:pt idx="12">
                  <c:v>3871</c:v>
                </c:pt>
                <c:pt idx="13">
                  <c:v>3511</c:v>
                </c:pt>
                <c:pt idx="14">
                  <c:v>3527</c:v>
                </c:pt>
                <c:pt idx="15">
                  <c:v>3677</c:v>
                </c:pt>
                <c:pt idx="16">
                  <c:v>3860</c:v>
                </c:pt>
                <c:pt idx="17">
                  <c:v>3442</c:v>
                </c:pt>
                <c:pt idx="18">
                  <c:v>3464</c:v>
                </c:pt>
                <c:pt idx="19">
                  <c:v>3696</c:v>
                </c:pt>
                <c:pt idx="20">
                  <c:v>3867</c:v>
                </c:pt>
                <c:pt idx="21">
                  <c:v>3558</c:v>
                </c:pt>
                <c:pt idx="22">
                  <c:v>3434</c:v>
                </c:pt>
                <c:pt idx="23">
                  <c:v>3495</c:v>
                </c:pt>
                <c:pt idx="24">
                  <c:v>3796</c:v>
                </c:pt>
                <c:pt idx="25">
                  <c:v>3665</c:v>
                </c:pt>
                <c:pt idx="26">
                  <c:v>3358</c:v>
                </c:pt>
                <c:pt idx="27">
                  <c:v>3405</c:v>
                </c:pt>
                <c:pt idx="28">
                  <c:v>4022</c:v>
                </c:pt>
                <c:pt idx="29">
                  <c:v>3619</c:v>
                </c:pt>
                <c:pt idx="30">
                  <c:v>3427</c:v>
                </c:pt>
                <c:pt idx="31">
                  <c:v>3464</c:v>
                </c:pt>
                <c:pt idx="32">
                  <c:v>4188</c:v>
                </c:pt>
                <c:pt idx="33">
                  <c:v>3612</c:v>
                </c:pt>
                <c:pt idx="34">
                  <c:v>3253</c:v>
                </c:pt>
                <c:pt idx="35">
                  <c:v>3596</c:v>
                </c:pt>
                <c:pt idx="36">
                  <c:v>4145</c:v>
                </c:pt>
                <c:pt idx="37">
                  <c:v>3599</c:v>
                </c:pt>
                <c:pt idx="38">
                  <c:v>3419</c:v>
                </c:pt>
                <c:pt idx="39">
                  <c:v>3744</c:v>
                </c:pt>
                <c:pt idx="40">
                  <c:v>4177</c:v>
                </c:pt>
                <c:pt idx="41">
                  <c:v>3442</c:v>
                </c:pt>
                <c:pt idx="42">
                  <c:v>3235</c:v>
                </c:pt>
                <c:pt idx="43">
                  <c:v>3559</c:v>
                </c:pt>
                <c:pt idx="44">
                  <c:v>4114</c:v>
                </c:pt>
                <c:pt idx="45">
                  <c:v>3340</c:v>
                </c:pt>
                <c:pt idx="46">
                  <c:v>3279</c:v>
                </c:pt>
                <c:pt idx="47">
                  <c:v>3724</c:v>
                </c:pt>
                <c:pt idx="48">
                  <c:v>4019</c:v>
                </c:pt>
                <c:pt idx="49">
                  <c:v>3483</c:v>
                </c:pt>
                <c:pt idx="50">
                  <c:v>3264</c:v>
                </c:pt>
                <c:pt idx="51">
                  <c:v>3438</c:v>
                </c:pt>
                <c:pt idx="52">
                  <c:v>4016</c:v>
                </c:pt>
                <c:pt idx="53">
                  <c:v>3720</c:v>
                </c:pt>
                <c:pt idx="54">
                  <c:v>3349</c:v>
                </c:pt>
                <c:pt idx="55">
                  <c:v>3671</c:v>
                </c:pt>
                <c:pt idx="56">
                  <c:v>4215</c:v>
                </c:pt>
                <c:pt idx="57">
                  <c:v>3732</c:v>
                </c:pt>
                <c:pt idx="58">
                  <c:v>3462</c:v>
                </c:pt>
                <c:pt idx="59">
                  <c:v>3559</c:v>
                </c:pt>
                <c:pt idx="60">
                  <c:v>4009</c:v>
                </c:pt>
                <c:pt idx="61">
                  <c:v>3356</c:v>
                </c:pt>
                <c:pt idx="62">
                  <c:v>3544</c:v>
                </c:pt>
                <c:pt idx="63">
                  <c:v>3769</c:v>
                </c:pt>
                <c:pt idx="64">
                  <c:v>4467</c:v>
                </c:pt>
                <c:pt idx="65">
                  <c:v>3769</c:v>
                </c:pt>
                <c:pt idx="66">
                  <c:v>3490</c:v>
                </c:pt>
                <c:pt idx="67">
                  <c:v>3822</c:v>
                </c:pt>
                <c:pt idx="68">
                  <c:v>4175</c:v>
                </c:pt>
                <c:pt idx="69">
                  <c:v>3726</c:v>
                </c:pt>
                <c:pt idx="70">
                  <c:v>3623</c:v>
                </c:pt>
                <c:pt idx="71">
                  <c:v>3909</c:v>
                </c:pt>
              </c:numCache>
            </c:numRef>
          </c:val>
          <c:smooth val="0"/>
        </c:ser>
        <c:ser>
          <c:idx val="3"/>
          <c:order val="3"/>
          <c:tx>
            <c:v>Deaths (Trend)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'Figure1a&amp;1bData'!$A$4:$B$75</c:f>
              <c:multiLvlStrCache>
                <c:ptCount val="7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  <c:pt idx="56">
                    <c:v>1</c:v>
                  </c:pt>
                  <c:pt idx="57">
                    <c:v>2</c:v>
                  </c:pt>
                  <c:pt idx="58">
                    <c:v>3</c:v>
                  </c:pt>
                  <c:pt idx="59">
                    <c:v>4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1</c:v>
                  </c:pt>
                  <c:pt idx="65">
                    <c:v>2</c:v>
                  </c:pt>
                  <c:pt idx="66">
                    <c:v>3</c:v>
                  </c:pt>
                  <c:pt idx="67">
                    <c:v>4</c:v>
                  </c:pt>
                  <c:pt idx="68">
                    <c:v>1</c:v>
                  </c:pt>
                  <c:pt idx="69">
                    <c:v>2</c:v>
                  </c:pt>
                  <c:pt idx="70">
                    <c:v>3</c:v>
                  </c:pt>
                  <c:pt idx="71">
                    <c:v>4</c:v>
                  </c:pt>
                </c:lvl>
                <c:lvl>
                  <c:pt idx="0">
                    <c:v>1999</c:v>
                  </c:pt>
                  <c:pt idx="4">
                    <c:v>2000</c:v>
                  </c:pt>
                  <c:pt idx="8">
                    <c:v>2001</c:v>
                  </c:pt>
                  <c:pt idx="12">
                    <c:v>2002</c:v>
                  </c:pt>
                  <c:pt idx="16">
                    <c:v>2003</c:v>
                  </c:pt>
                  <c:pt idx="20">
                    <c:v>2004</c:v>
                  </c:pt>
                  <c:pt idx="24">
                    <c:v>2005</c:v>
                  </c:pt>
                  <c:pt idx="28">
                    <c:v>2006</c:v>
                  </c:pt>
                  <c:pt idx="32">
                    <c:v>2007</c:v>
                  </c:pt>
                  <c:pt idx="36">
                    <c:v>2008</c:v>
                  </c:pt>
                  <c:pt idx="40">
                    <c:v>2009</c:v>
                  </c:pt>
                  <c:pt idx="44">
                    <c:v>2010</c:v>
                  </c:pt>
                  <c:pt idx="48">
                    <c:v>2011</c:v>
                  </c:pt>
                  <c:pt idx="52">
                    <c:v>2012</c:v>
                  </c:pt>
                  <c:pt idx="56">
                    <c:v>2013</c:v>
                  </c:pt>
                  <c:pt idx="60">
                    <c:v>2014</c:v>
                  </c:pt>
                  <c:pt idx="64">
                    <c:v>2015</c:v>
                  </c:pt>
                  <c:pt idx="68">
                    <c:v>2016</c:v>
                  </c:pt>
                </c:lvl>
              </c:multiLvlStrCache>
            </c:multiLvlStrRef>
          </c:cat>
          <c:val>
            <c:numRef>
              <c:f>'Figure1a&amp;1bData'!$G$4:$G$75</c:f>
              <c:numCache>
                <c:ptCount val="72"/>
                <c:pt idx="0">
                  <c:v>3953.3333333333335</c:v>
                </c:pt>
                <c:pt idx="1">
                  <c:v>3915.75</c:v>
                </c:pt>
                <c:pt idx="2">
                  <c:v>3909</c:v>
                </c:pt>
                <c:pt idx="3">
                  <c:v>3880.75</c:v>
                </c:pt>
                <c:pt idx="4">
                  <c:v>3812.25</c:v>
                </c:pt>
                <c:pt idx="5">
                  <c:v>3725.75</c:v>
                </c:pt>
                <c:pt idx="6">
                  <c:v>3577.75</c:v>
                </c:pt>
                <c:pt idx="7">
                  <c:v>3578.75</c:v>
                </c:pt>
                <c:pt idx="8">
                  <c:v>3617.25</c:v>
                </c:pt>
                <c:pt idx="9">
                  <c:v>3628.25</c:v>
                </c:pt>
                <c:pt idx="10">
                  <c:v>3570.25</c:v>
                </c:pt>
                <c:pt idx="11">
                  <c:v>3554.75</c:v>
                </c:pt>
                <c:pt idx="12">
                  <c:v>3602.5</c:v>
                </c:pt>
                <c:pt idx="13">
                  <c:v>3646.5</c:v>
                </c:pt>
                <c:pt idx="14">
                  <c:v>3643.75</c:v>
                </c:pt>
                <c:pt idx="15">
                  <c:v>3626.5</c:v>
                </c:pt>
                <c:pt idx="16">
                  <c:v>3610.75</c:v>
                </c:pt>
                <c:pt idx="17">
                  <c:v>3615.5</c:v>
                </c:pt>
                <c:pt idx="18">
                  <c:v>3617.25</c:v>
                </c:pt>
                <c:pt idx="19">
                  <c:v>3646.25</c:v>
                </c:pt>
                <c:pt idx="20">
                  <c:v>3638.75</c:v>
                </c:pt>
                <c:pt idx="21">
                  <c:v>3588.5</c:v>
                </c:pt>
                <c:pt idx="22">
                  <c:v>3570.75</c:v>
                </c:pt>
                <c:pt idx="23">
                  <c:v>3597.5</c:v>
                </c:pt>
                <c:pt idx="24">
                  <c:v>3578.5</c:v>
                </c:pt>
                <c:pt idx="25">
                  <c:v>3556</c:v>
                </c:pt>
                <c:pt idx="26">
                  <c:v>3612.5</c:v>
                </c:pt>
                <c:pt idx="27">
                  <c:v>3601</c:v>
                </c:pt>
                <c:pt idx="28">
                  <c:v>3618.25</c:v>
                </c:pt>
                <c:pt idx="29">
                  <c:v>3633</c:v>
                </c:pt>
                <c:pt idx="30">
                  <c:v>3674.5</c:v>
                </c:pt>
                <c:pt idx="31">
                  <c:v>3672.75</c:v>
                </c:pt>
                <c:pt idx="32">
                  <c:v>3629.25</c:v>
                </c:pt>
                <c:pt idx="33">
                  <c:v>3662.25</c:v>
                </c:pt>
                <c:pt idx="34">
                  <c:v>3651.5</c:v>
                </c:pt>
                <c:pt idx="35">
                  <c:v>3648.25</c:v>
                </c:pt>
                <c:pt idx="36">
                  <c:v>3689.75</c:v>
                </c:pt>
                <c:pt idx="37">
                  <c:v>3726.75</c:v>
                </c:pt>
                <c:pt idx="38">
                  <c:v>3734.75</c:v>
                </c:pt>
                <c:pt idx="39">
                  <c:v>3695.5</c:v>
                </c:pt>
                <c:pt idx="40">
                  <c:v>3649.5</c:v>
                </c:pt>
                <c:pt idx="41">
                  <c:v>3603.25</c:v>
                </c:pt>
                <c:pt idx="42">
                  <c:v>3587.5</c:v>
                </c:pt>
                <c:pt idx="43">
                  <c:v>3562</c:v>
                </c:pt>
                <c:pt idx="44">
                  <c:v>3573</c:v>
                </c:pt>
                <c:pt idx="45">
                  <c:v>3614.25</c:v>
                </c:pt>
                <c:pt idx="46">
                  <c:v>3590.5</c:v>
                </c:pt>
                <c:pt idx="47">
                  <c:v>3626.25</c:v>
                </c:pt>
                <c:pt idx="48">
                  <c:v>3622.5</c:v>
                </c:pt>
                <c:pt idx="49">
                  <c:v>3551</c:v>
                </c:pt>
                <c:pt idx="50">
                  <c:v>3550.25</c:v>
                </c:pt>
                <c:pt idx="51">
                  <c:v>3609.5</c:v>
                </c:pt>
                <c:pt idx="52">
                  <c:v>3630.75</c:v>
                </c:pt>
                <c:pt idx="53">
                  <c:v>3689</c:v>
                </c:pt>
                <c:pt idx="54">
                  <c:v>3738.75</c:v>
                </c:pt>
                <c:pt idx="55">
                  <c:v>3741.75</c:v>
                </c:pt>
                <c:pt idx="56">
                  <c:v>3770</c:v>
                </c:pt>
                <c:pt idx="57">
                  <c:v>3742</c:v>
                </c:pt>
                <c:pt idx="58">
                  <c:v>3690.5</c:v>
                </c:pt>
                <c:pt idx="59">
                  <c:v>3596.5</c:v>
                </c:pt>
                <c:pt idx="60">
                  <c:v>3617</c:v>
                </c:pt>
                <c:pt idx="61">
                  <c:v>3669.5</c:v>
                </c:pt>
                <c:pt idx="62">
                  <c:v>3784</c:v>
                </c:pt>
                <c:pt idx="63">
                  <c:v>3887.25</c:v>
                </c:pt>
                <c:pt idx="64">
                  <c:v>3873.75</c:v>
                </c:pt>
                <c:pt idx="65">
                  <c:v>3887</c:v>
                </c:pt>
                <c:pt idx="66">
                  <c:v>3814</c:v>
                </c:pt>
                <c:pt idx="67">
                  <c:v>3803.25</c:v>
                </c:pt>
                <c:pt idx="68">
                  <c:v>3836.5</c:v>
                </c:pt>
                <c:pt idx="69">
                  <c:v>3858.25</c:v>
                </c:pt>
              </c:numCache>
            </c:numRef>
          </c:val>
          <c:smooth val="0"/>
        </c:ser>
        <c:marker val="1"/>
        <c:axId val="64065712"/>
        <c:axId val="39720497"/>
      </c:lineChart>
      <c:catAx>
        <c:axId val="640657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 / Quarter</a:t>
                </a:r>
              </a:p>
            </c:rich>
          </c:tx>
          <c:layout>
            <c:manualLayout>
              <c:xMode val="factor"/>
              <c:yMode val="factor"/>
              <c:x val="0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20497"/>
        <c:crosses val="autoZero"/>
        <c:auto val="1"/>
        <c:lblOffset val="100"/>
        <c:tickLblSkip val="1"/>
        <c:noMultiLvlLbl val="0"/>
      </c:catAx>
      <c:valAx>
        <c:axId val="39720497"/>
        <c:scaling>
          <c:orientation val="minMax"/>
          <c:max val="7000"/>
          <c:min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1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Live Births / Deaths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065712"/>
        <c:crossesAt val="1"/>
        <c:crossBetween val="between"/>
        <c:dispUnits/>
        <c:maj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6"/>
          <c:y val="0.1455"/>
          <c:w val="0.3685"/>
          <c:h val="0.08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1b: Quarterly Marriages, 1999 to 2016 (Q4)</a:t>
            </a:r>
          </a:p>
        </c:rich>
      </c:tx>
      <c:layout>
        <c:manualLayout>
          <c:xMode val="factor"/>
          <c:yMode val="factor"/>
          <c:x val="-0.0017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25"/>
          <c:y val="0.05475"/>
          <c:w val="0.949"/>
          <c:h val="0.8905"/>
        </c:manualLayout>
      </c:layout>
      <c:lineChart>
        <c:grouping val="standard"/>
        <c:varyColors val="0"/>
        <c:ser>
          <c:idx val="0"/>
          <c:order val="0"/>
          <c:tx>
            <c:v>Marriages</c:v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multiLvlStrRef>
              <c:f>'Figure1a&amp;1bData'!$A$4:$B$75</c:f>
              <c:multiLvlStrCache>
                <c:ptCount val="7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  <c:pt idx="56">
                    <c:v>1</c:v>
                  </c:pt>
                  <c:pt idx="57">
                    <c:v>2</c:v>
                  </c:pt>
                  <c:pt idx="58">
                    <c:v>3</c:v>
                  </c:pt>
                  <c:pt idx="59">
                    <c:v>4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1</c:v>
                  </c:pt>
                  <c:pt idx="65">
                    <c:v>2</c:v>
                  </c:pt>
                  <c:pt idx="66">
                    <c:v>3</c:v>
                  </c:pt>
                  <c:pt idx="67">
                    <c:v>4</c:v>
                  </c:pt>
                  <c:pt idx="68">
                    <c:v>1</c:v>
                  </c:pt>
                  <c:pt idx="69">
                    <c:v>2</c:v>
                  </c:pt>
                  <c:pt idx="70">
                    <c:v>3</c:v>
                  </c:pt>
                  <c:pt idx="71">
                    <c:v>4</c:v>
                  </c:pt>
                </c:lvl>
                <c:lvl>
                  <c:pt idx="0">
                    <c:v>1999</c:v>
                  </c:pt>
                  <c:pt idx="4">
                    <c:v>2000</c:v>
                  </c:pt>
                  <c:pt idx="8">
                    <c:v>2001</c:v>
                  </c:pt>
                  <c:pt idx="12">
                    <c:v>2002</c:v>
                  </c:pt>
                  <c:pt idx="16">
                    <c:v>2003</c:v>
                  </c:pt>
                  <c:pt idx="20">
                    <c:v>2004</c:v>
                  </c:pt>
                  <c:pt idx="24">
                    <c:v>2005</c:v>
                  </c:pt>
                  <c:pt idx="28">
                    <c:v>2006</c:v>
                  </c:pt>
                  <c:pt idx="32">
                    <c:v>2007</c:v>
                  </c:pt>
                  <c:pt idx="36">
                    <c:v>2008</c:v>
                  </c:pt>
                  <c:pt idx="40">
                    <c:v>2009</c:v>
                  </c:pt>
                  <c:pt idx="44">
                    <c:v>2010</c:v>
                  </c:pt>
                  <c:pt idx="48">
                    <c:v>2011</c:v>
                  </c:pt>
                  <c:pt idx="52">
                    <c:v>2012</c:v>
                  </c:pt>
                  <c:pt idx="56">
                    <c:v>2013</c:v>
                  </c:pt>
                  <c:pt idx="60">
                    <c:v>2014</c:v>
                  </c:pt>
                  <c:pt idx="64">
                    <c:v>2015</c:v>
                  </c:pt>
                  <c:pt idx="68">
                    <c:v>2016</c:v>
                  </c:pt>
                </c:lvl>
              </c:multiLvlStrCache>
            </c:multiLvlStrRef>
          </c:cat>
          <c:val>
            <c:numRef>
              <c:f>'Figure1a&amp;1bData'!$E$4:$E$75</c:f>
              <c:numCache>
                <c:ptCount val="72"/>
                <c:pt idx="0">
                  <c:v>850</c:v>
                </c:pt>
                <c:pt idx="1">
                  <c:v>2111</c:v>
                </c:pt>
                <c:pt idx="2">
                  <c:v>3190</c:v>
                </c:pt>
                <c:pt idx="3">
                  <c:v>1477</c:v>
                </c:pt>
                <c:pt idx="4">
                  <c:v>823</c:v>
                </c:pt>
                <c:pt idx="5">
                  <c:v>2090</c:v>
                </c:pt>
                <c:pt idx="6">
                  <c:v>3371</c:v>
                </c:pt>
                <c:pt idx="7">
                  <c:v>1300</c:v>
                </c:pt>
                <c:pt idx="8">
                  <c:v>760</c:v>
                </c:pt>
                <c:pt idx="9">
                  <c:v>2044</c:v>
                </c:pt>
                <c:pt idx="10">
                  <c:v>3189</c:v>
                </c:pt>
                <c:pt idx="11">
                  <c:v>1288</c:v>
                </c:pt>
                <c:pt idx="12">
                  <c:v>810</c:v>
                </c:pt>
                <c:pt idx="13">
                  <c:v>2182</c:v>
                </c:pt>
                <c:pt idx="14">
                  <c:v>3258</c:v>
                </c:pt>
                <c:pt idx="15">
                  <c:v>1349</c:v>
                </c:pt>
                <c:pt idx="16">
                  <c:v>817</c:v>
                </c:pt>
                <c:pt idx="17">
                  <c:v>2210</c:v>
                </c:pt>
                <c:pt idx="18">
                  <c:v>3297</c:v>
                </c:pt>
                <c:pt idx="19">
                  <c:v>1433</c:v>
                </c:pt>
                <c:pt idx="20">
                  <c:v>822</c:v>
                </c:pt>
                <c:pt idx="21">
                  <c:v>2414</c:v>
                </c:pt>
                <c:pt idx="22">
                  <c:v>3485</c:v>
                </c:pt>
                <c:pt idx="23">
                  <c:v>1607</c:v>
                </c:pt>
                <c:pt idx="24">
                  <c:v>948</c:v>
                </c:pt>
                <c:pt idx="25">
                  <c:v>2238</c:v>
                </c:pt>
                <c:pt idx="26">
                  <c:v>3515</c:v>
                </c:pt>
                <c:pt idx="27">
                  <c:v>1439</c:v>
                </c:pt>
                <c:pt idx="28">
                  <c:v>928</c:v>
                </c:pt>
                <c:pt idx="29">
                  <c:v>2287</c:v>
                </c:pt>
                <c:pt idx="30">
                  <c:v>3528</c:v>
                </c:pt>
                <c:pt idx="31">
                  <c:v>1516</c:v>
                </c:pt>
                <c:pt idx="32">
                  <c:v>956</c:v>
                </c:pt>
                <c:pt idx="33">
                  <c:v>2389</c:v>
                </c:pt>
                <c:pt idx="34">
                  <c:v>3791</c:v>
                </c:pt>
                <c:pt idx="35">
                  <c:v>1551</c:v>
                </c:pt>
                <c:pt idx="36">
                  <c:v>1118</c:v>
                </c:pt>
                <c:pt idx="37">
                  <c:v>2208</c:v>
                </c:pt>
                <c:pt idx="38">
                  <c:v>3612</c:v>
                </c:pt>
                <c:pt idx="39">
                  <c:v>1572</c:v>
                </c:pt>
                <c:pt idx="40">
                  <c:v>873</c:v>
                </c:pt>
                <c:pt idx="41">
                  <c:v>2348</c:v>
                </c:pt>
                <c:pt idx="42">
                  <c:v>3245</c:v>
                </c:pt>
                <c:pt idx="43">
                  <c:v>1465</c:v>
                </c:pt>
                <c:pt idx="44">
                  <c:v>862</c:v>
                </c:pt>
                <c:pt idx="45">
                  <c:v>2406</c:v>
                </c:pt>
                <c:pt idx="46">
                  <c:v>3279</c:v>
                </c:pt>
                <c:pt idx="47">
                  <c:v>1609</c:v>
                </c:pt>
                <c:pt idx="48">
                  <c:v>945</c:v>
                </c:pt>
                <c:pt idx="49">
                  <c:v>2501</c:v>
                </c:pt>
                <c:pt idx="50">
                  <c:v>3389</c:v>
                </c:pt>
                <c:pt idx="51">
                  <c:v>1531</c:v>
                </c:pt>
                <c:pt idx="52">
                  <c:v>907</c:v>
                </c:pt>
                <c:pt idx="53">
                  <c:v>2483</c:v>
                </c:pt>
                <c:pt idx="54">
                  <c:v>3432</c:v>
                </c:pt>
                <c:pt idx="55">
                  <c:v>1658</c:v>
                </c:pt>
                <c:pt idx="56">
                  <c:v>978</c:v>
                </c:pt>
                <c:pt idx="57">
                  <c:v>2313</c:v>
                </c:pt>
                <c:pt idx="58">
                  <c:v>3287</c:v>
                </c:pt>
                <c:pt idx="59">
                  <c:v>1548</c:v>
                </c:pt>
                <c:pt idx="60">
                  <c:v>995</c:v>
                </c:pt>
                <c:pt idx="61">
                  <c:v>2526</c:v>
                </c:pt>
                <c:pt idx="62">
                  <c:v>3457</c:v>
                </c:pt>
                <c:pt idx="63">
                  <c:v>1572</c:v>
                </c:pt>
                <c:pt idx="64">
                  <c:v>981</c:v>
                </c:pt>
                <c:pt idx="65">
                  <c:v>2456</c:v>
                </c:pt>
                <c:pt idx="66">
                  <c:v>3363</c:v>
                </c:pt>
                <c:pt idx="67">
                  <c:v>1555</c:v>
                </c:pt>
                <c:pt idx="68">
                  <c:v>1064</c:v>
                </c:pt>
                <c:pt idx="69">
                  <c:v>2275</c:v>
                </c:pt>
                <c:pt idx="70">
                  <c:v>3409</c:v>
                </c:pt>
                <c:pt idx="71">
                  <c:v>1558</c:v>
                </c:pt>
              </c:numCache>
            </c:numRef>
          </c:val>
          <c:smooth val="0"/>
        </c:ser>
        <c:ser>
          <c:idx val="1"/>
          <c:order val="1"/>
          <c:tx>
            <c:v>Marriages (Trend)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'Figure1a&amp;1bData'!$A$4:$B$75</c:f>
              <c:multiLvlStrCache>
                <c:ptCount val="7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  <c:pt idx="56">
                    <c:v>1</c:v>
                  </c:pt>
                  <c:pt idx="57">
                    <c:v>2</c:v>
                  </c:pt>
                  <c:pt idx="58">
                    <c:v>3</c:v>
                  </c:pt>
                  <c:pt idx="59">
                    <c:v>4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1</c:v>
                  </c:pt>
                  <c:pt idx="65">
                    <c:v>2</c:v>
                  </c:pt>
                  <c:pt idx="66">
                    <c:v>3</c:v>
                  </c:pt>
                  <c:pt idx="67">
                    <c:v>4</c:v>
                  </c:pt>
                  <c:pt idx="68">
                    <c:v>1</c:v>
                  </c:pt>
                  <c:pt idx="69">
                    <c:v>2</c:v>
                  </c:pt>
                  <c:pt idx="70">
                    <c:v>3</c:v>
                  </c:pt>
                  <c:pt idx="71">
                    <c:v>4</c:v>
                  </c:pt>
                </c:lvl>
                <c:lvl>
                  <c:pt idx="0">
                    <c:v>1999</c:v>
                  </c:pt>
                  <c:pt idx="4">
                    <c:v>2000</c:v>
                  </c:pt>
                  <c:pt idx="8">
                    <c:v>2001</c:v>
                  </c:pt>
                  <c:pt idx="12">
                    <c:v>2002</c:v>
                  </c:pt>
                  <c:pt idx="16">
                    <c:v>2003</c:v>
                  </c:pt>
                  <c:pt idx="20">
                    <c:v>2004</c:v>
                  </c:pt>
                  <c:pt idx="24">
                    <c:v>2005</c:v>
                  </c:pt>
                  <c:pt idx="28">
                    <c:v>2006</c:v>
                  </c:pt>
                  <c:pt idx="32">
                    <c:v>2007</c:v>
                  </c:pt>
                  <c:pt idx="36">
                    <c:v>2008</c:v>
                  </c:pt>
                  <c:pt idx="40">
                    <c:v>2009</c:v>
                  </c:pt>
                  <c:pt idx="44">
                    <c:v>2010</c:v>
                  </c:pt>
                  <c:pt idx="48">
                    <c:v>2011</c:v>
                  </c:pt>
                  <c:pt idx="52">
                    <c:v>2012</c:v>
                  </c:pt>
                  <c:pt idx="56">
                    <c:v>2013</c:v>
                  </c:pt>
                  <c:pt idx="60">
                    <c:v>2014</c:v>
                  </c:pt>
                  <c:pt idx="64">
                    <c:v>2015</c:v>
                  </c:pt>
                  <c:pt idx="68">
                    <c:v>2016</c:v>
                  </c:pt>
                </c:lvl>
              </c:multiLvlStrCache>
            </c:multiLvlStrRef>
          </c:cat>
          <c:val>
            <c:numRef>
              <c:f>'Figure1a&amp;1bData'!$H$4:$H$75</c:f>
              <c:numCache>
                <c:ptCount val="72"/>
                <c:pt idx="0">
                  <c:v>2050.3333333333335</c:v>
                </c:pt>
                <c:pt idx="1">
                  <c:v>1907</c:v>
                </c:pt>
                <c:pt idx="2">
                  <c:v>1900.25</c:v>
                </c:pt>
                <c:pt idx="3">
                  <c:v>1895</c:v>
                </c:pt>
                <c:pt idx="4">
                  <c:v>1940.25</c:v>
                </c:pt>
                <c:pt idx="5">
                  <c:v>1896</c:v>
                </c:pt>
                <c:pt idx="6">
                  <c:v>1880.25</c:v>
                </c:pt>
                <c:pt idx="7">
                  <c:v>1868.75</c:v>
                </c:pt>
                <c:pt idx="8">
                  <c:v>1823.25</c:v>
                </c:pt>
                <c:pt idx="9">
                  <c:v>1820.25</c:v>
                </c:pt>
                <c:pt idx="10">
                  <c:v>1832.75</c:v>
                </c:pt>
                <c:pt idx="11">
                  <c:v>1867.25</c:v>
                </c:pt>
                <c:pt idx="12">
                  <c:v>1884.5</c:v>
                </c:pt>
                <c:pt idx="13">
                  <c:v>1899.75</c:v>
                </c:pt>
                <c:pt idx="14">
                  <c:v>1901.5</c:v>
                </c:pt>
                <c:pt idx="15">
                  <c:v>1908.5</c:v>
                </c:pt>
                <c:pt idx="16">
                  <c:v>1918.25</c:v>
                </c:pt>
                <c:pt idx="17">
                  <c:v>1939.25</c:v>
                </c:pt>
                <c:pt idx="18">
                  <c:v>1940.5</c:v>
                </c:pt>
                <c:pt idx="19">
                  <c:v>1991.5</c:v>
                </c:pt>
                <c:pt idx="20">
                  <c:v>2038.5</c:v>
                </c:pt>
                <c:pt idx="21">
                  <c:v>2082</c:v>
                </c:pt>
                <c:pt idx="22">
                  <c:v>2113.5</c:v>
                </c:pt>
                <c:pt idx="23">
                  <c:v>2069.5</c:v>
                </c:pt>
                <c:pt idx="24">
                  <c:v>2077</c:v>
                </c:pt>
                <c:pt idx="25">
                  <c:v>2035</c:v>
                </c:pt>
                <c:pt idx="26">
                  <c:v>2030</c:v>
                </c:pt>
                <c:pt idx="27">
                  <c:v>2042.25</c:v>
                </c:pt>
                <c:pt idx="28">
                  <c:v>2045.5</c:v>
                </c:pt>
                <c:pt idx="29">
                  <c:v>2064.75</c:v>
                </c:pt>
                <c:pt idx="30">
                  <c:v>2071.75</c:v>
                </c:pt>
                <c:pt idx="31">
                  <c:v>2097.25</c:v>
                </c:pt>
                <c:pt idx="32">
                  <c:v>2163</c:v>
                </c:pt>
                <c:pt idx="33">
                  <c:v>2171.75</c:v>
                </c:pt>
                <c:pt idx="34">
                  <c:v>2212.25</c:v>
                </c:pt>
                <c:pt idx="35">
                  <c:v>2167</c:v>
                </c:pt>
                <c:pt idx="36">
                  <c:v>2122.25</c:v>
                </c:pt>
                <c:pt idx="37">
                  <c:v>2127.5</c:v>
                </c:pt>
                <c:pt idx="38">
                  <c:v>2066.25</c:v>
                </c:pt>
                <c:pt idx="39">
                  <c:v>2101.25</c:v>
                </c:pt>
                <c:pt idx="40">
                  <c:v>2009.5</c:v>
                </c:pt>
                <c:pt idx="41">
                  <c:v>1982.75</c:v>
                </c:pt>
                <c:pt idx="42">
                  <c:v>1980</c:v>
                </c:pt>
                <c:pt idx="43">
                  <c:v>1994.5</c:v>
                </c:pt>
                <c:pt idx="44">
                  <c:v>2003</c:v>
                </c:pt>
                <c:pt idx="45">
                  <c:v>2039</c:v>
                </c:pt>
                <c:pt idx="46">
                  <c:v>2059.75</c:v>
                </c:pt>
                <c:pt idx="47">
                  <c:v>2083.5</c:v>
                </c:pt>
                <c:pt idx="48">
                  <c:v>2111</c:v>
                </c:pt>
                <c:pt idx="49">
                  <c:v>2091.5</c:v>
                </c:pt>
                <c:pt idx="50">
                  <c:v>2082</c:v>
                </c:pt>
                <c:pt idx="51">
                  <c:v>2077.5</c:v>
                </c:pt>
                <c:pt idx="52">
                  <c:v>2088.25</c:v>
                </c:pt>
                <c:pt idx="53">
                  <c:v>2120</c:v>
                </c:pt>
                <c:pt idx="54">
                  <c:v>2137.75</c:v>
                </c:pt>
                <c:pt idx="55">
                  <c:v>2095.25</c:v>
                </c:pt>
                <c:pt idx="56">
                  <c:v>2059</c:v>
                </c:pt>
                <c:pt idx="57">
                  <c:v>2031.5</c:v>
                </c:pt>
                <c:pt idx="58">
                  <c:v>2035.75</c:v>
                </c:pt>
                <c:pt idx="59">
                  <c:v>2089</c:v>
                </c:pt>
                <c:pt idx="60">
                  <c:v>2131.5</c:v>
                </c:pt>
                <c:pt idx="61">
                  <c:v>2137.5</c:v>
                </c:pt>
                <c:pt idx="62">
                  <c:v>2134</c:v>
                </c:pt>
                <c:pt idx="63">
                  <c:v>2116.5</c:v>
                </c:pt>
                <c:pt idx="64">
                  <c:v>2093</c:v>
                </c:pt>
                <c:pt idx="65">
                  <c:v>2088.75</c:v>
                </c:pt>
                <c:pt idx="66">
                  <c:v>2109.5</c:v>
                </c:pt>
                <c:pt idx="67">
                  <c:v>2064.25</c:v>
                </c:pt>
                <c:pt idx="68">
                  <c:v>2075.75</c:v>
                </c:pt>
                <c:pt idx="69">
                  <c:v>2076.5</c:v>
                </c:pt>
              </c:numCache>
            </c:numRef>
          </c:val>
          <c:smooth val="0"/>
        </c:ser>
        <c:marker val="1"/>
        <c:axId val="21940154"/>
        <c:axId val="63243659"/>
      </c:lineChart>
      <c:catAx>
        <c:axId val="219401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 / Quarter</a:t>
                </a:r>
              </a:p>
            </c:rich>
          </c:tx>
          <c:layout>
            <c:manualLayout>
              <c:xMode val="factor"/>
              <c:yMode val="factor"/>
              <c:x val="0.001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43659"/>
        <c:crosses val="autoZero"/>
        <c:auto val="1"/>
        <c:lblOffset val="100"/>
        <c:tickLblSkip val="1"/>
        <c:tickMarkSkip val="4"/>
        <c:noMultiLvlLbl val="0"/>
      </c:catAx>
      <c:valAx>
        <c:axId val="632436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Marriages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9401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875"/>
          <c:y val="0.13125"/>
          <c:w val="0.364"/>
          <c:h val="0.0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0.08525</cdr:x>
      <cdr:y>0.82925</cdr:y>
    </cdr:from>
    <cdr:to>
      <cdr:x>0.99675</cdr:x>
      <cdr:y>0.82925</cdr:y>
    </cdr:to>
    <cdr:sp>
      <cdr:nvSpPr>
        <cdr:cNvPr id="1" name="Line 1"/>
        <cdr:cNvSpPr>
          <a:spLocks/>
        </cdr:cNvSpPr>
      </cdr:nvSpPr>
      <cdr:spPr>
        <a:xfrm>
          <a:off x="904875" y="4676775"/>
          <a:ext cx="9763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0.08525</cdr:x>
      <cdr:y>0.82925</cdr:y>
    </cdr:from>
    <cdr:to>
      <cdr:x>0.99675</cdr:x>
      <cdr:y>0.82925</cdr:y>
    </cdr:to>
    <cdr:sp>
      <cdr:nvSpPr>
        <cdr:cNvPr id="2" name="Line 2"/>
        <cdr:cNvSpPr>
          <a:spLocks/>
        </cdr:cNvSpPr>
      </cdr:nvSpPr>
      <cdr:spPr>
        <a:xfrm>
          <a:off x="904875" y="4676775"/>
          <a:ext cx="9763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17</xdr:col>
      <xdr:colOff>342900</xdr:colOff>
      <xdr:row>34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107061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0.09475</cdr:x>
      <cdr:y>0.83325</cdr:y>
    </cdr:from>
    <cdr:to>
      <cdr:x>1</cdr:x>
      <cdr:y>0.83325</cdr:y>
    </cdr:to>
    <cdr:sp>
      <cdr:nvSpPr>
        <cdr:cNvPr id="1" name="Line 1"/>
        <cdr:cNvSpPr>
          <a:spLocks/>
        </cdr:cNvSpPr>
      </cdr:nvSpPr>
      <cdr:spPr>
        <a:xfrm>
          <a:off x="1009650" y="4476750"/>
          <a:ext cx="977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0</xdr:row>
      <xdr:rowOff>142875</xdr:rowOff>
    </xdr:from>
    <xdr:to>
      <xdr:col>17</xdr:col>
      <xdr:colOff>438150</xdr:colOff>
      <xdr:row>34</xdr:row>
      <xdr:rowOff>0</xdr:rowOff>
    </xdr:to>
    <xdr:graphicFrame>
      <xdr:nvGraphicFramePr>
        <xdr:cNvPr id="1" name="Chart 2"/>
        <xdr:cNvGraphicFramePr/>
      </xdr:nvGraphicFramePr>
      <xdr:xfrm>
        <a:off x="66675" y="142875"/>
        <a:ext cx="10734675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dmb.nisra@finance-ni.gov.uk" TargetMode="External" /><Relationship Id="rId2" Type="http://schemas.openxmlformats.org/officeDocument/2006/relationships/oleObject" Target="../embeddings/oleObject_12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5"/>
  <sheetViews>
    <sheetView showGridLines="0" tabSelected="1" zoomScale="85" zoomScaleNormal="85" zoomScalePageLayoutView="0" workbookViewId="0" topLeftCell="A1">
      <selection activeCell="C28" sqref="C28"/>
    </sheetView>
  </sheetViews>
  <sheetFormatPr defaultColWidth="9.140625" defaultRowHeight="12.75"/>
  <cols>
    <col min="1" max="16384" width="9.140625" style="114" customWidth="1"/>
  </cols>
  <sheetData>
    <row r="1" ht="18">
      <c r="A1" s="113" t="s">
        <v>174</v>
      </c>
    </row>
    <row r="3" ht="18">
      <c r="A3" s="115" t="s">
        <v>230</v>
      </c>
    </row>
    <row r="4" ht="12.75" customHeight="1">
      <c r="A4" s="116"/>
    </row>
    <row r="5" ht="18">
      <c r="A5" s="115" t="s">
        <v>231</v>
      </c>
    </row>
    <row r="7" ht="18">
      <c r="A7" s="115" t="s">
        <v>143</v>
      </c>
    </row>
    <row r="9" ht="18">
      <c r="A9" s="115" t="s">
        <v>210</v>
      </c>
    </row>
    <row r="11" ht="18">
      <c r="A11" s="115" t="s">
        <v>211</v>
      </c>
    </row>
    <row r="13" ht="18">
      <c r="A13" s="115" t="s">
        <v>220</v>
      </c>
    </row>
    <row r="15" ht="18">
      <c r="A15" s="115" t="s">
        <v>175</v>
      </c>
    </row>
    <row r="17" ht="18">
      <c r="A17" s="115" t="s">
        <v>232</v>
      </c>
    </row>
    <row r="19" ht="18">
      <c r="A19" s="115" t="s">
        <v>233</v>
      </c>
    </row>
    <row r="21" ht="18">
      <c r="A21" s="115" t="s">
        <v>234</v>
      </c>
    </row>
    <row r="23" ht="18">
      <c r="A23" s="115" t="s">
        <v>235</v>
      </c>
    </row>
    <row r="25" ht="18">
      <c r="A25" s="115" t="s">
        <v>104</v>
      </c>
    </row>
  </sheetData>
  <sheetProtection/>
  <hyperlinks>
    <hyperlink ref="A7" location="'Figure1a&amp;1bData'!A1" display="Number of Births, Deaths and Marriages Registered in Northern Ireland by Registration Quarter"/>
    <hyperlink ref="A9" location="'Table 1a'!A1" display="Table 1a: Birth and Stillbirth Statistics by Quarter from Quarter 1 2001"/>
    <hyperlink ref="A11" location="'Table 1b'!A1" display="Table 1b: Death, Marriage and Civil Partnership Statistics by Quarter from Quarter 1 2001"/>
    <hyperlink ref="A13" location="'Table 1c'!A1" display="Table 1c: Cause of Death Statistics by Quarter from Quarter 1 2002"/>
    <hyperlink ref="A15" location="'Table 2'!A1" display="Table 2: Vital Statistics by Registration Month from January 2009"/>
    <hyperlink ref="A21" location="'Table 4a'!A1" display="Table 4a: Deaths Registered During Quarter Ended 31 March 2013 Classified by Cause, Gender and Age Group"/>
    <hyperlink ref="A23" location="'Table 4b'!A1" display="Table 4b: Deaths Registered During Quarter Ended 31 March 2013 Classified by Cause and Health and Social Care Trust (HSCT)"/>
    <hyperlink ref="A25" location="Notes!A1" display="Notes"/>
    <hyperlink ref="A3" location="'Figure 1a'!A1" display="Figure 1a: Quarterly Births and Deaths, 1997 to 2013 (Q1) - non-zero y-axis"/>
    <hyperlink ref="A5" location="'Figure 1b'!A1" display="Figure 1b: Quarterly Marriages, 1997 to 2013 (Q1)"/>
    <hyperlink ref="A19" location="'Table 3b'!A1" display="Table 3b: Vital Statistics by Local Government District Boundaries (2014) (Registered between 1 October 2013 and 31 December 2013)"/>
    <hyperlink ref="A17" location="'Table 3a'!A1" display="Table 3a: Vital Statistics by Area (Registered between 1 October 2013 and 31 December 2013)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23"/>
  <sheetViews>
    <sheetView showGridLines="0" zoomScalePageLayoutView="0" workbookViewId="0" topLeftCell="A1">
      <selection activeCell="C28" sqref="C28"/>
    </sheetView>
  </sheetViews>
  <sheetFormatPr defaultColWidth="9.140625" defaultRowHeight="12.75"/>
  <cols>
    <col min="1" max="1" width="33.57421875" style="168" customWidth="1"/>
    <col min="2" max="2" width="11.28125" style="172" customWidth="1"/>
    <col min="3" max="6" width="7.7109375" style="168" customWidth="1"/>
    <col min="7" max="7" width="8.57421875" style="172" customWidth="1"/>
    <col min="8" max="9" width="7.7109375" style="168" customWidth="1"/>
    <col min="10" max="10" width="8.00390625" style="168" customWidth="1"/>
    <col min="11" max="11" width="6.7109375" style="168" customWidth="1"/>
    <col min="12" max="12" width="10.140625" style="168" customWidth="1"/>
    <col min="13" max="13" width="9.7109375" style="168" customWidth="1"/>
    <col min="14" max="14" width="2.57421875" style="168" customWidth="1"/>
    <col min="15" max="16" width="9.140625" style="168" customWidth="1"/>
    <col min="17" max="17" width="16.8515625" style="168" customWidth="1"/>
    <col min="18" max="16384" width="9.140625" style="168" customWidth="1"/>
  </cols>
  <sheetData>
    <row r="1" spans="1:2" ht="12.75">
      <c r="A1" s="54" t="s">
        <v>238</v>
      </c>
      <c r="B1" s="163"/>
    </row>
    <row r="2" spans="1:16" ht="13.5" thickBot="1">
      <c r="A2" s="297"/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</row>
    <row r="3" spans="1:13" s="164" customFormat="1" ht="12.75">
      <c r="A3" s="332" t="s">
        <v>122</v>
      </c>
      <c r="B3" s="317" t="s">
        <v>221</v>
      </c>
      <c r="C3" s="299" t="s">
        <v>123</v>
      </c>
      <c r="D3" s="301"/>
      <c r="E3" s="301"/>
      <c r="F3" s="302"/>
      <c r="G3" s="311" t="s">
        <v>115</v>
      </c>
      <c r="H3" s="299" t="s">
        <v>116</v>
      </c>
      <c r="I3" s="300"/>
      <c r="J3" s="300"/>
      <c r="K3" s="300"/>
      <c r="L3" s="300"/>
      <c r="M3" s="338" t="s">
        <v>113</v>
      </c>
    </row>
    <row r="4" spans="1:25" s="164" customFormat="1" ht="12.75" customHeight="1">
      <c r="A4" s="333"/>
      <c r="B4" s="335"/>
      <c r="C4" s="305" t="s">
        <v>194</v>
      </c>
      <c r="D4" s="321" t="s">
        <v>200</v>
      </c>
      <c r="E4" s="325" t="s">
        <v>201</v>
      </c>
      <c r="F4" s="326"/>
      <c r="G4" s="307"/>
      <c r="H4" s="309" t="s">
        <v>125</v>
      </c>
      <c r="I4" s="320"/>
      <c r="J4" s="320"/>
      <c r="K4" s="341" t="s">
        <v>52</v>
      </c>
      <c r="L4" s="342"/>
      <c r="M4" s="339"/>
      <c r="W4" s="172"/>
      <c r="X4" s="168"/>
      <c r="Y4" s="168"/>
    </row>
    <row r="5" spans="1:25" s="164" customFormat="1" ht="12.75" customHeight="1">
      <c r="A5" s="333"/>
      <c r="B5" s="335"/>
      <c r="C5" s="307"/>
      <c r="D5" s="318"/>
      <c r="E5" s="327"/>
      <c r="F5" s="328"/>
      <c r="G5" s="307"/>
      <c r="H5" s="305" t="s">
        <v>124</v>
      </c>
      <c r="I5" s="321" t="s">
        <v>202</v>
      </c>
      <c r="J5" s="305" t="s">
        <v>128</v>
      </c>
      <c r="K5" s="307" t="s">
        <v>126</v>
      </c>
      <c r="L5" s="307" t="s">
        <v>127</v>
      </c>
      <c r="M5" s="339"/>
      <c r="W5" s="172"/>
      <c r="X5" s="168"/>
      <c r="Y5" s="168"/>
    </row>
    <row r="6" spans="1:25" s="164" customFormat="1" ht="23.25" customHeight="1">
      <c r="A6" s="334"/>
      <c r="B6" s="336"/>
      <c r="C6" s="309"/>
      <c r="D6" s="319"/>
      <c r="E6" s="178" t="s">
        <v>18</v>
      </c>
      <c r="F6" s="88" t="s">
        <v>0</v>
      </c>
      <c r="G6" s="309"/>
      <c r="H6" s="309"/>
      <c r="I6" s="337"/>
      <c r="J6" s="309"/>
      <c r="K6" s="309"/>
      <c r="L6" s="309"/>
      <c r="M6" s="340"/>
      <c r="W6" s="172"/>
      <c r="X6" s="168"/>
      <c r="Y6" s="168"/>
    </row>
    <row r="7" spans="1:23" ht="12.75">
      <c r="A7" s="56" t="s">
        <v>19</v>
      </c>
      <c r="B7" s="134">
        <f>SUM(B9:B19)</f>
        <v>1851621</v>
      </c>
      <c r="C7" s="134">
        <f>SUM(C9:C19)</f>
        <v>5802</v>
      </c>
      <c r="D7" s="137">
        <f>C7/(B7/4)*1000</f>
        <v>12.533882473789182</v>
      </c>
      <c r="E7" s="49">
        <f>SUM(E9:E19)</f>
        <v>2587</v>
      </c>
      <c r="F7" s="241">
        <f>E7/C7*100</f>
        <v>44.58807307824888</v>
      </c>
      <c r="G7" s="257">
        <f>SUM(G9:G19)</f>
        <v>20</v>
      </c>
      <c r="H7" s="134">
        <f>SUM(H9:H19)</f>
        <v>3909</v>
      </c>
      <c r="I7" s="137">
        <f>H7/(B7/4)*1000</f>
        <v>8.444492690458793</v>
      </c>
      <c r="J7" s="218">
        <f>SUM(J9:J19)</f>
        <v>33</v>
      </c>
      <c r="K7" s="49">
        <f>SUM(K9:K19)</f>
        <v>1112</v>
      </c>
      <c r="L7" s="257">
        <f>SUM(L9:L19)</f>
        <v>382</v>
      </c>
      <c r="M7" s="271">
        <f>SUM(M9:M19)</f>
        <v>1558</v>
      </c>
      <c r="W7" s="172"/>
    </row>
    <row r="8" spans="1:23" ht="12.75">
      <c r="A8" s="57"/>
      <c r="B8" s="166"/>
      <c r="C8" s="135"/>
      <c r="D8" s="136"/>
      <c r="E8" s="38"/>
      <c r="F8" s="165"/>
      <c r="G8" s="38"/>
      <c r="H8" s="135"/>
      <c r="I8" s="137"/>
      <c r="J8" s="38"/>
      <c r="K8" s="38"/>
      <c r="L8" s="215"/>
      <c r="M8" s="272"/>
      <c r="W8" s="172"/>
    </row>
    <row r="9" spans="1:23" ht="12.75">
      <c r="A9" s="239" t="s">
        <v>178</v>
      </c>
      <c r="B9" s="50">
        <v>140467</v>
      </c>
      <c r="C9" s="5">
        <v>431</v>
      </c>
      <c r="D9" s="136">
        <f aca="true" t="shared" si="0" ref="D9:D19">C9/(B9/4)*1000</f>
        <v>12.273345340898574</v>
      </c>
      <c r="E9" s="38">
        <v>204</v>
      </c>
      <c r="F9" s="53">
        <f aca="true" t="shared" si="1" ref="F9:F19">E9/C9*100</f>
        <v>47.33178654292343</v>
      </c>
      <c r="G9" s="38">
        <v>4</v>
      </c>
      <c r="H9" s="135">
        <v>298</v>
      </c>
      <c r="I9" s="136">
        <f aca="true" t="shared" si="2" ref="I9:I19">H9/(B9/4)*1000</f>
        <v>8.485978913196693</v>
      </c>
      <c r="J9" s="38">
        <v>3</v>
      </c>
      <c r="K9" s="38">
        <v>77</v>
      </c>
      <c r="L9" s="38">
        <v>28</v>
      </c>
      <c r="M9" s="138">
        <v>81</v>
      </c>
      <c r="W9" s="172"/>
    </row>
    <row r="10" spans="1:23" ht="12.75">
      <c r="A10" s="239" t="s">
        <v>208</v>
      </c>
      <c r="B10" s="50">
        <v>207797</v>
      </c>
      <c r="C10" s="5">
        <v>706</v>
      </c>
      <c r="D10" s="136">
        <f t="shared" si="0"/>
        <v>13.590186576322084</v>
      </c>
      <c r="E10" s="38">
        <v>290</v>
      </c>
      <c r="F10" s="53">
        <f t="shared" si="1"/>
        <v>41.07648725212464</v>
      </c>
      <c r="G10" s="38">
        <v>2</v>
      </c>
      <c r="H10" s="135">
        <v>387</v>
      </c>
      <c r="I10" s="136">
        <f t="shared" si="2"/>
        <v>7.449578194102899</v>
      </c>
      <c r="J10" s="38">
        <v>2</v>
      </c>
      <c r="K10" s="38">
        <v>113</v>
      </c>
      <c r="L10" s="38">
        <v>41</v>
      </c>
      <c r="M10" s="138">
        <v>123</v>
      </c>
      <c r="W10" s="172"/>
    </row>
    <row r="11" spans="1:23" ht="12.75">
      <c r="A11" s="239" t="s">
        <v>21</v>
      </c>
      <c r="B11" s="50">
        <v>338907</v>
      </c>
      <c r="C11" s="5">
        <v>1123</v>
      </c>
      <c r="D11" s="136">
        <f t="shared" si="0"/>
        <v>13.25437361872136</v>
      </c>
      <c r="E11" s="38">
        <v>659</v>
      </c>
      <c r="F11" s="53">
        <f t="shared" si="1"/>
        <v>58.68210151380232</v>
      </c>
      <c r="G11" s="38">
        <v>6</v>
      </c>
      <c r="H11" s="135">
        <v>820</v>
      </c>
      <c r="I11" s="136">
        <f t="shared" si="2"/>
        <v>9.678171297730646</v>
      </c>
      <c r="J11" s="38">
        <v>8</v>
      </c>
      <c r="K11" s="38">
        <v>227</v>
      </c>
      <c r="L11" s="38">
        <v>80</v>
      </c>
      <c r="M11" s="138">
        <v>255</v>
      </c>
      <c r="W11" s="172"/>
    </row>
    <row r="12" spans="1:23" ht="12.75">
      <c r="A12" s="239" t="s">
        <v>179</v>
      </c>
      <c r="B12" s="50">
        <v>143148</v>
      </c>
      <c r="C12" s="5">
        <v>382</v>
      </c>
      <c r="D12" s="136">
        <f t="shared" si="0"/>
        <v>10.674267191997094</v>
      </c>
      <c r="E12" s="38">
        <v>182</v>
      </c>
      <c r="F12" s="53">
        <f t="shared" si="1"/>
        <v>47.64397905759162</v>
      </c>
      <c r="G12" s="38">
        <v>2</v>
      </c>
      <c r="H12" s="135">
        <v>279</v>
      </c>
      <c r="I12" s="136">
        <f t="shared" si="2"/>
        <v>7.796127085254422</v>
      </c>
      <c r="J12" s="38">
        <v>1</v>
      </c>
      <c r="K12" s="38">
        <v>85</v>
      </c>
      <c r="L12" s="38">
        <v>30</v>
      </c>
      <c r="M12" s="138">
        <v>140</v>
      </c>
      <c r="W12" s="172"/>
    </row>
    <row r="13" spans="1:23" ht="12.75">
      <c r="A13" s="239" t="s">
        <v>209</v>
      </c>
      <c r="B13" s="50">
        <v>149473</v>
      </c>
      <c r="C13" s="5">
        <v>459</v>
      </c>
      <c r="D13" s="136">
        <f t="shared" si="0"/>
        <v>12.283154817257968</v>
      </c>
      <c r="E13" s="38">
        <v>258</v>
      </c>
      <c r="F13" s="53">
        <f t="shared" si="1"/>
        <v>56.209150326797385</v>
      </c>
      <c r="G13" s="38">
        <v>2</v>
      </c>
      <c r="H13" s="135">
        <v>283</v>
      </c>
      <c r="I13" s="136">
        <f t="shared" si="2"/>
        <v>7.57327410301526</v>
      </c>
      <c r="J13" s="38">
        <v>4</v>
      </c>
      <c r="K13" s="38">
        <v>83</v>
      </c>
      <c r="L13" s="38">
        <v>25</v>
      </c>
      <c r="M13" s="138">
        <v>130</v>
      </c>
      <c r="W13" s="172"/>
    </row>
    <row r="14" spans="1:23" ht="12.75">
      <c r="A14" s="239" t="s">
        <v>180</v>
      </c>
      <c r="B14" s="50">
        <v>115311</v>
      </c>
      <c r="C14" s="5">
        <v>351</v>
      </c>
      <c r="D14" s="136">
        <f t="shared" si="0"/>
        <v>12.175768140073366</v>
      </c>
      <c r="E14" s="38">
        <v>105</v>
      </c>
      <c r="F14" s="53">
        <f t="shared" si="1"/>
        <v>29.914529914529915</v>
      </c>
      <c r="G14" s="38" t="s">
        <v>17</v>
      </c>
      <c r="H14" s="135">
        <v>227</v>
      </c>
      <c r="I14" s="136">
        <f t="shared" si="2"/>
        <v>7.874357173209841</v>
      </c>
      <c r="J14" s="38">
        <v>1</v>
      </c>
      <c r="K14" s="38">
        <v>70</v>
      </c>
      <c r="L14" s="38">
        <v>27</v>
      </c>
      <c r="M14" s="138">
        <v>148</v>
      </c>
      <c r="W14" s="172"/>
    </row>
    <row r="15" spans="1:23" ht="12.75">
      <c r="A15" s="239" t="s">
        <v>181</v>
      </c>
      <c r="B15" s="50">
        <v>140205</v>
      </c>
      <c r="C15" s="5">
        <v>455</v>
      </c>
      <c r="D15" s="136">
        <f t="shared" si="0"/>
        <v>12.980992118683357</v>
      </c>
      <c r="E15" s="38">
        <v>167</v>
      </c>
      <c r="F15" s="53">
        <f t="shared" si="1"/>
        <v>36.7032967032967</v>
      </c>
      <c r="G15" s="38" t="s">
        <v>17</v>
      </c>
      <c r="H15" s="135">
        <v>292</v>
      </c>
      <c r="I15" s="136">
        <f t="shared" si="2"/>
        <v>8.330658678363825</v>
      </c>
      <c r="J15" s="38">
        <v>5</v>
      </c>
      <c r="K15" s="38">
        <v>87</v>
      </c>
      <c r="L15" s="38">
        <v>31</v>
      </c>
      <c r="M15" s="138">
        <v>78</v>
      </c>
      <c r="W15" s="172"/>
    </row>
    <row r="16" spans="1:23" ht="12.75">
      <c r="A16" s="239" t="s">
        <v>182</v>
      </c>
      <c r="B16" s="50">
        <v>137145</v>
      </c>
      <c r="C16" s="5">
        <v>402</v>
      </c>
      <c r="D16" s="136">
        <f t="shared" si="0"/>
        <v>11.724816799737505</v>
      </c>
      <c r="E16" s="38">
        <v>157</v>
      </c>
      <c r="F16" s="53">
        <f t="shared" si="1"/>
        <v>39.0547263681592</v>
      </c>
      <c r="G16" s="38" t="s">
        <v>17</v>
      </c>
      <c r="H16" s="135">
        <v>342</v>
      </c>
      <c r="I16" s="136">
        <f t="shared" si="2"/>
        <v>9.974844143060265</v>
      </c>
      <c r="J16" s="38">
        <v>1</v>
      </c>
      <c r="K16" s="38">
        <v>106</v>
      </c>
      <c r="L16" s="38">
        <v>27</v>
      </c>
      <c r="M16" s="138">
        <v>163</v>
      </c>
      <c r="W16" s="172"/>
    </row>
    <row r="17" spans="1:23" ht="12.75">
      <c r="A17" s="239" t="s">
        <v>183</v>
      </c>
      <c r="B17" s="50">
        <v>144002</v>
      </c>
      <c r="C17" s="5">
        <v>515</v>
      </c>
      <c r="D17" s="136">
        <f t="shared" si="0"/>
        <v>14.305356870043472</v>
      </c>
      <c r="E17" s="38">
        <v>166</v>
      </c>
      <c r="F17" s="53">
        <f t="shared" si="1"/>
        <v>32.23300970873787</v>
      </c>
      <c r="G17" s="38">
        <v>4</v>
      </c>
      <c r="H17" s="135">
        <v>254</v>
      </c>
      <c r="I17" s="136">
        <f t="shared" si="2"/>
        <v>7.055457563089401</v>
      </c>
      <c r="J17" s="38">
        <v>3</v>
      </c>
      <c r="K17" s="38">
        <v>63</v>
      </c>
      <c r="L17" s="38">
        <v>27</v>
      </c>
      <c r="M17" s="138">
        <v>113</v>
      </c>
      <c r="W17" s="172"/>
    </row>
    <row r="18" spans="1:23" ht="12.75">
      <c r="A18" s="239" t="s">
        <v>184</v>
      </c>
      <c r="B18" s="50">
        <v>176369</v>
      </c>
      <c r="C18" s="5">
        <v>586</v>
      </c>
      <c r="D18" s="136">
        <f t="shared" si="0"/>
        <v>13.290317459417471</v>
      </c>
      <c r="E18" s="38">
        <v>234</v>
      </c>
      <c r="F18" s="53">
        <f t="shared" si="1"/>
        <v>39.93174061433447</v>
      </c>
      <c r="G18" s="38" t="s">
        <v>17</v>
      </c>
      <c r="H18" s="135">
        <v>328</v>
      </c>
      <c r="I18" s="136">
        <f t="shared" si="2"/>
        <v>7.438949021653465</v>
      </c>
      <c r="J18" s="38">
        <v>5</v>
      </c>
      <c r="K18" s="38">
        <v>96</v>
      </c>
      <c r="L18" s="38">
        <v>35</v>
      </c>
      <c r="M18" s="138">
        <v>188</v>
      </c>
      <c r="W18" s="172"/>
    </row>
    <row r="19" spans="1:23" ht="12.75">
      <c r="A19" s="239" t="s">
        <v>207</v>
      </c>
      <c r="B19" s="50">
        <v>158797</v>
      </c>
      <c r="C19" s="5">
        <v>392</v>
      </c>
      <c r="D19" s="136">
        <f t="shared" si="0"/>
        <v>9.874241956712028</v>
      </c>
      <c r="E19" s="38">
        <v>165</v>
      </c>
      <c r="F19" s="53">
        <f t="shared" si="1"/>
        <v>42.09183673469388</v>
      </c>
      <c r="G19" s="38" t="s">
        <v>17</v>
      </c>
      <c r="H19" s="135">
        <v>399</v>
      </c>
      <c r="I19" s="136">
        <f t="shared" si="2"/>
        <v>10.050567705939029</v>
      </c>
      <c r="J19" s="38" t="s">
        <v>17</v>
      </c>
      <c r="K19" s="38">
        <v>105</v>
      </c>
      <c r="L19" s="38">
        <v>31</v>
      </c>
      <c r="M19" s="138">
        <v>139</v>
      </c>
      <c r="W19" s="172"/>
    </row>
    <row r="20" spans="1:13" ht="13.5" thickBot="1">
      <c r="A20" s="89"/>
      <c r="B20" s="43"/>
      <c r="C20" s="45"/>
      <c r="D20" s="90"/>
      <c r="E20" s="52"/>
      <c r="F20" s="90"/>
      <c r="G20" s="44"/>
      <c r="H20" s="45"/>
      <c r="I20" s="90"/>
      <c r="J20" s="44"/>
      <c r="K20" s="52"/>
      <c r="L20" s="52"/>
      <c r="M20" s="273"/>
    </row>
    <row r="21" spans="2:13" ht="15">
      <c r="B21" s="38"/>
      <c r="C21" s="5"/>
      <c r="D21" s="38"/>
      <c r="E21" s="53"/>
      <c r="F21" s="51"/>
      <c r="G21" s="53"/>
      <c r="H21" s="263"/>
      <c r="I21" s="38"/>
      <c r="J21" s="53"/>
      <c r="K21" s="263"/>
      <c r="L21" s="51"/>
      <c r="M21" s="51"/>
    </row>
    <row r="22" spans="1:13" ht="13.5">
      <c r="A22" s="58" t="s">
        <v>204</v>
      </c>
      <c r="B22" s="167"/>
      <c r="C22" s="27"/>
      <c r="D22" s="27"/>
      <c r="E22" s="27"/>
      <c r="F22" s="27"/>
      <c r="G22" s="167"/>
      <c r="H22" s="27"/>
      <c r="I22" s="27"/>
      <c r="J22" s="27"/>
      <c r="K22" s="27"/>
      <c r="M22" s="27"/>
    </row>
    <row r="23" spans="1:13" ht="13.5">
      <c r="A23" s="58" t="s">
        <v>185</v>
      </c>
      <c r="B23" s="167"/>
      <c r="C23" s="27"/>
      <c r="D23" s="27"/>
      <c r="E23" s="27"/>
      <c r="F23" s="27"/>
      <c r="G23" s="167"/>
      <c r="H23" s="27"/>
      <c r="I23" s="27"/>
      <c r="J23" s="27"/>
      <c r="K23" s="27"/>
      <c r="M23" s="27"/>
    </row>
  </sheetData>
  <sheetProtection/>
  <mergeCells count="17">
    <mergeCell ref="K5:K6"/>
    <mergeCell ref="G3:G6"/>
    <mergeCell ref="D4:D6"/>
    <mergeCell ref="L5:L6"/>
    <mergeCell ref="H4:J4"/>
    <mergeCell ref="K4:L4"/>
    <mergeCell ref="H3:L3"/>
    <mergeCell ref="A2:P2"/>
    <mergeCell ref="A3:A6"/>
    <mergeCell ref="B3:B6"/>
    <mergeCell ref="C3:F3"/>
    <mergeCell ref="E4:F5"/>
    <mergeCell ref="I5:I6"/>
    <mergeCell ref="C4:C6"/>
    <mergeCell ref="H5:H6"/>
    <mergeCell ref="M3:M6"/>
    <mergeCell ref="J5:J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pane xSplit="2" ySplit="4" topLeftCell="C5" activePane="bottomRight" state="frozen"/>
      <selection pane="topLeft" activeCell="C28" sqref="C28"/>
      <selection pane="topRight" activeCell="C28" sqref="C28"/>
      <selection pane="bottomLeft" activeCell="C28" sqref="C28"/>
      <selection pane="bottomRight" activeCell="C28" sqref="C28"/>
    </sheetView>
  </sheetViews>
  <sheetFormatPr defaultColWidth="9.140625" defaultRowHeight="12.75"/>
  <cols>
    <col min="1" max="1" width="15.7109375" style="27" customWidth="1"/>
    <col min="2" max="2" width="32.28125" style="27" customWidth="1"/>
    <col min="3" max="3" width="7.8515625" style="92" bestFit="1" customWidth="1"/>
    <col min="4" max="4" width="7.421875" style="92" customWidth="1"/>
    <col min="5" max="6" width="5.140625" style="27" customWidth="1"/>
    <col min="7" max="8" width="5.57421875" style="27" bestFit="1" customWidth="1"/>
    <col min="9" max="9" width="5.57421875" style="27" customWidth="1"/>
    <col min="10" max="14" width="5.57421875" style="27" bestFit="1" customWidth="1"/>
    <col min="15" max="15" width="4.00390625" style="27" bestFit="1" customWidth="1"/>
    <col min="16" max="16384" width="9.140625" style="27" customWidth="1"/>
  </cols>
  <sheetData>
    <row r="1" spans="1:2" ht="12">
      <c r="A1" s="100" t="s">
        <v>135</v>
      </c>
      <c r="B1" s="100" t="s">
        <v>237</v>
      </c>
    </row>
    <row r="2" spans="1:16" ht="13.5" thickBot="1">
      <c r="A2" s="297"/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</row>
    <row r="3" spans="1:15" s="11" customFormat="1" ht="12" customHeight="1">
      <c r="A3" s="345" t="s">
        <v>51</v>
      </c>
      <c r="B3" s="347" t="s">
        <v>52</v>
      </c>
      <c r="C3" s="281" t="s">
        <v>53</v>
      </c>
      <c r="D3" s="282"/>
      <c r="E3" s="343" t="s">
        <v>191</v>
      </c>
      <c r="F3" s="282"/>
      <c r="G3" s="282"/>
      <c r="H3" s="282"/>
      <c r="I3" s="282"/>
      <c r="J3" s="282"/>
      <c r="K3" s="282"/>
      <c r="L3" s="282"/>
      <c r="M3" s="282"/>
      <c r="N3" s="282"/>
      <c r="O3" s="344"/>
    </row>
    <row r="4" spans="1:15" s="11" customFormat="1" ht="12" customHeight="1">
      <c r="A4" s="346"/>
      <c r="B4" s="348"/>
      <c r="C4" s="111" t="s">
        <v>54</v>
      </c>
      <c r="D4" s="111" t="s">
        <v>55</v>
      </c>
      <c r="E4" s="125">
        <v>0</v>
      </c>
      <c r="F4" s="110" t="s">
        <v>129</v>
      </c>
      <c r="G4" s="109" t="s">
        <v>56</v>
      </c>
      <c r="H4" s="109" t="s">
        <v>57</v>
      </c>
      <c r="I4" s="109" t="s">
        <v>58</v>
      </c>
      <c r="J4" s="109" t="s">
        <v>59</v>
      </c>
      <c r="K4" s="109" t="s">
        <v>60</v>
      </c>
      <c r="L4" s="109" t="s">
        <v>61</v>
      </c>
      <c r="M4" s="109" t="s">
        <v>62</v>
      </c>
      <c r="N4" s="109" t="s">
        <v>63</v>
      </c>
      <c r="O4" s="126" t="s">
        <v>64</v>
      </c>
    </row>
    <row r="5" spans="1:16" s="11" customFormat="1" ht="12">
      <c r="A5" s="64" t="s">
        <v>65</v>
      </c>
      <c r="B5" s="65" t="s">
        <v>66</v>
      </c>
      <c r="C5" s="219">
        <v>1834</v>
      </c>
      <c r="D5" s="220">
        <v>2075</v>
      </c>
      <c r="E5" s="221">
        <v>33</v>
      </c>
      <c r="F5" s="222">
        <v>9</v>
      </c>
      <c r="G5" s="222">
        <v>83</v>
      </c>
      <c r="H5" s="222">
        <v>64</v>
      </c>
      <c r="I5" s="222">
        <v>181</v>
      </c>
      <c r="J5" s="222">
        <v>336</v>
      </c>
      <c r="K5" s="222">
        <v>668</v>
      </c>
      <c r="L5" s="222">
        <v>469</v>
      </c>
      <c r="M5" s="222">
        <v>651</v>
      </c>
      <c r="N5" s="222">
        <v>700</v>
      </c>
      <c r="O5" s="223">
        <v>715</v>
      </c>
      <c r="P5" s="63"/>
    </row>
    <row r="6" spans="1:16" s="11" customFormat="1" ht="24">
      <c r="A6" s="66" t="s">
        <v>67</v>
      </c>
      <c r="B6" s="67" t="s">
        <v>68</v>
      </c>
      <c r="C6" s="60">
        <v>15</v>
      </c>
      <c r="D6" s="60">
        <v>25</v>
      </c>
      <c r="E6" s="198">
        <v>1</v>
      </c>
      <c r="F6" s="60">
        <v>0</v>
      </c>
      <c r="G6" s="60">
        <v>1</v>
      </c>
      <c r="H6" s="60">
        <v>0</v>
      </c>
      <c r="I6" s="60">
        <v>3</v>
      </c>
      <c r="J6" s="60">
        <v>3</v>
      </c>
      <c r="K6" s="60">
        <v>7</v>
      </c>
      <c r="L6" s="60">
        <v>6</v>
      </c>
      <c r="M6" s="60">
        <v>10</v>
      </c>
      <c r="N6" s="60">
        <v>4</v>
      </c>
      <c r="O6" s="152">
        <v>5</v>
      </c>
      <c r="P6" s="63"/>
    </row>
    <row r="7" spans="1:16" s="11" customFormat="1" ht="12">
      <c r="A7" s="66" t="s">
        <v>69</v>
      </c>
      <c r="B7" s="67" t="s">
        <v>70</v>
      </c>
      <c r="C7" s="38">
        <v>566</v>
      </c>
      <c r="D7" s="38">
        <v>580</v>
      </c>
      <c r="E7" s="78">
        <v>0</v>
      </c>
      <c r="F7" s="38">
        <v>0</v>
      </c>
      <c r="G7" s="38">
        <v>9</v>
      </c>
      <c r="H7" s="38">
        <v>10</v>
      </c>
      <c r="I7" s="38">
        <v>64</v>
      </c>
      <c r="J7" s="38">
        <v>139</v>
      </c>
      <c r="K7" s="38">
        <v>297</v>
      </c>
      <c r="L7" s="38">
        <v>186</v>
      </c>
      <c r="M7" s="38">
        <v>193</v>
      </c>
      <c r="N7" s="38">
        <v>157</v>
      </c>
      <c r="O7" s="132">
        <v>91</v>
      </c>
      <c r="P7" s="63"/>
    </row>
    <row r="8" spans="1:16" s="62" customFormat="1" ht="12">
      <c r="A8" s="68" t="s">
        <v>140</v>
      </c>
      <c r="B8" s="69" t="s">
        <v>130</v>
      </c>
      <c r="C8" s="224">
        <v>544</v>
      </c>
      <c r="D8" s="224">
        <v>568</v>
      </c>
      <c r="E8" s="225">
        <v>0</v>
      </c>
      <c r="F8" s="224">
        <v>0</v>
      </c>
      <c r="G8" s="224">
        <v>9</v>
      </c>
      <c r="H8" s="224">
        <v>10</v>
      </c>
      <c r="I8" s="224">
        <v>63</v>
      </c>
      <c r="J8" s="224">
        <v>138</v>
      </c>
      <c r="K8" s="224">
        <v>291</v>
      </c>
      <c r="L8" s="224">
        <v>181</v>
      </c>
      <c r="M8" s="224">
        <v>187</v>
      </c>
      <c r="N8" s="224">
        <v>152</v>
      </c>
      <c r="O8" s="226">
        <v>81</v>
      </c>
      <c r="P8" s="63"/>
    </row>
    <row r="9" spans="1:16" s="11" customFormat="1" ht="48">
      <c r="A9" s="66" t="s">
        <v>71</v>
      </c>
      <c r="B9" s="67" t="s">
        <v>72</v>
      </c>
      <c r="C9" s="60">
        <v>7</v>
      </c>
      <c r="D9" s="60">
        <v>6</v>
      </c>
      <c r="E9" s="198">
        <v>0</v>
      </c>
      <c r="F9" s="60">
        <v>0</v>
      </c>
      <c r="G9" s="60">
        <v>1</v>
      </c>
      <c r="H9" s="60">
        <v>0</v>
      </c>
      <c r="I9" s="60">
        <v>0</v>
      </c>
      <c r="J9" s="60">
        <v>1</v>
      </c>
      <c r="K9" s="60">
        <v>2</v>
      </c>
      <c r="L9" s="60">
        <v>4</v>
      </c>
      <c r="M9" s="60">
        <v>2</v>
      </c>
      <c r="N9" s="60">
        <v>2</v>
      </c>
      <c r="O9" s="152">
        <v>1</v>
      </c>
      <c r="P9" s="63"/>
    </row>
    <row r="10" spans="1:16" s="11" customFormat="1" ht="24">
      <c r="A10" s="66" t="s">
        <v>73</v>
      </c>
      <c r="B10" s="67" t="s">
        <v>74</v>
      </c>
      <c r="C10" s="60">
        <v>42</v>
      </c>
      <c r="D10" s="60">
        <v>35</v>
      </c>
      <c r="E10" s="198">
        <v>1</v>
      </c>
      <c r="F10" s="60">
        <v>1</v>
      </c>
      <c r="G10" s="60">
        <v>1</v>
      </c>
      <c r="H10" s="60">
        <v>2</v>
      </c>
      <c r="I10" s="60">
        <v>6</v>
      </c>
      <c r="J10" s="60">
        <v>10</v>
      </c>
      <c r="K10" s="60">
        <v>14</v>
      </c>
      <c r="L10" s="60">
        <v>7</v>
      </c>
      <c r="M10" s="60">
        <v>10</v>
      </c>
      <c r="N10" s="60">
        <v>11</v>
      </c>
      <c r="O10" s="152">
        <v>14</v>
      </c>
      <c r="P10" s="63"/>
    </row>
    <row r="11" spans="1:16" s="11" customFormat="1" ht="12">
      <c r="A11" s="66" t="s">
        <v>75</v>
      </c>
      <c r="B11" s="67" t="s">
        <v>76</v>
      </c>
      <c r="C11" s="60">
        <v>114</v>
      </c>
      <c r="D11" s="60">
        <v>279</v>
      </c>
      <c r="E11" s="198">
        <v>0</v>
      </c>
      <c r="F11" s="60">
        <v>0</v>
      </c>
      <c r="G11" s="60">
        <v>1</v>
      </c>
      <c r="H11" s="60">
        <v>0</v>
      </c>
      <c r="I11" s="60">
        <v>3</v>
      </c>
      <c r="J11" s="60">
        <v>8</v>
      </c>
      <c r="K11" s="60">
        <v>26</v>
      </c>
      <c r="L11" s="60">
        <v>29</v>
      </c>
      <c r="M11" s="60">
        <v>57</v>
      </c>
      <c r="N11" s="60">
        <v>119</v>
      </c>
      <c r="O11" s="152">
        <v>150</v>
      </c>
      <c r="P11" s="63"/>
    </row>
    <row r="12" spans="1:16" s="11" customFormat="1" ht="24">
      <c r="A12" s="66" t="s">
        <v>77</v>
      </c>
      <c r="B12" s="67" t="s">
        <v>78</v>
      </c>
      <c r="C12" s="60">
        <v>99</v>
      </c>
      <c r="D12" s="60">
        <v>153</v>
      </c>
      <c r="E12" s="198">
        <v>0</v>
      </c>
      <c r="F12" s="60">
        <v>2</v>
      </c>
      <c r="G12" s="60">
        <v>3</v>
      </c>
      <c r="H12" s="60">
        <v>3</v>
      </c>
      <c r="I12" s="60">
        <v>12</v>
      </c>
      <c r="J12" s="60">
        <v>13</v>
      </c>
      <c r="K12" s="60">
        <v>33</v>
      </c>
      <c r="L12" s="60">
        <v>25</v>
      </c>
      <c r="M12" s="60">
        <v>64</v>
      </c>
      <c r="N12" s="60">
        <v>48</v>
      </c>
      <c r="O12" s="152">
        <v>49</v>
      </c>
      <c r="P12" s="63"/>
    </row>
    <row r="13" spans="1:16" s="11" customFormat="1" ht="12">
      <c r="A13" s="66" t="s">
        <v>79</v>
      </c>
      <c r="B13" s="67" t="s">
        <v>80</v>
      </c>
      <c r="C13" s="60">
        <v>448</v>
      </c>
      <c r="D13" s="60">
        <v>427</v>
      </c>
      <c r="E13" s="198">
        <v>0</v>
      </c>
      <c r="F13" s="60">
        <v>1</v>
      </c>
      <c r="G13" s="60">
        <v>6</v>
      </c>
      <c r="H13" s="60">
        <v>10</v>
      </c>
      <c r="I13" s="60">
        <v>29</v>
      </c>
      <c r="J13" s="60">
        <v>72</v>
      </c>
      <c r="K13" s="60">
        <v>140</v>
      </c>
      <c r="L13" s="60">
        <v>101</v>
      </c>
      <c r="M13" s="60">
        <v>151</v>
      </c>
      <c r="N13" s="60">
        <v>197</v>
      </c>
      <c r="O13" s="152">
        <v>168</v>
      </c>
      <c r="P13" s="63"/>
    </row>
    <row r="14" spans="1:16" s="62" customFormat="1" ht="12">
      <c r="A14" s="68" t="s">
        <v>138</v>
      </c>
      <c r="B14" s="69" t="s">
        <v>131</v>
      </c>
      <c r="C14" s="224">
        <v>241</v>
      </c>
      <c r="D14" s="224">
        <v>141</v>
      </c>
      <c r="E14" s="225">
        <v>0</v>
      </c>
      <c r="F14" s="224">
        <v>0</v>
      </c>
      <c r="G14" s="224">
        <v>3</v>
      </c>
      <c r="H14" s="224">
        <v>2</v>
      </c>
      <c r="I14" s="224">
        <v>14</v>
      </c>
      <c r="J14" s="224">
        <v>36</v>
      </c>
      <c r="K14" s="224">
        <v>75</v>
      </c>
      <c r="L14" s="224">
        <v>53</v>
      </c>
      <c r="M14" s="224">
        <v>69</v>
      </c>
      <c r="N14" s="224">
        <v>75</v>
      </c>
      <c r="O14" s="226">
        <v>55</v>
      </c>
      <c r="P14" s="63"/>
    </row>
    <row r="15" spans="1:16" s="62" customFormat="1" ht="12">
      <c r="A15" s="68" t="s">
        <v>139</v>
      </c>
      <c r="B15" s="69" t="s">
        <v>132</v>
      </c>
      <c r="C15" s="224">
        <v>107</v>
      </c>
      <c r="D15" s="224">
        <v>142</v>
      </c>
      <c r="E15" s="225">
        <v>0</v>
      </c>
      <c r="F15" s="224">
        <v>0</v>
      </c>
      <c r="G15" s="224">
        <v>2</v>
      </c>
      <c r="H15" s="224">
        <v>3</v>
      </c>
      <c r="I15" s="224">
        <v>7</v>
      </c>
      <c r="J15" s="224">
        <v>18</v>
      </c>
      <c r="K15" s="224">
        <v>32</v>
      </c>
      <c r="L15" s="224">
        <v>27</v>
      </c>
      <c r="M15" s="224">
        <v>41</v>
      </c>
      <c r="N15" s="224">
        <v>62</v>
      </c>
      <c r="O15" s="226">
        <v>57</v>
      </c>
      <c r="P15" s="63"/>
    </row>
    <row r="16" spans="1:16" s="11" customFormat="1" ht="12">
      <c r="A16" s="66" t="s">
        <v>81</v>
      </c>
      <c r="B16" s="67" t="s">
        <v>82</v>
      </c>
      <c r="C16" s="38">
        <v>234</v>
      </c>
      <c r="D16" s="38">
        <v>264</v>
      </c>
      <c r="E16" s="78">
        <v>1</v>
      </c>
      <c r="F16" s="38">
        <v>0</v>
      </c>
      <c r="G16" s="38">
        <v>4</v>
      </c>
      <c r="H16" s="38">
        <v>3</v>
      </c>
      <c r="I16" s="38">
        <v>8</v>
      </c>
      <c r="J16" s="38">
        <v>25</v>
      </c>
      <c r="K16" s="38">
        <v>83</v>
      </c>
      <c r="L16" s="38">
        <v>70</v>
      </c>
      <c r="M16" s="38">
        <v>102</v>
      </c>
      <c r="N16" s="38">
        <v>87</v>
      </c>
      <c r="O16" s="132">
        <v>115</v>
      </c>
      <c r="P16" s="63"/>
    </row>
    <row r="17" spans="1:16" s="11" customFormat="1" ht="12">
      <c r="A17" s="66" t="s">
        <v>83</v>
      </c>
      <c r="B17" s="67" t="s">
        <v>84</v>
      </c>
      <c r="C17" s="38">
        <v>84</v>
      </c>
      <c r="D17" s="38">
        <v>116</v>
      </c>
      <c r="E17" s="78">
        <v>1</v>
      </c>
      <c r="F17" s="38">
        <v>0</v>
      </c>
      <c r="G17" s="38">
        <v>1</v>
      </c>
      <c r="H17" s="38">
        <v>6</v>
      </c>
      <c r="I17" s="38">
        <v>22</v>
      </c>
      <c r="J17" s="38">
        <v>28</v>
      </c>
      <c r="K17" s="38">
        <v>41</v>
      </c>
      <c r="L17" s="38">
        <v>16</v>
      </c>
      <c r="M17" s="38">
        <v>26</v>
      </c>
      <c r="N17" s="38">
        <v>28</v>
      </c>
      <c r="O17" s="132">
        <v>31</v>
      </c>
      <c r="P17" s="63"/>
    </row>
    <row r="18" spans="1:16" s="11" customFormat="1" ht="24">
      <c r="A18" s="66" t="s">
        <v>85</v>
      </c>
      <c r="B18" s="67" t="s">
        <v>86</v>
      </c>
      <c r="C18" s="60">
        <v>3</v>
      </c>
      <c r="D18" s="60">
        <v>22</v>
      </c>
      <c r="E18" s="198">
        <v>0</v>
      </c>
      <c r="F18" s="60">
        <v>0</v>
      </c>
      <c r="G18" s="60">
        <v>1</v>
      </c>
      <c r="H18" s="60">
        <v>1</v>
      </c>
      <c r="I18" s="60">
        <v>1</v>
      </c>
      <c r="J18" s="60">
        <v>1</v>
      </c>
      <c r="K18" s="60">
        <v>2</v>
      </c>
      <c r="L18" s="60">
        <v>2</v>
      </c>
      <c r="M18" s="60">
        <v>4</v>
      </c>
      <c r="N18" s="60">
        <v>8</v>
      </c>
      <c r="O18" s="152">
        <v>5</v>
      </c>
      <c r="P18" s="63"/>
    </row>
    <row r="19" spans="1:16" s="11" customFormat="1" ht="12">
      <c r="A19" s="66" t="s">
        <v>87</v>
      </c>
      <c r="B19" s="67" t="s">
        <v>88</v>
      </c>
      <c r="C19" s="38">
        <v>34</v>
      </c>
      <c r="D19" s="38">
        <v>31</v>
      </c>
      <c r="E19" s="7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4</v>
      </c>
      <c r="L19" s="38">
        <v>5</v>
      </c>
      <c r="M19" s="38">
        <v>11</v>
      </c>
      <c r="N19" s="38">
        <v>11</v>
      </c>
      <c r="O19" s="132">
        <v>34</v>
      </c>
      <c r="P19" s="63"/>
    </row>
    <row r="20" spans="1:16" s="11" customFormat="1" ht="24">
      <c r="A20" s="66" t="s">
        <v>89</v>
      </c>
      <c r="B20" s="67" t="s">
        <v>90</v>
      </c>
      <c r="C20" s="60">
        <v>0</v>
      </c>
      <c r="D20" s="60">
        <v>2</v>
      </c>
      <c r="E20" s="198">
        <v>0</v>
      </c>
      <c r="F20" s="60">
        <v>0</v>
      </c>
      <c r="G20" s="60">
        <v>2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152">
        <v>0</v>
      </c>
      <c r="P20" s="63"/>
    </row>
    <row r="21" spans="1:16" s="11" customFormat="1" ht="24">
      <c r="A21" s="66" t="s">
        <v>91</v>
      </c>
      <c r="B21" s="67" t="s">
        <v>92</v>
      </c>
      <c r="C21" s="60">
        <v>8</v>
      </c>
      <c r="D21" s="60">
        <v>8</v>
      </c>
      <c r="E21" s="198">
        <v>16</v>
      </c>
      <c r="F21" s="60">
        <v>0</v>
      </c>
      <c r="G21" s="60">
        <v>0</v>
      </c>
      <c r="H21" s="60">
        <v>0</v>
      </c>
      <c r="I21" s="60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152">
        <v>0</v>
      </c>
      <c r="P21" s="63"/>
    </row>
    <row r="22" spans="1:16" s="11" customFormat="1" ht="36">
      <c r="A22" s="66" t="s">
        <v>93</v>
      </c>
      <c r="B22" s="67" t="s">
        <v>94</v>
      </c>
      <c r="C22" s="60">
        <v>10</v>
      </c>
      <c r="D22" s="60">
        <v>15</v>
      </c>
      <c r="E22" s="198">
        <v>11</v>
      </c>
      <c r="F22" s="60">
        <v>1</v>
      </c>
      <c r="G22" s="60">
        <v>2</v>
      </c>
      <c r="H22" s="60">
        <v>1</v>
      </c>
      <c r="I22" s="60">
        <v>2</v>
      </c>
      <c r="J22" s="60">
        <v>3</v>
      </c>
      <c r="K22" s="60">
        <v>5</v>
      </c>
      <c r="L22" s="60">
        <v>0</v>
      </c>
      <c r="M22" s="60">
        <v>0</v>
      </c>
      <c r="N22" s="60">
        <v>0</v>
      </c>
      <c r="O22" s="152">
        <v>0</v>
      </c>
      <c r="P22" s="63"/>
    </row>
    <row r="23" spans="1:16" s="11" customFormat="1" ht="36">
      <c r="A23" s="66" t="s">
        <v>95</v>
      </c>
      <c r="B23" s="67" t="s">
        <v>96</v>
      </c>
      <c r="C23" s="60">
        <v>12</v>
      </c>
      <c r="D23" s="60">
        <v>32</v>
      </c>
      <c r="E23" s="198">
        <v>1</v>
      </c>
      <c r="F23" s="60">
        <v>0</v>
      </c>
      <c r="G23" s="60">
        <v>3</v>
      </c>
      <c r="H23" s="60">
        <v>0</v>
      </c>
      <c r="I23" s="60">
        <v>3</v>
      </c>
      <c r="J23" s="60">
        <v>3</v>
      </c>
      <c r="K23" s="60">
        <v>0</v>
      </c>
      <c r="L23" s="60">
        <v>0</v>
      </c>
      <c r="M23" s="60">
        <v>1</v>
      </c>
      <c r="N23" s="60">
        <v>5</v>
      </c>
      <c r="O23" s="152">
        <v>28</v>
      </c>
      <c r="P23" s="63"/>
    </row>
    <row r="24" spans="1:16" s="11" customFormat="1" ht="24">
      <c r="A24" s="66" t="s">
        <v>97</v>
      </c>
      <c r="B24" s="67" t="s">
        <v>98</v>
      </c>
      <c r="C24" s="60">
        <v>158</v>
      </c>
      <c r="D24" s="60">
        <v>80</v>
      </c>
      <c r="E24" s="198">
        <v>1</v>
      </c>
      <c r="F24" s="60">
        <v>4</v>
      </c>
      <c r="G24" s="60">
        <v>48</v>
      </c>
      <c r="H24" s="60">
        <v>28</v>
      </c>
      <c r="I24" s="60">
        <v>28</v>
      </c>
      <c r="J24" s="60">
        <v>30</v>
      </c>
      <c r="K24" s="60">
        <v>14</v>
      </c>
      <c r="L24" s="60">
        <v>18</v>
      </c>
      <c r="M24" s="60">
        <v>20</v>
      </c>
      <c r="N24" s="60">
        <v>23</v>
      </c>
      <c r="O24" s="152">
        <v>24</v>
      </c>
      <c r="P24" s="63"/>
    </row>
    <row r="25" spans="1:16" s="62" customFormat="1" ht="12">
      <c r="A25" s="68" t="s">
        <v>136</v>
      </c>
      <c r="B25" s="69" t="s">
        <v>133</v>
      </c>
      <c r="C25" s="224">
        <v>19</v>
      </c>
      <c r="D25" s="224">
        <v>3</v>
      </c>
      <c r="E25" s="225">
        <v>0</v>
      </c>
      <c r="F25" s="224">
        <v>3</v>
      </c>
      <c r="G25" s="224">
        <v>10</v>
      </c>
      <c r="H25" s="224">
        <v>1</v>
      </c>
      <c r="I25" s="224">
        <v>5</v>
      </c>
      <c r="J25" s="224">
        <v>2</v>
      </c>
      <c r="K25" s="224">
        <v>1</v>
      </c>
      <c r="L25" s="224">
        <v>0</v>
      </c>
      <c r="M25" s="224">
        <v>0</v>
      </c>
      <c r="N25" s="224">
        <v>0</v>
      </c>
      <c r="O25" s="226">
        <v>0</v>
      </c>
      <c r="P25" s="63"/>
    </row>
    <row r="26" spans="1:16" s="62" customFormat="1" ht="24.75" thickBot="1">
      <c r="A26" s="70" t="s">
        <v>137</v>
      </c>
      <c r="B26" s="71" t="s">
        <v>134</v>
      </c>
      <c r="C26" s="227">
        <v>68</v>
      </c>
      <c r="D26" s="228">
        <v>22</v>
      </c>
      <c r="E26" s="229">
        <v>0</v>
      </c>
      <c r="F26" s="228">
        <v>1</v>
      </c>
      <c r="G26" s="228">
        <v>34</v>
      </c>
      <c r="H26" s="228">
        <v>15</v>
      </c>
      <c r="I26" s="228">
        <v>16</v>
      </c>
      <c r="J26" s="228">
        <v>17</v>
      </c>
      <c r="K26" s="228">
        <v>6</v>
      </c>
      <c r="L26" s="228">
        <v>1</v>
      </c>
      <c r="M26" s="228">
        <v>0</v>
      </c>
      <c r="N26" s="228">
        <v>0</v>
      </c>
      <c r="O26" s="230">
        <v>0</v>
      </c>
      <c r="P26" s="63"/>
    </row>
    <row r="27" spans="3:4" s="11" customFormat="1" ht="12">
      <c r="C27" s="86"/>
      <c r="D27" s="86"/>
    </row>
  </sheetData>
  <sheetProtection/>
  <mergeCells count="5">
    <mergeCell ref="E3:O3"/>
    <mergeCell ref="C3:D3"/>
    <mergeCell ref="A3:A4"/>
    <mergeCell ref="B3:B4"/>
    <mergeCell ref="A2:P2"/>
  </mergeCells>
  <printOptions/>
  <pageMargins left="0.75" right="0.75" top="1" bottom="1" header="0.5" footer="0.5"/>
  <pageSetup horizontalDpi="600" verticalDpi="600" orientation="landscape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Z28"/>
  <sheetViews>
    <sheetView showGridLines="0" zoomScalePageLayoutView="0" workbookViewId="0" topLeftCell="A10">
      <selection activeCell="J23" sqref="J23"/>
    </sheetView>
  </sheetViews>
  <sheetFormatPr defaultColWidth="9.140625" defaultRowHeight="12.75"/>
  <cols>
    <col min="1" max="1" width="15.7109375" style="27" customWidth="1"/>
    <col min="2" max="2" width="30.8515625" style="27" customWidth="1"/>
    <col min="3" max="3" width="10.7109375" style="27" customWidth="1"/>
    <col min="4" max="8" width="10.7109375" style="92" customWidth="1"/>
    <col min="9" max="16384" width="9.140625" style="27" customWidth="1"/>
  </cols>
  <sheetData>
    <row r="1" spans="1:2" ht="12">
      <c r="A1" s="100" t="s">
        <v>141</v>
      </c>
      <c r="B1" s="54" t="s">
        <v>236</v>
      </c>
    </row>
    <row r="2" spans="1:16" ht="13.5" thickBot="1">
      <c r="A2" s="297"/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</row>
    <row r="3" spans="1:8" ht="12" customHeight="1">
      <c r="A3" s="349" t="s">
        <v>51</v>
      </c>
      <c r="B3" s="351" t="s">
        <v>52</v>
      </c>
      <c r="C3" s="353" t="s">
        <v>19</v>
      </c>
      <c r="D3" s="355" t="s">
        <v>100</v>
      </c>
      <c r="E3" s="355"/>
      <c r="F3" s="355"/>
      <c r="G3" s="355"/>
      <c r="H3" s="356"/>
    </row>
    <row r="4" spans="1:8" ht="24.75" customHeight="1" thickBot="1">
      <c r="A4" s="350"/>
      <c r="B4" s="352"/>
      <c r="C4" s="354"/>
      <c r="D4" s="171" t="s">
        <v>21</v>
      </c>
      <c r="E4" s="112" t="s">
        <v>99</v>
      </c>
      <c r="F4" s="112" t="s">
        <v>101</v>
      </c>
      <c r="G4" s="112" t="s">
        <v>102</v>
      </c>
      <c r="H4" s="131" t="s">
        <v>103</v>
      </c>
    </row>
    <row r="5" spans="1:234" s="101" customFormat="1" ht="12">
      <c r="A5" s="91" t="s">
        <v>65</v>
      </c>
      <c r="B5" s="127" t="s">
        <v>66</v>
      </c>
      <c r="C5" s="264">
        <f>SUM(D5:H5)</f>
        <v>3909</v>
      </c>
      <c r="D5" s="265">
        <v>871</v>
      </c>
      <c r="E5" s="266">
        <v>1005</v>
      </c>
      <c r="F5" s="265">
        <v>777</v>
      </c>
      <c r="G5" s="265">
        <v>685</v>
      </c>
      <c r="H5" s="267">
        <v>571</v>
      </c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</row>
    <row r="6" spans="1:234" s="231" customFormat="1" ht="24">
      <c r="A6" s="12" t="s">
        <v>67</v>
      </c>
      <c r="B6" s="128" t="s">
        <v>68</v>
      </c>
      <c r="C6" s="232">
        <f aca="true" t="shared" si="0" ref="C6:C26">SUM(D6:H6)</f>
        <v>40</v>
      </c>
      <c r="D6" s="74">
        <v>14</v>
      </c>
      <c r="E6" s="74">
        <v>10</v>
      </c>
      <c r="F6" s="74">
        <v>5</v>
      </c>
      <c r="G6" s="74">
        <v>9</v>
      </c>
      <c r="H6" s="155">
        <v>2</v>
      </c>
      <c r="I6" s="101"/>
      <c r="J6" s="101"/>
      <c r="K6" s="101"/>
      <c r="L6" s="101"/>
      <c r="M6" s="101"/>
      <c r="N6" s="101"/>
      <c r="O6" s="101"/>
      <c r="P6" s="101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</row>
    <row r="7" spans="1:234" s="231" customFormat="1" ht="12">
      <c r="A7" s="12" t="s">
        <v>69</v>
      </c>
      <c r="B7" s="128" t="s">
        <v>70</v>
      </c>
      <c r="C7" s="232">
        <f t="shared" si="0"/>
        <v>1146</v>
      </c>
      <c r="D7" s="74">
        <v>250</v>
      </c>
      <c r="E7" s="74">
        <v>305</v>
      </c>
      <c r="F7" s="74">
        <v>213</v>
      </c>
      <c r="G7" s="74">
        <v>201</v>
      </c>
      <c r="H7" s="155">
        <v>177</v>
      </c>
      <c r="I7" s="101"/>
      <c r="J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</row>
    <row r="8" spans="1:9" ht="12">
      <c r="A8" s="14" t="s">
        <v>140</v>
      </c>
      <c r="B8" s="129" t="s">
        <v>130</v>
      </c>
      <c r="C8" s="232">
        <f t="shared" si="0"/>
        <v>1112</v>
      </c>
      <c r="D8" s="233">
        <v>245</v>
      </c>
      <c r="E8" s="233">
        <v>294</v>
      </c>
      <c r="F8" s="233">
        <v>211</v>
      </c>
      <c r="G8" s="233">
        <v>191</v>
      </c>
      <c r="H8" s="234">
        <v>171</v>
      </c>
      <c r="I8" s="101"/>
    </row>
    <row r="9" spans="1:9" ht="48">
      <c r="A9" s="12" t="s">
        <v>71</v>
      </c>
      <c r="B9" s="128" t="s">
        <v>72</v>
      </c>
      <c r="C9" s="232">
        <f t="shared" si="0"/>
        <v>13</v>
      </c>
      <c r="D9" s="74">
        <v>4</v>
      </c>
      <c r="E9" s="74">
        <v>0</v>
      </c>
      <c r="F9" s="74">
        <v>2</v>
      </c>
      <c r="G9" s="74">
        <v>6</v>
      </c>
      <c r="H9" s="155">
        <v>1</v>
      </c>
      <c r="I9" s="101"/>
    </row>
    <row r="10" spans="1:9" ht="24">
      <c r="A10" s="12" t="s">
        <v>73</v>
      </c>
      <c r="B10" s="128" t="s">
        <v>74</v>
      </c>
      <c r="C10" s="232">
        <f t="shared" si="0"/>
        <v>77</v>
      </c>
      <c r="D10" s="74">
        <v>10</v>
      </c>
      <c r="E10" s="74">
        <v>21</v>
      </c>
      <c r="F10" s="74">
        <v>14</v>
      </c>
      <c r="G10" s="74">
        <v>19</v>
      </c>
      <c r="H10" s="155">
        <v>13</v>
      </c>
      <c r="I10" s="101"/>
    </row>
    <row r="11" spans="1:9" ht="12">
      <c r="A11" s="12" t="s">
        <v>75</v>
      </c>
      <c r="B11" s="128" t="s">
        <v>76</v>
      </c>
      <c r="C11" s="232">
        <f t="shared" si="0"/>
        <v>393</v>
      </c>
      <c r="D11" s="74">
        <v>85</v>
      </c>
      <c r="E11" s="74">
        <v>90</v>
      </c>
      <c r="F11" s="74">
        <v>84</v>
      </c>
      <c r="G11" s="74">
        <v>84</v>
      </c>
      <c r="H11" s="155">
        <v>50</v>
      </c>
      <c r="I11" s="101"/>
    </row>
    <row r="12" spans="1:9" ht="24">
      <c r="A12" s="12" t="s">
        <v>77</v>
      </c>
      <c r="B12" s="128" t="s">
        <v>78</v>
      </c>
      <c r="C12" s="232">
        <f t="shared" si="0"/>
        <v>252</v>
      </c>
      <c r="D12" s="74">
        <v>61</v>
      </c>
      <c r="E12" s="74">
        <v>59</v>
      </c>
      <c r="F12" s="74">
        <v>67</v>
      </c>
      <c r="G12" s="74">
        <v>35</v>
      </c>
      <c r="H12" s="155">
        <v>30</v>
      </c>
      <c r="I12" s="101"/>
    </row>
    <row r="13" spans="1:9" ht="12">
      <c r="A13" s="12" t="s">
        <v>79</v>
      </c>
      <c r="B13" s="128" t="s">
        <v>80</v>
      </c>
      <c r="C13" s="232">
        <f t="shared" si="0"/>
        <v>875</v>
      </c>
      <c r="D13" s="74">
        <v>182</v>
      </c>
      <c r="E13" s="74">
        <v>237</v>
      </c>
      <c r="F13" s="74">
        <v>168</v>
      </c>
      <c r="G13" s="74">
        <v>160</v>
      </c>
      <c r="H13" s="155">
        <v>128</v>
      </c>
      <c r="I13" s="101"/>
    </row>
    <row r="14" spans="1:9" ht="12">
      <c r="A14" s="14" t="s">
        <v>138</v>
      </c>
      <c r="B14" s="129" t="s">
        <v>131</v>
      </c>
      <c r="C14" s="232">
        <f t="shared" si="0"/>
        <v>382</v>
      </c>
      <c r="D14" s="235">
        <v>85</v>
      </c>
      <c r="E14" s="235">
        <v>93</v>
      </c>
      <c r="F14" s="235">
        <v>69</v>
      </c>
      <c r="G14" s="235">
        <v>77</v>
      </c>
      <c r="H14" s="236">
        <v>58</v>
      </c>
      <c r="I14" s="101"/>
    </row>
    <row r="15" spans="1:9" ht="12">
      <c r="A15" s="14" t="s">
        <v>139</v>
      </c>
      <c r="B15" s="129" t="s">
        <v>132</v>
      </c>
      <c r="C15" s="232">
        <f t="shared" si="0"/>
        <v>249</v>
      </c>
      <c r="D15" s="235">
        <v>48</v>
      </c>
      <c r="E15" s="235">
        <v>79</v>
      </c>
      <c r="F15" s="235">
        <v>40</v>
      </c>
      <c r="G15" s="235">
        <v>46</v>
      </c>
      <c r="H15" s="236">
        <v>36</v>
      </c>
      <c r="I15" s="101"/>
    </row>
    <row r="16" spans="1:9" ht="12">
      <c r="A16" s="12" t="s">
        <v>81</v>
      </c>
      <c r="B16" s="128" t="s">
        <v>82</v>
      </c>
      <c r="C16" s="232">
        <f t="shared" si="0"/>
        <v>498</v>
      </c>
      <c r="D16" s="74">
        <v>110</v>
      </c>
      <c r="E16" s="74">
        <v>132</v>
      </c>
      <c r="F16" s="74">
        <v>104</v>
      </c>
      <c r="G16" s="74">
        <v>73</v>
      </c>
      <c r="H16" s="155">
        <v>79</v>
      </c>
      <c r="I16" s="101"/>
    </row>
    <row r="17" spans="1:9" ht="12">
      <c r="A17" s="12" t="s">
        <v>83</v>
      </c>
      <c r="B17" s="128" t="s">
        <v>84</v>
      </c>
      <c r="C17" s="232">
        <f t="shared" si="0"/>
        <v>200</v>
      </c>
      <c r="D17" s="74">
        <v>57</v>
      </c>
      <c r="E17" s="74">
        <v>45</v>
      </c>
      <c r="F17" s="74">
        <v>41</v>
      </c>
      <c r="G17" s="74">
        <v>26</v>
      </c>
      <c r="H17" s="155">
        <v>31</v>
      </c>
      <c r="I17" s="101"/>
    </row>
    <row r="18" spans="1:9" ht="36">
      <c r="A18" s="66" t="s">
        <v>85</v>
      </c>
      <c r="B18" s="128" t="s">
        <v>86</v>
      </c>
      <c r="C18" s="232">
        <f t="shared" si="0"/>
        <v>25</v>
      </c>
      <c r="D18" s="74">
        <v>1</v>
      </c>
      <c r="E18" s="74">
        <v>8</v>
      </c>
      <c r="F18" s="74">
        <v>7</v>
      </c>
      <c r="G18" s="74">
        <v>4</v>
      </c>
      <c r="H18" s="155">
        <v>5</v>
      </c>
      <c r="I18" s="101"/>
    </row>
    <row r="19" spans="1:9" ht="24">
      <c r="A19" s="12" t="s">
        <v>87</v>
      </c>
      <c r="B19" s="128" t="s">
        <v>88</v>
      </c>
      <c r="C19" s="232">
        <f t="shared" si="0"/>
        <v>65</v>
      </c>
      <c r="D19" s="74">
        <v>13</v>
      </c>
      <c r="E19" s="74">
        <v>21</v>
      </c>
      <c r="F19" s="74">
        <v>12</v>
      </c>
      <c r="G19" s="74">
        <v>10</v>
      </c>
      <c r="H19" s="155">
        <v>9</v>
      </c>
      <c r="I19" s="101"/>
    </row>
    <row r="20" spans="1:9" ht="24">
      <c r="A20" s="12" t="s">
        <v>89</v>
      </c>
      <c r="B20" s="128" t="s">
        <v>90</v>
      </c>
      <c r="C20" s="232">
        <f t="shared" si="0"/>
        <v>2</v>
      </c>
      <c r="D20" s="74">
        <v>0</v>
      </c>
      <c r="E20" s="74">
        <v>0</v>
      </c>
      <c r="F20" s="74">
        <v>0</v>
      </c>
      <c r="G20" s="74">
        <v>1</v>
      </c>
      <c r="H20" s="155">
        <v>1</v>
      </c>
      <c r="I20" s="63"/>
    </row>
    <row r="21" spans="1:9" ht="24">
      <c r="A21" s="12" t="s">
        <v>91</v>
      </c>
      <c r="B21" s="128" t="s">
        <v>92</v>
      </c>
      <c r="C21" s="232">
        <f t="shared" si="0"/>
        <v>16</v>
      </c>
      <c r="D21" s="74">
        <v>6</v>
      </c>
      <c r="E21" s="74">
        <v>0</v>
      </c>
      <c r="F21" s="74">
        <v>5</v>
      </c>
      <c r="G21" s="74">
        <v>2</v>
      </c>
      <c r="H21" s="155">
        <v>3</v>
      </c>
      <c r="I21" s="101"/>
    </row>
    <row r="22" spans="1:9" ht="36">
      <c r="A22" s="12" t="s">
        <v>93</v>
      </c>
      <c r="B22" s="128" t="s">
        <v>94</v>
      </c>
      <c r="C22" s="232">
        <f t="shared" si="0"/>
        <v>25</v>
      </c>
      <c r="D22" s="74">
        <v>4</v>
      </c>
      <c r="E22" s="74">
        <v>7</v>
      </c>
      <c r="F22" s="74">
        <v>4</v>
      </c>
      <c r="G22" s="74">
        <v>7</v>
      </c>
      <c r="H22" s="155">
        <v>3</v>
      </c>
      <c r="I22" s="101"/>
    </row>
    <row r="23" spans="1:9" ht="36">
      <c r="A23" s="12" t="s">
        <v>95</v>
      </c>
      <c r="B23" s="128" t="s">
        <v>96</v>
      </c>
      <c r="C23" s="232">
        <f t="shared" si="0"/>
        <v>44</v>
      </c>
      <c r="D23" s="74">
        <v>9</v>
      </c>
      <c r="E23" s="74">
        <v>16</v>
      </c>
      <c r="F23" s="74">
        <v>11</v>
      </c>
      <c r="G23" s="74">
        <v>6</v>
      </c>
      <c r="H23" s="155">
        <v>2</v>
      </c>
      <c r="I23" s="101"/>
    </row>
    <row r="24" spans="1:9" ht="24">
      <c r="A24" s="12" t="s">
        <v>97</v>
      </c>
      <c r="B24" s="128" t="s">
        <v>98</v>
      </c>
      <c r="C24" s="232">
        <f t="shared" si="0"/>
        <v>238</v>
      </c>
      <c r="D24" s="74">
        <v>65</v>
      </c>
      <c r="E24" s="74">
        <v>54</v>
      </c>
      <c r="F24" s="74">
        <v>40</v>
      </c>
      <c r="G24" s="74">
        <v>42</v>
      </c>
      <c r="H24" s="155">
        <v>37</v>
      </c>
      <c r="I24" s="101"/>
    </row>
    <row r="25" spans="1:9" ht="12">
      <c r="A25" s="14" t="s">
        <v>136</v>
      </c>
      <c r="B25" s="129" t="s">
        <v>133</v>
      </c>
      <c r="C25" s="232">
        <f t="shared" si="0"/>
        <v>22</v>
      </c>
      <c r="D25" s="233">
        <v>2</v>
      </c>
      <c r="E25" s="233">
        <v>3</v>
      </c>
      <c r="F25" s="233">
        <v>7</v>
      </c>
      <c r="G25" s="233">
        <v>4</v>
      </c>
      <c r="H25" s="234">
        <v>6</v>
      </c>
      <c r="I25" s="101"/>
    </row>
    <row r="26" spans="1:9" ht="24">
      <c r="A26" s="15" t="s">
        <v>137</v>
      </c>
      <c r="B26" s="129" t="s">
        <v>134</v>
      </c>
      <c r="C26" s="232">
        <f t="shared" si="0"/>
        <v>90</v>
      </c>
      <c r="D26" s="233">
        <v>27</v>
      </c>
      <c r="E26" s="233">
        <v>26</v>
      </c>
      <c r="F26" s="233">
        <v>11</v>
      </c>
      <c r="G26" s="233">
        <v>14</v>
      </c>
      <c r="H26" s="234">
        <v>12</v>
      </c>
      <c r="I26" s="101"/>
    </row>
    <row r="27" spans="1:8" ht="12.75" thickBot="1">
      <c r="A27" s="13"/>
      <c r="B27" s="130"/>
      <c r="C27" s="162"/>
      <c r="D27" s="159"/>
      <c r="E27" s="158"/>
      <c r="F27" s="159"/>
      <c r="G27" s="159"/>
      <c r="H27" s="160"/>
    </row>
    <row r="28" spans="1:8" ht="12">
      <c r="A28" s="11"/>
      <c r="B28" s="11"/>
      <c r="C28" s="11"/>
      <c r="D28" s="86"/>
      <c r="E28" s="86"/>
      <c r="F28" s="86"/>
      <c r="G28" s="86"/>
      <c r="H28" s="86"/>
    </row>
  </sheetData>
  <sheetProtection/>
  <mergeCells count="5">
    <mergeCell ref="A3:A4"/>
    <mergeCell ref="B3:B4"/>
    <mergeCell ref="C3:C4"/>
    <mergeCell ref="D3:H3"/>
    <mergeCell ref="A2:P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6"/>
  <sheetViews>
    <sheetView showGridLines="0" zoomScalePageLayoutView="0" workbookViewId="0" topLeftCell="A1">
      <selection activeCell="C28" sqref="C28"/>
    </sheetView>
  </sheetViews>
  <sheetFormatPr defaultColWidth="9.140625" defaultRowHeight="12.75"/>
  <cols>
    <col min="1" max="1" width="23.57421875" style="0" customWidth="1"/>
    <col min="2" max="2" width="56.421875" style="0" customWidth="1"/>
  </cols>
  <sheetData>
    <row r="1" spans="1:5" ht="15">
      <c r="A1" s="31" t="s">
        <v>104</v>
      </c>
      <c r="B1" s="32"/>
      <c r="C1" s="32"/>
      <c r="D1" s="32"/>
      <c r="E1" s="32"/>
    </row>
    <row r="2" spans="1:5" ht="12.75">
      <c r="A2" s="32"/>
      <c r="B2" s="32"/>
      <c r="C2" s="32"/>
      <c r="D2" s="32"/>
      <c r="E2" s="32"/>
    </row>
    <row r="3" spans="1:5" ht="12.75">
      <c r="A3" s="72" t="s">
        <v>214</v>
      </c>
      <c r="B3" s="32"/>
      <c r="C3" s="32"/>
      <c r="D3" s="32"/>
      <c r="E3" s="32"/>
    </row>
    <row r="4" spans="1:5" ht="12.75">
      <c r="A4" s="33" t="s">
        <v>142</v>
      </c>
      <c r="B4" s="32"/>
      <c r="C4" s="32"/>
      <c r="D4" s="32"/>
      <c r="E4" s="32"/>
    </row>
    <row r="5" spans="1:5" ht="12.75">
      <c r="A5" s="34" t="s">
        <v>229</v>
      </c>
      <c r="B5" s="32"/>
      <c r="C5" s="32"/>
      <c r="D5" s="32"/>
      <c r="E5" s="32"/>
    </row>
    <row r="6" spans="1:5" ht="12.75">
      <c r="A6" s="32"/>
      <c r="B6" s="32"/>
      <c r="C6" s="32"/>
      <c r="D6" s="32"/>
      <c r="E6" s="32"/>
    </row>
    <row r="7" spans="1:5" s="1" customFormat="1" ht="12.75">
      <c r="A7" s="33" t="s">
        <v>161</v>
      </c>
      <c r="B7" s="33"/>
      <c r="C7" s="33"/>
      <c r="D7" s="33"/>
      <c r="E7" s="33"/>
    </row>
    <row r="8" spans="1:5" s="1" customFormat="1" ht="12.75">
      <c r="A8" s="33" t="s">
        <v>162</v>
      </c>
      <c r="B8" s="33"/>
      <c r="C8" s="33"/>
      <c r="D8" s="33"/>
      <c r="E8" s="33"/>
    </row>
    <row r="9" spans="1:5" s="1" customFormat="1" ht="12.75">
      <c r="A9" s="33" t="s">
        <v>163</v>
      </c>
      <c r="B9" s="33"/>
      <c r="C9" s="33"/>
      <c r="D9" s="33"/>
      <c r="E9" s="33"/>
    </row>
    <row r="10" spans="1:5" s="1" customFormat="1" ht="12.75">
      <c r="A10" s="33"/>
      <c r="B10" s="33"/>
      <c r="C10" s="33"/>
      <c r="D10" s="33"/>
      <c r="E10" s="33"/>
    </row>
    <row r="11" spans="1:5" s="1" customFormat="1" ht="12.75">
      <c r="A11" s="33" t="s">
        <v>164</v>
      </c>
      <c r="B11" s="33"/>
      <c r="C11" s="33"/>
      <c r="D11" s="33"/>
      <c r="E11" s="33"/>
    </row>
    <row r="12" spans="1:5" s="1" customFormat="1" ht="12.75">
      <c r="A12" s="35" t="s">
        <v>165</v>
      </c>
      <c r="B12" s="33"/>
      <c r="C12" s="33"/>
      <c r="D12" s="33"/>
      <c r="E12" s="33"/>
    </row>
    <row r="13" spans="1:5" s="1" customFormat="1" ht="12.75">
      <c r="A13" s="33" t="s">
        <v>166</v>
      </c>
      <c r="B13" s="33"/>
      <c r="C13" s="33"/>
      <c r="D13" s="33"/>
      <c r="E13" s="33"/>
    </row>
    <row r="14" spans="1:5" s="1" customFormat="1" ht="12.75">
      <c r="A14" s="33" t="s">
        <v>167</v>
      </c>
      <c r="B14" s="33"/>
      <c r="C14" s="33"/>
      <c r="D14" s="33"/>
      <c r="E14" s="33"/>
    </row>
    <row r="15" spans="1:5" s="1" customFormat="1" ht="12.75">
      <c r="A15" s="33" t="s">
        <v>168</v>
      </c>
      <c r="B15" s="33"/>
      <c r="C15" s="33"/>
      <c r="D15" s="33"/>
      <c r="E15" s="33"/>
    </row>
    <row r="16" spans="1:5" s="1" customFormat="1" ht="12.75">
      <c r="A16" s="33"/>
      <c r="B16" s="33"/>
      <c r="C16" s="33"/>
      <c r="D16" s="33"/>
      <c r="E16" s="33"/>
    </row>
    <row r="17" spans="1:5" s="1" customFormat="1" ht="12.75">
      <c r="A17" s="33" t="s">
        <v>169</v>
      </c>
      <c r="B17" s="33"/>
      <c r="C17" s="33"/>
      <c r="D17" s="33"/>
      <c r="E17" s="33"/>
    </row>
    <row r="18" spans="1:5" s="1" customFormat="1" ht="12.75">
      <c r="A18" s="33" t="s">
        <v>170</v>
      </c>
      <c r="B18" s="33"/>
      <c r="C18" s="33"/>
      <c r="D18" s="33"/>
      <c r="E18" s="33"/>
    </row>
    <row r="19" spans="1:5" s="1" customFormat="1" ht="12.75">
      <c r="A19" s="33"/>
      <c r="B19" s="33"/>
      <c r="C19" s="33"/>
      <c r="D19" s="33"/>
      <c r="E19" s="33"/>
    </row>
    <row r="20" spans="1:5" ht="12.75">
      <c r="A20" s="33" t="s">
        <v>171</v>
      </c>
      <c r="B20" s="33"/>
      <c r="C20" s="33"/>
      <c r="D20" s="32"/>
      <c r="E20" s="32"/>
    </row>
    <row r="21" spans="1:5" ht="12.75">
      <c r="A21" s="33" t="s">
        <v>172</v>
      </c>
      <c r="B21" s="33"/>
      <c r="C21" s="33"/>
      <c r="D21" s="32"/>
      <c r="E21" s="32"/>
    </row>
    <row r="22" spans="1:5" ht="12.75">
      <c r="A22" s="33"/>
      <c r="B22" s="33"/>
      <c r="C22" s="33"/>
      <c r="D22" s="32"/>
      <c r="E22" s="32"/>
    </row>
    <row r="23" spans="1:5" ht="12.75">
      <c r="A23" s="36" t="s">
        <v>105</v>
      </c>
      <c r="B23" s="33" t="s">
        <v>106</v>
      </c>
      <c r="C23" s="33"/>
      <c r="D23" s="32"/>
      <c r="E23" s="32"/>
    </row>
    <row r="24" spans="1:5" ht="12.75">
      <c r="A24" s="33"/>
      <c r="B24" s="72" t="s">
        <v>216</v>
      </c>
      <c r="C24" s="33"/>
      <c r="D24" s="32"/>
      <c r="E24" s="32"/>
    </row>
    <row r="25" spans="1:5" ht="12.75">
      <c r="A25" s="33"/>
      <c r="B25" s="72" t="s">
        <v>217</v>
      </c>
      <c r="C25" s="33"/>
      <c r="D25" s="32"/>
      <c r="E25" s="32"/>
    </row>
    <row r="26" spans="1:5" ht="12.75">
      <c r="A26" s="33"/>
      <c r="B26" s="33" t="s">
        <v>21</v>
      </c>
      <c r="C26" s="33"/>
      <c r="D26" s="32"/>
      <c r="E26" s="32"/>
    </row>
    <row r="27" spans="1:5" ht="12.75">
      <c r="A27" s="33"/>
      <c r="B27" s="72" t="s">
        <v>218</v>
      </c>
      <c r="C27" s="33"/>
      <c r="D27" s="32"/>
      <c r="E27" s="32"/>
    </row>
    <row r="28" spans="1:5" ht="12.75">
      <c r="A28" s="33"/>
      <c r="B28" s="33"/>
      <c r="C28" s="33"/>
      <c r="D28" s="32"/>
      <c r="E28" s="32"/>
    </row>
    <row r="29" spans="1:5" ht="12.75">
      <c r="A29" s="36" t="s">
        <v>107</v>
      </c>
      <c r="B29" s="168" t="s">
        <v>228</v>
      </c>
      <c r="C29" s="33"/>
      <c r="D29" s="32"/>
      <c r="E29" s="32"/>
    </row>
    <row r="30" spans="1:5" ht="12.75">
      <c r="A30" s="33"/>
      <c r="B30" s="33"/>
      <c r="C30" s="33"/>
      <c r="D30" s="32"/>
      <c r="E30" s="32"/>
    </row>
    <row r="31" spans="1:5" ht="12.75">
      <c r="A31" s="36" t="s">
        <v>108</v>
      </c>
      <c r="B31" s="238" t="s">
        <v>215</v>
      </c>
      <c r="C31" s="33"/>
      <c r="D31" s="32"/>
      <c r="E31" s="32"/>
    </row>
    <row r="32" spans="1:5" ht="12.75">
      <c r="A32" s="33"/>
      <c r="B32" s="33"/>
      <c r="C32" s="33"/>
      <c r="D32" s="32"/>
      <c r="E32" s="32"/>
    </row>
    <row r="33" spans="1:5" ht="12.75">
      <c r="A33" s="36" t="s">
        <v>109</v>
      </c>
      <c r="B33" s="72" t="s">
        <v>193</v>
      </c>
      <c r="C33" s="33"/>
      <c r="D33" s="32"/>
      <c r="E33" s="32"/>
    </row>
    <row r="34" spans="1:5" ht="12.75">
      <c r="A34" s="32"/>
      <c r="B34" s="32"/>
      <c r="C34" s="32"/>
      <c r="D34" s="32"/>
      <c r="E34" s="32"/>
    </row>
    <row r="35" spans="1:5" ht="12.75">
      <c r="A35" s="36" t="s">
        <v>160</v>
      </c>
      <c r="B35" s="237">
        <v>42850</v>
      </c>
      <c r="C35" s="32"/>
      <c r="D35" s="32"/>
      <c r="E35" s="32"/>
    </row>
    <row r="36" spans="1:5" ht="12.75">
      <c r="A36" s="32"/>
      <c r="B36" s="32"/>
      <c r="C36" s="32"/>
      <c r="D36" s="32"/>
      <c r="E36" s="32"/>
    </row>
  </sheetData>
  <sheetProtection/>
  <hyperlinks>
    <hyperlink ref="B31" r:id="rId1" display="mailto:dmb.nisra@finance-ni.gov.uk"/>
  </hyperlinks>
  <printOptions/>
  <pageMargins left="0.75" right="0.75" top="1" bottom="1" header="0.5" footer="0.5"/>
  <pageSetup horizontalDpi="600" verticalDpi="600" orientation="portrait" paperSize="9" r:id="rId4"/>
  <legacyDrawing r:id="rId3"/>
  <oleObjects>
    <oleObject progId="" shapeId="48734855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36:B36"/>
  <sheetViews>
    <sheetView showGridLines="0" zoomScalePageLayoutView="0" workbookViewId="0" topLeftCell="A1">
      <selection activeCell="C28" sqref="C28"/>
    </sheetView>
  </sheetViews>
  <sheetFormatPr defaultColWidth="9.140625" defaultRowHeight="12.75"/>
  <sheetData>
    <row r="36" ht="14.25">
      <c r="B36" s="2" t="s">
        <v>206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4:B34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34" ht="14.25">
      <c r="B34" s="2" t="s">
        <v>206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6"/>
  <sheetViews>
    <sheetView showGridLines="0" zoomScalePageLayoutView="0" workbookViewId="0" topLeftCell="A1">
      <pane ySplit="3" topLeftCell="A43" activePane="bottomLeft" state="frozen"/>
      <selection pane="topLeft" activeCell="C28" sqref="C28"/>
      <selection pane="bottomLeft" activeCell="C28" sqref="C28"/>
    </sheetView>
  </sheetViews>
  <sheetFormatPr defaultColWidth="9.140625" defaultRowHeight="12.75"/>
  <cols>
    <col min="1" max="1" width="10.8515625" style="3" customWidth="1"/>
    <col min="2" max="2" width="11.421875" style="3" customWidth="1"/>
    <col min="3" max="5" width="9.140625" style="3" customWidth="1"/>
    <col min="6" max="7" width="13.28125" style="17" customWidth="1"/>
    <col min="8" max="8" width="16.421875" style="17" customWidth="1"/>
    <col min="9" max="16384" width="9.140625" style="3" customWidth="1"/>
  </cols>
  <sheetData>
    <row r="1" ht="12">
      <c r="A1" s="16" t="s">
        <v>143</v>
      </c>
    </row>
    <row r="2" ht="12.75" thickBot="1"/>
    <row r="3" spans="1:8" ht="24">
      <c r="A3" s="19" t="s">
        <v>110</v>
      </c>
      <c r="B3" s="20" t="s">
        <v>111</v>
      </c>
      <c r="C3" s="22" t="s">
        <v>112</v>
      </c>
      <c r="D3" s="22" t="s">
        <v>116</v>
      </c>
      <c r="E3" s="21" t="s">
        <v>113</v>
      </c>
      <c r="F3" s="8" t="s">
        <v>144</v>
      </c>
      <c r="G3" s="8" t="s">
        <v>145</v>
      </c>
      <c r="H3" s="18" t="s">
        <v>146</v>
      </c>
    </row>
    <row r="4" spans="1:8" ht="12">
      <c r="A4" s="9">
        <v>1999</v>
      </c>
      <c r="B4" s="10">
        <v>1</v>
      </c>
      <c r="C4" s="6">
        <v>5922</v>
      </c>
      <c r="D4" s="7">
        <v>4722</v>
      </c>
      <c r="E4" s="24">
        <v>850</v>
      </c>
      <c r="F4" s="7">
        <f>AVERAGE(C4:C6)</f>
        <v>5937.666666666667</v>
      </c>
      <c r="G4" s="7">
        <f>AVERAGE(D4:D6)</f>
        <v>3953.3333333333335</v>
      </c>
      <c r="H4" s="23">
        <f>AVERAGE(E4:E6)</f>
        <v>2050.3333333333335</v>
      </c>
    </row>
    <row r="5" spans="1:8" ht="12">
      <c r="A5" s="9"/>
      <c r="B5" s="10">
        <v>2</v>
      </c>
      <c r="C5" s="6">
        <v>5862</v>
      </c>
      <c r="D5" s="7">
        <v>3682</v>
      </c>
      <c r="E5" s="24">
        <v>2111</v>
      </c>
      <c r="F5" s="7">
        <f aca="true" t="shared" si="0" ref="F5:F57">AVERAGE(C4:C7)</f>
        <v>5739.25</v>
      </c>
      <c r="G5" s="7">
        <f aca="true" t="shared" si="1" ref="G5:G57">AVERAGE(D4:D7)</f>
        <v>3915.75</v>
      </c>
      <c r="H5" s="23">
        <f aca="true" t="shared" si="2" ref="H5:H57">AVERAGE(E4:E7)</f>
        <v>1907</v>
      </c>
    </row>
    <row r="6" spans="1:8" ht="12">
      <c r="A6" s="9"/>
      <c r="B6" s="10">
        <v>3</v>
      </c>
      <c r="C6" s="6">
        <v>6029</v>
      </c>
      <c r="D6" s="7">
        <v>3456</v>
      </c>
      <c r="E6" s="24">
        <v>3190</v>
      </c>
      <c r="F6" s="7">
        <f t="shared" si="0"/>
        <v>5705.25</v>
      </c>
      <c r="G6" s="7">
        <f t="shared" si="1"/>
        <v>3909</v>
      </c>
      <c r="H6" s="23">
        <f t="shared" si="2"/>
        <v>1900.25</v>
      </c>
    </row>
    <row r="7" spans="1:8" ht="12">
      <c r="A7" s="9"/>
      <c r="B7" s="10">
        <v>4</v>
      </c>
      <c r="C7" s="6">
        <v>5144</v>
      </c>
      <c r="D7" s="7">
        <v>3803</v>
      </c>
      <c r="E7" s="24">
        <v>1477</v>
      </c>
      <c r="F7" s="7">
        <f t="shared" si="0"/>
        <v>5568.5</v>
      </c>
      <c r="G7" s="7">
        <f t="shared" si="1"/>
        <v>3880.75</v>
      </c>
      <c r="H7" s="23">
        <f t="shared" si="2"/>
        <v>1895</v>
      </c>
    </row>
    <row r="8" spans="1:8" ht="12">
      <c r="A8" s="9">
        <v>2000</v>
      </c>
      <c r="B8" s="10">
        <v>1</v>
      </c>
      <c r="C8" s="6">
        <v>5786</v>
      </c>
      <c r="D8" s="7">
        <v>4695</v>
      </c>
      <c r="E8" s="24">
        <v>823</v>
      </c>
      <c r="F8" s="7">
        <f t="shared" si="0"/>
        <v>5424.5</v>
      </c>
      <c r="G8" s="7">
        <f t="shared" si="1"/>
        <v>3812.25</v>
      </c>
      <c r="H8" s="23">
        <f t="shared" si="2"/>
        <v>1940.25</v>
      </c>
    </row>
    <row r="9" spans="1:8" ht="12">
      <c r="A9" s="9"/>
      <c r="B9" s="10">
        <v>2</v>
      </c>
      <c r="C9" s="6">
        <v>5315</v>
      </c>
      <c r="D9" s="7">
        <v>3569</v>
      </c>
      <c r="E9" s="24">
        <v>2090</v>
      </c>
      <c r="F9" s="7">
        <f t="shared" si="0"/>
        <v>5378</v>
      </c>
      <c r="G9" s="7">
        <f t="shared" si="1"/>
        <v>3725.75</v>
      </c>
      <c r="H9" s="23">
        <f t="shared" si="2"/>
        <v>1896</v>
      </c>
    </row>
    <row r="10" spans="1:8" ht="12">
      <c r="A10" s="9"/>
      <c r="B10" s="10">
        <v>3</v>
      </c>
      <c r="C10" s="6">
        <v>5453</v>
      </c>
      <c r="D10" s="7">
        <v>3182</v>
      </c>
      <c r="E10" s="24">
        <v>3371</v>
      </c>
      <c r="F10" s="7">
        <f t="shared" si="0"/>
        <v>5380.5</v>
      </c>
      <c r="G10" s="7">
        <f t="shared" si="1"/>
        <v>3577.75</v>
      </c>
      <c r="H10" s="23">
        <f t="shared" si="2"/>
        <v>1880.25</v>
      </c>
    </row>
    <row r="11" spans="1:8" ht="12">
      <c r="A11" s="9"/>
      <c r="B11" s="10">
        <v>4</v>
      </c>
      <c r="C11" s="6">
        <v>4958</v>
      </c>
      <c r="D11" s="7">
        <v>3457</v>
      </c>
      <c r="E11" s="24">
        <v>1300</v>
      </c>
      <c r="F11" s="7">
        <f t="shared" si="0"/>
        <v>5388.75</v>
      </c>
      <c r="G11" s="7">
        <f t="shared" si="1"/>
        <v>3578.75</v>
      </c>
      <c r="H11" s="23">
        <f t="shared" si="2"/>
        <v>1868.75</v>
      </c>
    </row>
    <row r="12" spans="1:8" ht="12">
      <c r="A12" s="9">
        <v>2001</v>
      </c>
      <c r="B12" s="10">
        <v>1</v>
      </c>
      <c r="C12" s="6">
        <v>5796</v>
      </c>
      <c r="D12" s="7">
        <v>4103</v>
      </c>
      <c r="E12" s="24">
        <v>760</v>
      </c>
      <c r="F12" s="7">
        <f t="shared" si="0"/>
        <v>5414.75</v>
      </c>
      <c r="G12" s="7">
        <f t="shared" si="1"/>
        <v>3617.25</v>
      </c>
      <c r="H12" s="23">
        <f t="shared" si="2"/>
        <v>1823.25</v>
      </c>
    </row>
    <row r="13" spans="1:8" ht="12">
      <c r="A13" s="9"/>
      <c r="B13" s="10">
        <v>2</v>
      </c>
      <c r="C13" s="6">
        <v>5348</v>
      </c>
      <c r="D13" s="7">
        <v>3573</v>
      </c>
      <c r="E13" s="24">
        <v>2044</v>
      </c>
      <c r="F13" s="7">
        <f t="shared" si="0"/>
        <v>5490.5</v>
      </c>
      <c r="G13" s="7">
        <f t="shared" si="1"/>
        <v>3628.25</v>
      </c>
      <c r="H13" s="23">
        <f t="shared" si="2"/>
        <v>1820.25</v>
      </c>
    </row>
    <row r="14" spans="1:8" ht="12">
      <c r="A14" s="9"/>
      <c r="B14" s="10">
        <v>3</v>
      </c>
      <c r="C14" s="6">
        <v>5557</v>
      </c>
      <c r="D14" s="7">
        <v>3336</v>
      </c>
      <c r="E14" s="24">
        <v>3189</v>
      </c>
      <c r="F14" s="7">
        <f t="shared" si="0"/>
        <v>5367.5</v>
      </c>
      <c r="G14" s="7">
        <f t="shared" si="1"/>
        <v>3570.25</v>
      </c>
      <c r="H14" s="23">
        <f t="shared" si="2"/>
        <v>1832.75</v>
      </c>
    </row>
    <row r="15" spans="1:8" ht="12">
      <c r="A15" s="9"/>
      <c r="B15" s="10">
        <v>4</v>
      </c>
      <c r="C15" s="6">
        <v>5261</v>
      </c>
      <c r="D15" s="7">
        <v>3501</v>
      </c>
      <c r="E15" s="24">
        <v>1288</v>
      </c>
      <c r="F15" s="7">
        <f t="shared" si="0"/>
        <v>5364</v>
      </c>
      <c r="G15" s="7">
        <f t="shared" si="1"/>
        <v>3554.75</v>
      </c>
      <c r="H15" s="23">
        <f t="shared" si="2"/>
        <v>1867.25</v>
      </c>
    </row>
    <row r="16" spans="1:8" ht="12">
      <c r="A16" s="9">
        <v>2002</v>
      </c>
      <c r="B16" s="10">
        <v>1</v>
      </c>
      <c r="C16" s="6">
        <v>5304</v>
      </c>
      <c r="D16" s="7">
        <v>3871</v>
      </c>
      <c r="E16" s="24">
        <v>810</v>
      </c>
      <c r="F16" s="7">
        <f t="shared" si="0"/>
        <v>5360.25</v>
      </c>
      <c r="G16" s="7">
        <f t="shared" si="1"/>
        <v>3602.5</v>
      </c>
      <c r="H16" s="23">
        <f t="shared" si="2"/>
        <v>1884.5</v>
      </c>
    </row>
    <row r="17" spans="1:8" ht="12">
      <c r="A17" s="9"/>
      <c r="B17" s="10">
        <v>2</v>
      </c>
      <c r="C17" s="6">
        <v>5334</v>
      </c>
      <c r="D17" s="7">
        <v>3511</v>
      </c>
      <c r="E17" s="24">
        <v>2182</v>
      </c>
      <c r="F17" s="7">
        <f t="shared" si="0"/>
        <v>5346.25</v>
      </c>
      <c r="G17" s="7">
        <f t="shared" si="1"/>
        <v>3646.5</v>
      </c>
      <c r="H17" s="23">
        <f t="shared" si="2"/>
        <v>1899.75</v>
      </c>
    </row>
    <row r="18" spans="1:8" ht="12">
      <c r="A18" s="9"/>
      <c r="B18" s="10">
        <v>3</v>
      </c>
      <c r="C18" s="6">
        <v>5542</v>
      </c>
      <c r="D18" s="7">
        <v>3527</v>
      </c>
      <c r="E18" s="24">
        <v>3258</v>
      </c>
      <c r="F18" s="7">
        <f t="shared" si="0"/>
        <v>5357.75</v>
      </c>
      <c r="G18" s="7">
        <f t="shared" si="1"/>
        <v>3643.75</v>
      </c>
      <c r="H18" s="23">
        <f t="shared" si="2"/>
        <v>1901.5</v>
      </c>
    </row>
    <row r="19" spans="1:8" ht="12">
      <c r="A19" s="9"/>
      <c r="B19" s="10">
        <v>4</v>
      </c>
      <c r="C19" s="6">
        <v>5205</v>
      </c>
      <c r="D19" s="7">
        <v>3677</v>
      </c>
      <c r="E19" s="24">
        <v>1349</v>
      </c>
      <c r="F19" s="7">
        <f t="shared" si="0"/>
        <v>5372.25</v>
      </c>
      <c r="G19" s="7">
        <f t="shared" si="1"/>
        <v>3626.5</v>
      </c>
      <c r="H19" s="23">
        <f t="shared" si="2"/>
        <v>1908.5</v>
      </c>
    </row>
    <row r="20" spans="1:8" ht="12">
      <c r="A20" s="9">
        <v>2003</v>
      </c>
      <c r="B20" s="10">
        <v>1</v>
      </c>
      <c r="C20" s="6">
        <v>5350</v>
      </c>
      <c r="D20" s="7">
        <v>3860</v>
      </c>
      <c r="E20" s="24">
        <v>817</v>
      </c>
      <c r="F20" s="7">
        <f t="shared" si="0"/>
        <v>5384.25</v>
      </c>
      <c r="G20" s="7">
        <f t="shared" si="1"/>
        <v>3610.75</v>
      </c>
      <c r="H20" s="23">
        <f t="shared" si="2"/>
        <v>1918.25</v>
      </c>
    </row>
    <row r="21" spans="1:8" ht="12">
      <c r="A21" s="9"/>
      <c r="B21" s="10">
        <v>2</v>
      </c>
      <c r="C21" s="6">
        <v>5392</v>
      </c>
      <c r="D21" s="7">
        <v>3442</v>
      </c>
      <c r="E21" s="24">
        <v>2210</v>
      </c>
      <c r="F21" s="7">
        <f t="shared" si="0"/>
        <v>5412</v>
      </c>
      <c r="G21" s="7">
        <f t="shared" si="1"/>
        <v>3615.5</v>
      </c>
      <c r="H21" s="23">
        <f t="shared" si="2"/>
        <v>1939.25</v>
      </c>
    </row>
    <row r="22" spans="1:8" ht="12">
      <c r="A22" s="9"/>
      <c r="B22" s="10">
        <v>3</v>
      </c>
      <c r="C22" s="6">
        <v>5590</v>
      </c>
      <c r="D22" s="7">
        <v>3464</v>
      </c>
      <c r="E22" s="24">
        <v>3297</v>
      </c>
      <c r="F22" s="7">
        <f t="shared" si="0"/>
        <v>5493.75</v>
      </c>
      <c r="G22" s="7">
        <f t="shared" si="1"/>
        <v>3617.25</v>
      </c>
      <c r="H22" s="23">
        <f t="shared" si="2"/>
        <v>1940.5</v>
      </c>
    </row>
    <row r="23" spans="1:8" ht="12">
      <c r="A23" s="9"/>
      <c r="B23" s="10">
        <v>4</v>
      </c>
      <c r="C23" s="6">
        <v>5316</v>
      </c>
      <c r="D23" s="7">
        <v>3696</v>
      </c>
      <c r="E23" s="24">
        <v>1433</v>
      </c>
      <c r="F23" s="7">
        <f t="shared" si="0"/>
        <v>5504.5</v>
      </c>
      <c r="G23" s="7">
        <f t="shared" si="1"/>
        <v>3646.25</v>
      </c>
      <c r="H23" s="23">
        <f t="shared" si="2"/>
        <v>1991.5</v>
      </c>
    </row>
    <row r="24" spans="1:8" ht="12">
      <c r="A24" s="9">
        <v>2004</v>
      </c>
      <c r="B24" s="10">
        <v>1</v>
      </c>
      <c r="C24" s="6">
        <v>5677</v>
      </c>
      <c r="D24" s="7">
        <v>3867</v>
      </c>
      <c r="E24" s="24">
        <v>822</v>
      </c>
      <c r="F24" s="7">
        <f t="shared" si="0"/>
        <v>5553.5</v>
      </c>
      <c r="G24" s="7">
        <f t="shared" si="1"/>
        <v>3638.75</v>
      </c>
      <c r="H24" s="23">
        <f t="shared" si="2"/>
        <v>2038.5</v>
      </c>
    </row>
    <row r="25" spans="1:8" ht="12">
      <c r="A25" s="9"/>
      <c r="B25" s="10">
        <v>2</v>
      </c>
      <c r="C25" s="6">
        <v>5435</v>
      </c>
      <c r="D25" s="7">
        <v>3558</v>
      </c>
      <c r="E25" s="24">
        <v>2414</v>
      </c>
      <c r="F25" s="7">
        <f t="shared" si="0"/>
        <v>5579.5</v>
      </c>
      <c r="G25" s="7">
        <f t="shared" si="1"/>
        <v>3588.5</v>
      </c>
      <c r="H25" s="23">
        <f t="shared" si="2"/>
        <v>2082</v>
      </c>
    </row>
    <row r="26" spans="1:8" ht="12">
      <c r="A26" s="9"/>
      <c r="B26" s="10">
        <v>3</v>
      </c>
      <c r="C26" s="6">
        <v>5786</v>
      </c>
      <c r="D26" s="7">
        <v>3434</v>
      </c>
      <c r="E26" s="24">
        <v>3485</v>
      </c>
      <c r="F26" s="7">
        <f t="shared" si="0"/>
        <v>5542.75</v>
      </c>
      <c r="G26" s="7">
        <f t="shared" si="1"/>
        <v>3570.75</v>
      </c>
      <c r="H26" s="23">
        <f t="shared" si="2"/>
        <v>2113.5</v>
      </c>
    </row>
    <row r="27" spans="1:8" ht="12">
      <c r="A27" s="9"/>
      <c r="B27" s="10">
        <v>4</v>
      </c>
      <c r="C27" s="6">
        <v>5420</v>
      </c>
      <c r="D27" s="7">
        <v>3495</v>
      </c>
      <c r="E27" s="24">
        <v>1607</v>
      </c>
      <c r="F27" s="7">
        <f t="shared" si="0"/>
        <v>5609</v>
      </c>
      <c r="G27" s="7">
        <f t="shared" si="1"/>
        <v>3597.5</v>
      </c>
      <c r="H27" s="23">
        <f t="shared" si="2"/>
        <v>2069.5</v>
      </c>
    </row>
    <row r="28" spans="1:8" ht="12">
      <c r="A28" s="9">
        <v>2005</v>
      </c>
      <c r="B28" s="10">
        <v>1</v>
      </c>
      <c r="C28" s="6">
        <v>5530</v>
      </c>
      <c r="D28" s="7">
        <v>3796</v>
      </c>
      <c r="E28" s="24">
        <v>948</v>
      </c>
      <c r="F28" s="7">
        <f t="shared" si="0"/>
        <v>5642</v>
      </c>
      <c r="G28" s="7">
        <f t="shared" si="1"/>
        <v>3578.5</v>
      </c>
      <c r="H28" s="23">
        <f t="shared" si="2"/>
        <v>2077</v>
      </c>
    </row>
    <row r="29" spans="1:8" ht="12">
      <c r="A29" s="9"/>
      <c r="B29" s="10">
        <v>2</v>
      </c>
      <c r="C29" s="6">
        <v>5700</v>
      </c>
      <c r="D29" s="7">
        <v>3665</v>
      </c>
      <c r="E29" s="24">
        <v>2238</v>
      </c>
      <c r="F29" s="7">
        <f t="shared" si="0"/>
        <v>5582</v>
      </c>
      <c r="G29" s="7">
        <f t="shared" si="1"/>
        <v>3556</v>
      </c>
      <c r="H29" s="23">
        <f t="shared" si="2"/>
        <v>2035</v>
      </c>
    </row>
    <row r="30" spans="1:8" ht="12">
      <c r="A30" s="9"/>
      <c r="B30" s="10">
        <v>3</v>
      </c>
      <c r="C30" s="6">
        <v>5918</v>
      </c>
      <c r="D30" s="7">
        <v>3358</v>
      </c>
      <c r="E30" s="24">
        <v>3515</v>
      </c>
      <c r="F30" s="7">
        <f t="shared" si="0"/>
        <v>5655</v>
      </c>
      <c r="G30" s="7">
        <f t="shared" si="1"/>
        <v>3612.5</v>
      </c>
      <c r="H30" s="23">
        <f t="shared" si="2"/>
        <v>2030</v>
      </c>
    </row>
    <row r="31" spans="1:8" ht="12">
      <c r="A31" s="9"/>
      <c r="B31" s="10">
        <v>4</v>
      </c>
      <c r="C31" s="6">
        <v>5180</v>
      </c>
      <c r="D31" s="7">
        <v>3405</v>
      </c>
      <c r="E31" s="24">
        <v>1439</v>
      </c>
      <c r="F31" s="7">
        <f t="shared" si="0"/>
        <v>5671.25</v>
      </c>
      <c r="G31" s="7">
        <f t="shared" si="1"/>
        <v>3601</v>
      </c>
      <c r="H31" s="23">
        <f t="shared" si="2"/>
        <v>2042.25</v>
      </c>
    </row>
    <row r="32" spans="1:8" ht="12">
      <c r="A32" s="9">
        <v>2006</v>
      </c>
      <c r="B32" s="10">
        <v>1</v>
      </c>
      <c r="C32" s="6">
        <v>5822</v>
      </c>
      <c r="D32" s="7">
        <v>4022</v>
      </c>
      <c r="E32" s="24">
        <v>928</v>
      </c>
      <c r="F32" s="7">
        <f t="shared" si="0"/>
        <v>5714.25</v>
      </c>
      <c r="G32" s="7">
        <f t="shared" si="1"/>
        <v>3618.25</v>
      </c>
      <c r="H32" s="23">
        <f t="shared" si="2"/>
        <v>2045.5</v>
      </c>
    </row>
    <row r="33" spans="1:8" ht="12">
      <c r="A33" s="9"/>
      <c r="B33" s="10">
        <v>2</v>
      </c>
      <c r="C33" s="6">
        <v>5765</v>
      </c>
      <c r="D33" s="7">
        <v>3619</v>
      </c>
      <c r="E33" s="24">
        <v>2287</v>
      </c>
      <c r="F33" s="7">
        <f t="shared" si="0"/>
        <v>5818</v>
      </c>
      <c r="G33" s="7">
        <f t="shared" si="1"/>
        <v>3633</v>
      </c>
      <c r="H33" s="23">
        <f t="shared" si="2"/>
        <v>2064.75</v>
      </c>
    </row>
    <row r="34" spans="1:8" ht="12">
      <c r="A34" s="9"/>
      <c r="B34" s="10">
        <v>3</v>
      </c>
      <c r="C34" s="6">
        <v>6090</v>
      </c>
      <c r="D34" s="7">
        <v>3427</v>
      </c>
      <c r="E34" s="24">
        <v>3528</v>
      </c>
      <c r="F34" s="7">
        <f t="shared" si="0"/>
        <v>5898.5</v>
      </c>
      <c r="G34" s="7">
        <f t="shared" si="1"/>
        <v>3674.5</v>
      </c>
      <c r="H34" s="23">
        <f t="shared" si="2"/>
        <v>2071.75</v>
      </c>
    </row>
    <row r="35" spans="1:8" ht="12">
      <c r="A35" s="9"/>
      <c r="B35" s="10">
        <v>4</v>
      </c>
      <c r="C35" s="6">
        <v>5595</v>
      </c>
      <c r="D35" s="7">
        <v>3464</v>
      </c>
      <c r="E35" s="24">
        <v>1516</v>
      </c>
      <c r="F35" s="7">
        <f t="shared" si="0"/>
        <v>5955.75</v>
      </c>
      <c r="G35" s="7">
        <f t="shared" si="1"/>
        <v>3672.75</v>
      </c>
      <c r="H35" s="23">
        <f t="shared" si="2"/>
        <v>2097.25</v>
      </c>
    </row>
    <row r="36" spans="1:8" ht="12">
      <c r="A36" s="9">
        <v>2007</v>
      </c>
      <c r="B36" s="10">
        <v>1</v>
      </c>
      <c r="C36" s="6">
        <v>6144</v>
      </c>
      <c r="D36" s="7">
        <v>4188</v>
      </c>
      <c r="E36" s="24">
        <v>956</v>
      </c>
      <c r="F36" s="7">
        <f t="shared" si="0"/>
        <v>6045.75</v>
      </c>
      <c r="G36" s="7">
        <f t="shared" si="1"/>
        <v>3629.25</v>
      </c>
      <c r="H36" s="23">
        <f t="shared" si="2"/>
        <v>2163</v>
      </c>
    </row>
    <row r="37" spans="1:8" ht="12">
      <c r="A37" s="9"/>
      <c r="B37" s="10">
        <v>2</v>
      </c>
      <c r="C37" s="6">
        <v>5994</v>
      </c>
      <c r="D37" s="7">
        <v>3612</v>
      </c>
      <c r="E37" s="24">
        <v>2389</v>
      </c>
      <c r="F37" s="7">
        <f t="shared" si="0"/>
        <v>6112.75</v>
      </c>
      <c r="G37" s="7">
        <f t="shared" si="1"/>
        <v>3662.25</v>
      </c>
      <c r="H37" s="23">
        <f t="shared" si="2"/>
        <v>2171.75</v>
      </c>
    </row>
    <row r="38" spans="1:8" ht="12">
      <c r="A38" s="9"/>
      <c r="B38" s="10">
        <v>3</v>
      </c>
      <c r="C38" s="6">
        <v>6450</v>
      </c>
      <c r="D38" s="7">
        <v>3253</v>
      </c>
      <c r="E38" s="24">
        <v>3791</v>
      </c>
      <c r="F38" s="7">
        <f t="shared" si="0"/>
        <v>6210.25</v>
      </c>
      <c r="G38" s="7">
        <f t="shared" si="1"/>
        <v>3651.5</v>
      </c>
      <c r="H38" s="23">
        <f t="shared" si="2"/>
        <v>2212.25</v>
      </c>
    </row>
    <row r="39" spans="1:8" ht="12">
      <c r="A39" s="9"/>
      <c r="B39" s="10">
        <v>4</v>
      </c>
      <c r="C39" s="6">
        <v>5863</v>
      </c>
      <c r="D39" s="7">
        <v>3596</v>
      </c>
      <c r="E39" s="24">
        <v>1551</v>
      </c>
      <c r="F39" s="7">
        <f t="shared" si="0"/>
        <v>6295</v>
      </c>
      <c r="G39" s="7">
        <f t="shared" si="1"/>
        <v>3648.25</v>
      </c>
      <c r="H39" s="23">
        <f t="shared" si="2"/>
        <v>2167</v>
      </c>
    </row>
    <row r="40" spans="1:8" ht="12">
      <c r="A40" s="9">
        <v>2008</v>
      </c>
      <c r="B40" s="10">
        <v>1</v>
      </c>
      <c r="C40" s="6">
        <v>6534</v>
      </c>
      <c r="D40" s="7">
        <v>4145</v>
      </c>
      <c r="E40" s="24">
        <v>1118</v>
      </c>
      <c r="F40" s="7">
        <f t="shared" si="0"/>
        <v>6295</v>
      </c>
      <c r="G40" s="7">
        <f t="shared" si="1"/>
        <v>3689.75</v>
      </c>
      <c r="H40" s="23">
        <f t="shared" si="2"/>
        <v>2122.25</v>
      </c>
    </row>
    <row r="41" spans="1:8" ht="12">
      <c r="A41" s="9"/>
      <c r="B41" s="10">
        <v>2</v>
      </c>
      <c r="C41" s="6">
        <v>6333</v>
      </c>
      <c r="D41" s="7">
        <v>3599</v>
      </c>
      <c r="E41" s="24">
        <v>2208</v>
      </c>
      <c r="F41" s="7">
        <f t="shared" si="0"/>
        <v>6407.75</v>
      </c>
      <c r="G41" s="7">
        <f t="shared" si="1"/>
        <v>3726.75</v>
      </c>
      <c r="H41" s="23">
        <f t="shared" si="2"/>
        <v>2127.5</v>
      </c>
    </row>
    <row r="42" spans="1:8" ht="12">
      <c r="A42" s="9"/>
      <c r="B42" s="10">
        <v>3</v>
      </c>
      <c r="C42" s="6">
        <v>6450</v>
      </c>
      <c r="D42" s="7">
        <v>3419</v>
      </c>
      <c r="E42" s="24">
        <v>3612</v>
      </c>
      <c r="F42" s="7">
        <f t="shared" si="0"/>
        <v>6354.75</v>
      </c>
      <c r="G42" s="7">
        <f t="shared" si="1"/>
        <v>3734.75</v>
      </c>
      <c r="H42" s="23">
        <f t="shared" si="2"/>
        <v>2066.25</v>
      </c>
    </row>
    <row r="43" spans="1:8" ht="12">
      <c r="A43" s="9"/>
      <c r="B43" s="10">
        <v>4</v>
      </c>
      <c r="C43" s="6">
        <v>6314</v>
      </c>
      <c r="D43" s="7">
        <v>3744</v>
      </c>
      <c r="E43" s="24">
        <v>1572</v>
      </c>
      <c r="F43" s="7">
        <f t="shared" si="0"/>
        <v>6344.25</v>
      </c>
      <c r="G43" s="7">
        <f t="shared" si="1"/>
        <v>3695.5</v>
      </c>
      <c r="H43" s="23">
        <f t="shared" si="2"/>
        <v>2101.25</v>
      </c>
    </row>
    <row r="44" spans="1:8" ht="12">
      <c r="A44" s="9">
        <v>2009</v>
      </c>
      <c r="B44" s="10">
        <v>1</v>
      </c>
      <c r="C44" s="6">
        <v>6322</v>
      </c>
      <c r="D44" s="7">
        <v>4177</v>
      </c>
      <c r="E44" s="24">
        <v>873</v>
      </c>
      <c r="F44" s="7">
        <f t="shared" si="0"/>
        <v>6314.25</v>
      </c>
      <c r="G44" s="7">
        <f t="shared" si="1"/>
        <v>3649.5</v>
      </c>
      <c r="H44" s="23">
        <f t="shared" si="2"/>
        <v>2009.5</v>
      </c>
    </row>
    <row r="45" spans="1:8" ht="12">
      <c r="A45" s="9"/>
      <c r="B45" s="10">
        <v>2</v>
      </c>
      <c r="C45" s="6">
        <v>6291</v>
      </c>
      <c r="D45" s="7">
        <v>3442</v>
      </c>
      <c r="E45" s="24">
        <v>2348</v>
      </c>
      <c r="F45" s="7">
        <f t="shared" si="0"/>
        <v>6227.5</v>
      </c>
      <c r="G45" s="7">
        <f t="shared" si="1"/>
        <v>3603.25</v>
      </c>
      <c r="H45" s="23">
        <f t="shared" si="2"/>
        <v>1982.75</v>
      </c>
    </row>
    <row r="46" spans="1:8" ht="12">
      <c r="A46" s="9"/>
      <c r="B46" s="10">
        <v>3</v>
      </c>
      <c r="C46" s="6">
        <v>6330</v>
      </c>
      <c r="D46" s="7">
        <v>3235</v>
      </c>
      <c r="E46" s="24">
        <v>3245</v>
      </c>
      <c r="F46" s="7">
        <f t="shared" si="0"/>
        <v>6257.75</v>
      </c>
      <c r="G46" s="7">
        <f t="shared" si="1"/>
        <v>3587.5</v>
      </c>
      <c r="H46" s="23">
        <f t="shared" si="2"/>
        <v>1980</v>
      </c>
    </row>
    <row r="47" spans="1:8" ht="12">
      <c r="A47" s="9"/>
      <c r="B47" s="10">
        <v>4</v>
      </c>
      <c r="C47" s="6">
        <v>5967</v>
      </c>
      <c r="D47" s="7">
        <v>3559</v>
      </c>
      <c r="E47" s="24">
        <v>1465</v>
      </c>
      <c r="F47" s="7">
        <f t="shared" si="0"/>
        <v>6258</v>
      </c>
      <c r="G47" s="7">
        <f t="shared" si="1"/>
        <v>3562</v>
      </c>
      <c r="H47" s="23">
        <f t="shared" si="2"/>
        <v>1994.5</v>
      </c>
    </row>
    <row r="48" spans="1:8" ht="12">
      <c r="A48" s="9">
        <v>2010</v>
      </c>
      <c r="B48" s="10">
        <v>1</v>
      </c>
      <c r="C48" s="6">
        <v>6443</v>
      </c>
      <c r="D48" s="7">
        <v>4114</v>
      </c>
      <c r="E48" s="24">
        <v>862</v>
      </c>
      <c r="F48" s="7">
        <f t="shared" si="0"/>
        <v>6278.5</v>
      </c>
      <c r="G48" s="7">
        <f t="shared" si="1"/>
        <v>3573</v>
      </c>
      <c r="H48" s="23">
        <f t="shared" si="2"/>
        <v>2003</v>
      </c>
    </row>
    <row r="49" spans="1:8" ht="12">
      <c r="A49" s="9"/>
      <c r="B49" s="10">
        <v>2</v>
      </c>
      <c r="C49" s="6">
        <v>6292</v>
      </c>
      <c r="D49" s="7">
        <v>3340</v>
      </c>
      <c r="E49" s="24">
        <v>2406</v>
      </c>
      <c r="F49" s="7">
        <f t="shared" si="0"/>
        <v>6328.75</v>
      </c>
      <c r="G49" s="7">
        <f t="shared" si="1"/>
        <v>3614.25</v>
      </c>
      <c r="H49" s="23">
        <f t="shared" si="2"/>
        <v>2039</v>
      </c>
    </row>
    <row r="50" spans="1:8" ht="12">
      <c r="A50" s="9"/>
      <c r="B50" s="10">
        <v>3</v>
      </c>
      <c r="C50" s="6">
        <v>6412</v>
      </c>
      <c r="D50" s="7">
        <v>3279</v>
      </c>
      <c r="E50" s="24">
        <v>3279</v>
      </c>
      <c r="F50" s="7">
        <f t="shared" si="0"/>
        <v>6393.25</v>
      </c>
      <c r="G50" s="7">
        <f t="shared" si="1"/>
        <v>3590.5</v>
      </c>
      <c r="H50" s="23">
        <f t="shared" si="2"/>
        <v>2059.75</v>
      </c>
    </row>
    <row r="51" spans="1:8" ht="12">
      <c r="A51" s="9"/>
      <c r="B51" s="10">
        <v>4</v>
      </c>
      <c r="C51" s="6">
        <v>6168</v>
      </c>
      <c r="D51" s="7">
        <v>3724</v>
      </c>
      <c r="E51" s="24">
        <v>1609</v>
      </c>
      <c r="F51" s="7">
        <f t="shared" si="0"/>
        <v>6359.25</v>
      </c>
      <c r="G51" s="7">
        <f t="shared" si="1"/>
        <v>3626.25</v>
      </c>
      <c r="H51" s="23">
        <f t="shared" si="2"/>
        <v>2083.5</v>
      </c>
    </row>
    <row r="52" spans="1:8" ht="12">
      <c r="A52" s="9">
        <v>2011</v>
      </c>
      <c r="B52" s="10">
        <v>1</v>
      </c>
      <c r="C52" s="6">
        <v>6701</v>
      </c>
      <c r="D52" s="7">
        <v>4019</v>
      </c>
      <c r="E52" s="24">
        <v>945</v>
      </c>
      <c r="F52" s="7">
        <f t="shared" si="0"/>
        <v>6376.75</v>
      </c>
      <c r="G52" s="7">
        <f t="shared" si="1"/>
        <v>3622.5</v>
      </c>
      <c r="H52" s="23">
        <f t="shared" si="2"/>
        <v>2111</v>
      </c>
    </row>
    <row r="53" spans="1:8" ht="12">
      <c r="A53" s="9"/>
      <c r="B53" s="10">
        <v>2</v>
      </c>
      <c r="C53" s="6">
        <v>6156</v>
      </c>
      <c r="D53" s="7">
        <v>3483</v>
      </c>
      <c r="E53" s="24">
        <v>2501</v>
      </c>
      <c r="F53" s="7">
        <f t="shared" si="0"/>
        <v>6318.25</v>
      </c>
      <c r="G53" s="7">
        <f t="shared" si="1"/>
        <v>3551</v>
      </c>
      <c r="H53" s="23">
        <f t="shared" si="2"/>
        <v>2091.5</v>
      </c>
    </row>
    <row r="54" spans="1:8" ht="12">
      <c r="A54" s="9"/>
      <c r="B54" s="10">
        <v>3</v>
      </c>
      <c r="C54" s="6">
        <v>6482</v>
      </c>
      <c r="D54" s="7">
        <v>3264</v>
      </c>
      <c r="E54" s="24">
        <v>3389</v>
      </c>
      <c r="F54" s="7">
        <f t="shared" si="0"/>
        <v>6296.75</v>
      </c>
      <c r="G54" s="7">
        <f t="shared" si="1"/>
        <v>3550.25</v>
      </c>
      <c r="H54" s="23">
        <f t="shared" si="2"/>
        <v>2082</v>
      </c>
    </row>
    <row r="55" spans="1:8" ht="12">
      <c r="A55" s="9"/>
      <c r="B55" s="10">
        <v>4</v>
      </c>
      <c r="C55" s="6">
        <v>5934</v>
      </c>
      <c r="D55" s="7">
        <v>3438</v>
      </c>
      <c r="E55" s="24">
        <v>1531</v>
      </c>
      <c r="F55" s="7">
        <f t="shared" si="0"/>
        <v>6310</v>
      </c>
      <c r="G55" s="7">
        <f t="shared" si="1"/>
        <v>3609.5</v>
      </c>
      <c r="H55" s="23">
        <f t="shared" si="2"/>
        <v>2077.5</v>
      </c>
    </row>
    <row r="56" spans="1:8" ht="12">
      <c r="A56" s="9">
        <v>2012</v>
      </c>
      <c r="B56" s="10">
        <v>1</v>
      </c>
      <c r="C56" s="6">
        <v>6615</v>
      </c>
      <c r="D56" s="7">
        <v>4016</v>
      </c>
      <c r="E56" s="24">
        <v>907</v>
      </c>
      <c r="F56" s="7">
        <f t="shared" si="0"/>
        <v>6260.75</v>
      </c>
      <c r="G56" s="7">
        <f t="shared" si="1"/>
        <v>3630.75</v>
      </c>
      <c r="H56" s="23">
        <f t="shared" si="2"/>
        <v>2088.25</v>
      </c>
    </row>
    <row r="57" spans="1:8" ht="12">
      <c r="A57" s="9"/>
      <c r="B57" s="10">
        <v>2</v>
      </c>
      <c r="C57" s="6">
        <v>6209</v>
      </c>
      <c r="D57" s="7">
        <v>3720</v>
      </c>
      <c r="E57" s="24">
        <v>2483</v>
      </c>
      <c r="F57" s="7">
        <f t="shared" si="0"/>
        <v>6317.25</v>
      </c>
      <c r="G57" s="7">
        <f t="shared" si="1"/>
        <v>3689</v>
      </c>
      <c r="H57" s="23">
        <f t="shared" si="2"/>
        <v>2120</v>
      </c>
    </row>
    <row r="58" spans="1:8" ht="12">
      <c r="A58" s="9"/>
      <c r="B58" s="10">
        <v>3</v>
      </c>
      <c r="C58" s="37">
        <v>6285</v>
      </c>
      <c r="D58" s="5">
        <v>3349</v>
      </c>
      <c r="E58" s="25">
        <v>3432</v>
      </c>
      <c r="F58" s="7">
        <f aca="true" t="shared" si="3" ref="F58:F68">AVERAGE(C57:C60)</f>
        <v>6200</v>
      </c>
      <c r="G58" s="7">
        <f aca="true" t="shared" si="4" ref="G58:G68">AVERAGE(D57:D60)</f>
        <v>3738.75</v>
      </c>
      <c r="H58" s="23">
        <f aca="true" t="shared" si="5" ref="H58:H69">AVERAGE(E57:E60)</f>
        <v>2137.75</v>
      </c>
    </row>
    <row r="59" spans="1:8" ht="12">
      <c r="A59" s="9"/>
      <c r="B59" s="10">
        <v>4</v>
      </c>
      <c r="C59" s="6">
        <v>6160</v>
      </c>
      <c r="D59" s="7">
        <v>3671</v>
      </c>
      <c r="E59" s="24">
        <v>1658</v>
      </c>
      <c r="F59" s="7">
        <f t="shared" si="3"/>
        <v>6138.75</v>
      </c>
      <c r="G59" s="7">
        <f t="shared" si="4"/>
        <v>3741.75</v>
      </c>
      <c r="H59" s="23">
        <f t="shared" si="5"/>
        <v>2095.25</v>
      </c>
    </row>
    <row r="60" spans="1:8" ht="12">
      <c r="A60" s="29">
        <v>2013</v>
      </c>
      <c r="B60" s="10">
        <v>1</v>
      </c>
      <c r="C60" s="6">
        <v>6146</v>
      </c>
      <c r="D60" s="7">
        <v>4215</v>
      </c>
      <c r="E60" s="24">
        <v>978</v>
      </c>
      <c r="F60" s="7">
        <f t="shared" si="3"/>
        <v>6159.25</v>
      </c>
      <c r="G60" s="7">
        <f t="shared" si="4"/>
        <v>3770</v>
      </c>
      <c r="H60" s="23">
        <f t="shared" si="5"/>
        <v>2059</v>
      </c>
    </row>
    <row r="61" spans="1:8" ht="12">
      <c r="A61" s="9"/>
      <c r="B61" s="10">
        <v>2</v>
      </c>
      <c r="C61" s="6">
        <v>5964</v>
      </c>
      <c r="D61" s="7">
        <v>3732</v>
      </c>
      <c r="E61" s="24">
        <v>2313</v>
      </c>
      <c r="F61" s="7">
        <f t="shared" si="3"/>
        <v>6069.75</v>
      </c>
      <c r="G61" s="7">
        <f t="shared" si="4"/>
        <v>3742</v>
      </c>
      <c r="H61" s="23">
        <f t="shared" si="5"/>
        <v>2031.5</v>
      </c>
    </row>
    <row r="62" spans="1:8" ht="12">
      <c r="A62" s="9"/>
      <c r="B62" s="10">
        <v>3</v>
      </c>
      <c r="C62" s="6">
        <v>6367</v>
      </c>
      <c r="D62" s="7">
        <v>3462</v>
      </c>
      <c r="E62" s="24">
        <v>3287</v>
      </c>
      <c r="F62" s="7">
        <f t="shared" si="3"/>
        <v>6047.25</v>
      </c>
      <c r="G62" s="7">
        <f t="shared" si="4"/>
        <v>3690.5</v>
      </c>
      <c r="H62" s="23">
        <f t="shared" si="5"/>
        <v>2035.75</v>
      </c>
    </row>
    <row r="63" spans="1:8" ht="12">
      <c r="A63" s="9"/>
      <c r="B63" s="10">
        <v>4</v>
      </c>
      <c r="C63" s="6">
        <v>5802</v>
      </c>
      <c r="D63" s="7">
        <v>3559</v>
      </c>
      <c r="E63" s="24">
        <v>1548</v>
      </c>
      <c r="F63" s="7">
        <f t="shared" si="3"/>
        <v>6056.25</v>
      </c>
      <c r="G63" s="7">
        <f t="shared" si="4"/>
        <v>3596.5</v>
      </c>
      <c r="H63" s="23">
        <f t="shared" si="5"/>
        <v>2089</v>
      </c>
    </row>
    <row r="64" spans="1:8" ht="12">
      <c r="A64" s="9">
        <v>2014</v>
      </c>
      <c r="B64" s="10">
        <v>1</v>
      </c>
      <c r="C64" s="37">
        <v>6056</v>
      </c>
      <c r="D64" s="5">
        <v>4009</v>
      </c>
      <c r="E64" s="25">
        <v>995</v>
      </c>
      <c r="F64" s="7">
        <f t="shared" si="3"/>
        <v>6051.75</v>
      </c>
      <c r="G64" s="7">
        <f t="shared" si="4"/>
        <v>3617</v>
      </c>
      <c r="H64" s="23">
        <f t="shared" si="5"/>
        <v>2131.5</v>
      </c>
    </row>
    <row r="65" spans="1:8" ht="12">
      <c r="A65" s="9"/>
      <c r="B65" s="10">
        <v>2</v>
      </c>
      <c r="C65" s="37">
        <v>6000</v>
      </c>
      <c r="D65" s="5">
        <v>3356</v>
      </c>
      <c r="E65" s="25">
        <v>2526</v>
      </c>
      <c r="F65" s="7">
        <f t="shared" si="3"/>
        <v>6098.25</v>
      </c>
      <c r="G65" s="7">
        <f t="shared" si="4"/>
        <v>3669.5</v>
      </c>
      <c r="H65" s="23">
        <f t="shared" si="5"/>
        <v>2137.5</v>
      </c>
    </row>
    <row r="66" spans="1:8" ht="12">
      <c r="A66" s="9"/>
      <c r="B66" s="10">
        <v>3</v>
      </c>
      <c r="C66" s="37">
        <v>6349</v>
      </c>
      <c r="D66" s="5">
        <v>3544</v>
      </c>
      <c r="E66" s="25">
        <v>3457</v>
      </c>
      <c r="F66" s="7">
        <f t="shared" si="3"/>
        <v>6071.25</v>
      </c>
      <c r="G66" s="7">
        <f t="shared" si="4"/>
        <v>3784</v>
      </c>
      <c r="H66" s="23">
        <f t="shared" si="5"/>
        <v>2134</v>
      </c>
    </row>
    <row r="67" spans="1:8" ht="12">
      <c r="A67" s="133"/>
      <c r="B67" s="10">
        <v>4</v>
      </c>
      <c r="C67" s="5">
        <v>5988</v>
      </c>
      <c r="D67" s="5">
        <v>3769</v>
      </c>
      <c r="E67" s="25">
        <v>1572</v>
      </c>
      <c r="F67" s="7">
        <f t="shared" si="3"/>
        <v>6044.75</v>
      </c>
      <c r="G67" s="7">
        <f t="shared" si="4"/>
        <v>3887.25</v>
      </c>
      <c r="H67" s="23">
        <f t="shared" si="5"/>
        <v>2116.5</v>
      </c>
    </row>
    <row r="68" spans="1:8" ht="12">
      <c r="A68" s="9">
        <v>2015</v>
      </c>
      <c r="B68" s="10">
        <v>1</v>
      </c>
      <c r="C68" s="37">
        <v>5948</v>
      </c>
      <c r="D68" s="5">
        <v>4467</v>
      </c>
      <c r="E68" s="25">
        <v>981</v>
      </c>
      <c r="F68" s="7">
        <f t="shared" si="3"/>
        <v>6060.75</v>
      </c>
      <c r="G68" s="7">
        <f t="shared" si="4"/>
        <v>3873.75</v>
      </c>
      <c r="H68" s="23">
        <f t="shared" si="5"/>
        <v>2093</v>
      </c>
    </row>
    <row r="69" spans="1:8" ht="12">
      <c r="A69" s="9"/>
      <c r="B69" s="10">
        <v>2</v>
      </c>
      <c r="C69" s="37">
        <v>5894</v>
      </c>
      <c r="D69" s="5">
        <v>3769</v>
      </c>
      <c r="E69" s="25">
        <v>2456</v>
      </c>
      <c r="F69" s="7">
        <f aca="true" t="shared" si="6" ref="F69:G73">AVERAGE(C68:C71)</f>
        <v>6053.75</v>
      </c>
      <c r="G69" s="7">
        <f t="shared" si="6"/>
        <v>3887</v>
      </c>
      <c r="H69" s="23">
        <f t="shared" si="5"/>
        <v>2088.75</v>
      </c>
    </row>
    <row r="70" spans="1:8" ht="12">
      <c r="A70" s="9"/>
      <c r="B70" s="10">
        <v>3</v>
      </c>
      <c r="C70" s="37">
        <v>6413</v>
      </c>
      <c r="D70" s="5">
        <v>3490</v>
      </c>
      <c r="E70" s="25">
        <v>3363</v>
      </c>
      <c r="F70" s="7">
        <f t="shared" si="6"/>
        <v>6041.5</v>
      </c>
      <c r="G70" s="7">
        <f t="shared" si="6"/>
        <v>3814</v>
      </c>
      <c r="H70" s="23">
        <f>AVERAGE(E69:E72)</f>
        <v>2109.5</v>
      </c>
    </row>
    <row r="71" spans="1:8" s="27" customFormat="1" ht="12">
      <c r="A71" s="133"/>
      <c r="B71" s="10">
        <v>4</v>
      </c>
      <c r="C71" s="5">
        <v>5960</v>
      </c>
      <c r="D71" s="5">
        <v>3822</v>
      </c>
      <c r="E71" s="25">
        <v>1555</v>
      </c>
      <c r="F71" s="7">
        <f t="shared" si="6"/>
        <v>6091.5</v>
      </c>
      <c r="G71" s="7">
        <f t="shared" si="6"/>
        <v>3803.25</v>
      </c>
      <c r="H71" s="23">
        <f>AVERAGE(E70:E73)</f>
        <v>2064.25</v>
      </c>
    </row>
    <row r="72" spans="1:8" s="27" customFormat="1" ht="12">
      <c r="A72" s="133">
        <v>2016</v>
      </c>
      <c r="B72" s="10">
        <v>1</v>
      </c>
      <c r="C72" s="5">
        <v>5899</v>
      </c>
      <c r="D72" s="5">
        <v>4175</v>
      </c>
      <c r="E72" s="25">
        <v>1064</v>
      </c>
      <c r="F72" s="7">
        <f t="shared" si="6"/>
        <v>6059</v>
      </c>
      <c r="G72" s="7">
        <f t="shared" si="6"/>
        <v>3836.5</v>
      </c>
      <c r="H72" s="23">
        <f>AVERAGE(E71:E74)</f>
        <v>2075.75</v>
      </c>
    </row>
    <row r="73" spans="1:8" s="27" customFormat="1" ht="12">
      <c r="A73" s="133"/>
      <c r="B73" s="10">
        <v>2</v>
      </c>
      <c r="C73" s="5">
        <v>6094</v>
      </c>
      <c r="D73" s="5">
        <v>3726</v>
      </c>
      <c r="E73" s="25">
        <v>2275</v>
      </c>
      <c r="F73" s="7">
        <f t="shared" si="6"/>
        <v>6019.5</v>
      </c>
      <c r="G73" s="7">
        <f t="shared" si="6"/>
        <v>3858.25</v>
      </c>
      <c r="H73" s="23">
        <f>AVERAGE(E72:E75)</f>
        <v>2076.5</v>
      </c>
    </row>
    <row r="74" spans="1:8" s="27" customFormat="1" ht="12">
      <c r="A74" s="133"/>
      <c r="B74" s="10">
        <v>3</v>
      </c>
      <c r="C74" s="5">
        <v>6283</v>
      </c>
      <c r="D74" s="5">
        <v>3623</v>
      </c>
      <c r="E74" s="25">
        <v>3409</v>
      </c>
      <c r="F74" s="5"/>
      <c r="G74" s="5"/>
      <c r="H74" s="93"/>
    </row>
    <row r="75" spans="1:8" ht="12.75" thickBot="1">
      <c r="A75" s="252"/>
      <c r="B75" s="253">
        <v>4</v>
      </c>
      <c r="C75" s="81">
        <v>5802</v>
      </c>
      <c r="D75" s="81">
        <v>3909</v>
      </c>
      <c r="E75" s="180">
        <v>1558</v>
      </c>
      <c r="F75" s="81"/>
      <c r="G75" s="81"/>
      <c r="H75" s="161"/>
    </row>
    <row r="76" ht="12">
      <c r="D76" s="28"/>
    </row>
  </sheetData>
  <sheetProtection/>
  <printOptions/>
  <pageMargins left="0.75" right="0.75" top="1" bottom="1" header="0.5" footer="0.5"/>
  <pageSetup horizontalDpi="600" verticalDpi="600" orientation="portrait" paperSize="9" scale="94" r:id="rId1"/>
  <rowBreaks count="1" manualBreakCount="1">
    <brk id="3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"/>
  <sheetViews>
    <sheetView showGridLines="0" zoomScalePageLayoutView="0" workbookViewId="0" topLeftCell="A1">
      <pane ySplit="4" topLeftCell="A29" activePane="bottomLeft" state="frozen"/>
      <selection pane="topLeft" activeCell="C28" sqref="C28"/>
      <selection pane="bottomLeft" activeCell="L46" sqref="L46"/>
    </sheetView>
  </sheetViews>
  <sheetFormatPr defaultColWidth="9.140625" defaultRowHeight="12.75"/>
  <cols>
    <col min="1" max="1" width="11.421875" style="27" customWidth="1"/>
    <col min="2" max="2" width="10.421875" style="27" customWidth="1"/>
    <col min="3" max="4" width="8.00390625" style="27" customWidth="1"/>
    <col min="5" max="5" width="10.28125" style="27" customWidth="1"/>
    <col min="6" max="9" width="8.00390625" style="27" customWidth="1"/>
    <col min="10" max="10" width="9.140625" style="27" customWidth="1"/>
    <col min="11" max="11" width="8.8515625" style="168" customWidth="1"/>
    <col min="12" max="18" width="9.140625" style="27" customWidth="1"/>
    <col min="19" max="20" width="11.421875" style="27" bestFit="1" customWidth="1"/>
    <col min="21" max="16384" width="9.140625" style="27" customWidth="1"/>
  </cols>
  <sheetData>
    <row r="1" spans="1:10" s="55" customFormat="1" ht="12">
      <c r="A1" s="55" t="s">
        <v>114</v>
      </c>
      <c r="B1" s="55" t="s">
        <v>213</v>
      </c>
      <c r="J1" s="27"/>
    </row>
    <row r="2" ht="13.5" thickBot="1"/>
    <row r="3" spans="1:10" ht="18.75" customHeight="1">
      <c r="A3" s="277" t="s">
        <v>110</v>
      </c>
      <c r="B3" s="279" t="s">
        <v>111</v>
      </c>
      <c r="C3" s="281" t="s">
        <v>123</v>
      </c>
      <c r="D3" s="282"/>
      <c r="E3" s="282"/>
      <c r="F3" s="282"/>
      <c r="G3" s="282"/>
      <c r="H3" s="282"/>
      <c r="I3" s="283"/>
      <c r="J3" s="275" t="s">
        <v>115</v>
      </c>
    </row>
    <row r="4" spans="1:10" ht="48">
      <c r="A4" s="278"/>
      <c r="B4" s="280"/>
      <c r="C4" s="75" t="s">
        <v>194</v>
      </c>
      <c r="D4" s="75" t="s">
        <v>187</v>
      </c>
      <c r="E4" s="176" t="s">
        <v>195</v>
      </c>
      <c r="F4" s="176" t="s">
        <v>196</v>
      </c>
      <c r="G4" s="75" t="s">
        <v>0</v>
      </c>
      <c r="H4" s="176" t="s">
        <v>197</v>
      </c>
      <c r="I4" s="176" t="s">
        <v>0</v>
      </c>
      <c r="J4" s="276"/>
    </row>
    <row r="5" spans="1:13" ht="15.75" customHeight="1">
      <c r="A5" s="77">
        <v>2006</v>
      </c>
      <c r="B5" s="48" t="s">
        <v>1</v>
      </c>
      <c r="C5" s="37">
        <v>5822</v>
      </c>
      <c r="D5" s="136">
        <v>13.4</v>
      </c>
      <c r="E5" s="139">
        <v>37</v>
      </c>
      <c r="F5" s="38">
        <v>339</v>
      </c>
      <c r="G5" s="136">
        <v>5.8</v>
      </c>
      <c r="H5" s="4">
        <v>2950</v>
      </c>
      <c r="I5" s="140">
        <v>50.7</v>
      </c>
      <c r="J5" s="138">
        <v>24</v>
      </c>
      <c r="M5" s="181"/>
    </row>
    <row r="6" spans="1:13" ht="12.75">
      <c r="A6" s="77"/>
      <c r="B6" s="48" t="s">
        <v>2</v>
      </c>
      <c r="C6" s="37">
        <v>5765</v>
      </c>
      <c r="D6" s="136">
        <v>13.2</v>
      </c>
      <c r="E6" s="139">
        <v>38.1</v>
      </c>
      <c r="F6" s="38">
        <v>367</v>
      </c>
      <c r="G6" s="136">
        <v>6.4</v>
      </c>
      <c r="H6" s="4">
        <v>2819</v>
      </c>
      <c r="I6" s="140">
        <v>48.9</v>
      </c>
      <c r="J6" s="138">
        <v>23</v>
      </c>
      <c r="M6" s="181"/>
    </row>
    <row r="7" spans="1:13" ht="12.75">
      <c r="A7" s="77"/>
      <c r="B7" s="48" t="s">
        <v>3</v>
      </c>
      <c r="C7" s="37">
        <v>6090</v>
      </c>
      <c r="D7" s="136">
        <v>14</v>
      </c>
      <c r="E7" s="139">
        <v>37.5</v>
      </c>
      <c r="F7" s="38">
        <v>365</v>
      </c>
      <c r="G7" s="136">
        <v>6</v>
      </c>
      <c r="H7" s="4">
        <v>3077</v>
      </c>
      <c r="I7" s="140">
        <v>50.5</v>
      </c>
      <c r="J7" s="138">
        <v>27</v>
      </c>
      <c r="M7" s="181"/>
    </row>
    <row r="8" spans="1:13" ht="12.75">
      <c r="A8" s="77"/>
      <c r="B8" s="48" t="s">
        <v>4</v>
      </c>
      <c r="C8" s="37">
        <v>5595</v>
      </c>
      <c r="D8" s="136">
        <v>12.8</v>
      </c>
      <c r="E8" s="139">
        <v>39.3</v>
      </c>
      <c r="F8" s="38">
        <v>356</v>
      </c>
      <c r="G8" s="136">
        <v>6.4</v>
      </c>
      <c r="H8" s="4">
        <v>2773</v>
      </c>
      <c r="I8" s="140">
        <v>49.6</v>
      </c>
      <c r="J8" s="138">
        <v>15</v>
      </c>
      <c r="M8" s="181"/>
    </row>
    <row r="9" spans="1:13" ht="30" customHeight="1">
      <c r="A9" s="77">
        <v>2007</v>
      </c>
      <c r="B9" s="48" t="s">
        <v>1</v>
      </c>
      <c r="C9" s="37">
        <v>6144</v>
      </c>
      <c r="D9" s="136">
        <v>14</v>
      </c>
      <c r="E9" s="139">
        <v>38.3</v>
      </c>
      <c r="F9" s="38">
        <v>378</v>
      </c>
      <c r="G9" s="136">
        <v>6.2</v>
      </c>
      <c r="H9" s="4">
        <v>3063</v>
      </c>
      <c r="I9" s="140">
        <v>49.9</v>
      </c>
      <c r="J9" s="138">
        <v>23</v>
      </c>
      <c r="M9" s="181"/>
    </row>
    <row r="10" spans="1:13" ht="12.75">
      <c r="A10" s="77"/>
      <c r="B10" s="48" t="s">
        <v>2</v>
      </c>
      <c r="C10" s="37">
        <v>5994</v>
      </c>
      <c r="D10" s="136">
        <v>13.6</v>
      </c>
      <c r="E10" s="139">
        <v>36.5</v>
      </c>
      <c r="F10" s="38">
        <v>321</v>
      </c>
      <c r="G10" s="136">
        <v>5.4</v>
      </c>
      <c r="H10" s="4">
        <v>3052</v>
      </c>
      <c r="I10" s="140">
        <v>50.9</v>
      </c>
      <c r="J10" s="138">
        <v>25</v>
      </c>
      <c r="M10" s="181"/>
    </row>
    <row r="11" spans="1:13" ht="12.75">
      <c r="A11" s="77"/>
      <c r="B11" s="48" t="s">
        <v>3</v>
      </c>
      <c r="C11" s="37">
        <v>6450</v>
      </c>
      <c r="D11" s="136">
        <v>14.6</v>
      </c>
      <c r="E11" s="139">
        <v>38.6</v>
      </c>
      <c r="F11" s="38">
        <v>381</v>
      </c>
      <c r="G11" s="136">
        <v>5.9</v>
      </c>
      <c r="H11" s="4">
        <v>3194</v>
      </c>
      <c r="I11" s="140">
        <v>49.5</v>
      </c>
      <c r="J11" s="138">
        <v>27</v>
      </c>
      <c r="M11" s="181"/>
    </row>
    <row r="12" spans="1:13" ht="12.75">
      <c r="A12" s="77"/>
      <c r="B12" s="48" t="s">
        <v>4</v>
      </c>
      <c r="C12" s="37">
        <v>5863</v>
      </c>
      <c r="D12" s="136">
        <v>13.3</v>
      </c>
      <c r="E12" s="139">
        <v>38</v>
      </c>
      <c r="F12" s="38">
        <v>325</v>
      </c>
      <c r="G12" s="136">
        <v>5.5</v>
      </c>
      <c r="H12" s="4">
        <v>2920</v>
      </c>
      <c r="I12" s="140">
        <v>49.8</v>
      </c>
      <c r="J12" s="138">
        <v>27</v>
      </c>
      <c r="M12" s="181"/>
    </row>
    <row r="13" spans="1:13" ht="28.5" customHeight="1">
      <c r="A13" s="77">
        <v>2008</v>
      </c>
      <c r="B13" s="48" t="s">
        <v>1</v>
      </c>
      <c r="C13" s="37">
        <v>6534</v>
      </c>
      <c r="D13" s="136">
        <v>14.7</v>
      </c>
      <c r="E13" s="139">
        <v>39.6</v>
      </c>
      <c r="F13" s="38">
        <v>401</v>
      </c>
      <c r="G13" s="136">
        <v>6.1</v>
      </c>
      <c r="H13" s="4">
        <v>3151</v>
      </c>
      <c r="I13" s="140">
        <v>48.2</v>
      </c>
      <c r="J13" s="138">
        <v>26</v>
      </c>
      <c r="M13" s="181"/>
    </row>
    <row r="14" spans="1:13" ht="12.75">
      <c r="A14" s="77"/>
      <c r="B14" s="48" t="s">
        <v>2</v>
      </c>
      <c r="C14" s="37">
        <v>6333</v>
      </c>
      <c r="D14" s="136">
        <v>14.2</v>
      </c>
      <c r="E14" s="139">
        <v>38.4</v>
      </c>
      <c r="F14" s="38">
        <v>349</v>
      </c>
      <c r="G14" s="136">
        <v>5.5</v>
      </c>
      <c r="H14" s="4">
        <v>3085</v>
      </c>
      <c r="I14" s="140">
        <v>48.7</v>
      </c>
      <c r="J14" s="138">
        <v>26</v>
      </c>
      <c r="M14" s="181"/>
    </row>
    <row r="15" spans="1:13" ht="12.75">
      <c r="A15" s="77"/>
      <c r="B15" s="48" t="s">
        <v>3</v>
      </c>
      <c r="C15" s="37">
        <v>6450</v>
      </c>
      <c r="D15" s="136">
        <v>14.5</v>
      </c>
      <c r="E15" s="139">
        <v>38.6</v>
      </c>
      <c r="F15" s="38">
        <v>350</v>
      </c>
      <c r="G15" s="136">
        <v>5.4</v>
      </c>
      <c r="H15" s="4">
        <v>3210</v>
      </c>
      <c r="I15" s="140">
        <v>49.8</v>
      </c>
      <c r="J15" s="138">
        <v>32</v>
      </c>
      <c r="M15" s="181"/>
    </row>
    <row r="16" spans="1:13" ht="12.75">
      <c r="A16" s="77"/>
      <c r="B16" s="48" t="s">
        <v>4</v>
      </c>
      <c r="C16" s="37">
        <v>6314</v>
      </c>
      <c r="D16" s="136">
        <v>14.2</v>
      </c>
      <c r="E16" s="139">
        <v>38.9</v>
      </c>
      <c r="F16" s="38">
        <v>326</v>
      </c>
      <c r="G16" s="136">
        <v>5.2</v>
      </c>
      <c r="H16" s="4">
        <v>3160</v>
      </c>
      <c r="I16" s="140">
        <v>50</v>
      </c>
      <c r="J16" s="138">
        <v>31</v>
      </c>
      <c r="M16" s="181"/>
    </row>
    <row r="17" spans="1:13" ht="29.25" customHeight="1">
      <c r="A17" s="77">
        <v>2009</v>
      </c>
      <c r="B17" s="48" t="s">
        <v>1</v>
      </c>
      <c r="C17" s="37">
        <v>6322</v>
      </c>
      <c r="D17" s="136">
        <v>14.1</v>
      </c>
      <c r="E17" s="139">
        <v>40.9</v>
      </c>
      <c r="F17" s="38">
        <v>367</v>
      </c>
      <c r="G17" s="136">
        <v>5.8</v>
      </c>
      <c r="H17" s="4">
        <v>3023</v>
      </c>
      <c r="I17" s="140">
        <v>47.8</v>
      </c>
      <c r="J17" s="138">
        <v>38</v>
      </c>
      <c r="M17" s="181"/>
    </row>
    <row r="18" spans="1:13" ht="12.75">
      <c r="A18" s="77"/>
      <c r="B18" s="48" t="s">
        <v>2</v>
      </c>
      <c r="C18" s="37">
        <v>6291</v>
      </c>
      <c r="D18" s="136">
        <v>14</v>
      </c>
      <c r="E18" s="139">
        <v>38.9</v>
      </c>
      <c r="F18" s="38">
        <v>311</v>
      </c>
      <c r="G18" s="136">
        <v>4.9</v>
      </c>
      <c r="H18" s="4">
        <v>3096</v>
      </c>
      <c r="I18" s="140">
        <v>49.2</v>
      </c>
      <c r="J18" s="138">
        <v>23</v>
      </c>
      <c r="M18" s="181"/>
    </row>
    <row r="19" spans="1:13" ht="12.75">
      <c r="A19" s="77"/>
      <c r="B19" s="48" t="s">
        <v>3</v>
      </c>
      <c r="C19" s="37">
        <v>6330</v>
      </c>
      <c r="D19" s="136">
        <v>14.1</v>
      </c>
      <c r="E19" s="139">
        <v>39.7</v>
      </c>
      <c r="F19" s="38">
        <v>313</v>
      </c>
      <c r="G19" s="136">
        <v>4.9</v>
      </c>
      <c r="H19" s="4">
        <v>3159</v>
      </c>
      <c r="I19" s="140">
        <v>49.9</v>
      </c>
      <c r="J19" s="138">
        <v>27</v>
      </c>
      <c r="M19" s="181"/>
    </row>
    <row r="20" spans="1:13" ht="12.75">
      <c r="A20" s="77"/>
      <c r="B20" s="48" t="s">
        <v>4</v>
      </c>
      <c r="C20" s="37">
        <v>5967</v>
      </c>
      <c r="D20" s="136">
        <v>13.3</v>
      </c>
      <c r="E20" s="139">
        <v>39.5</v>
      </c>
      <c r="F20" s="38">
        <v>343</v>
      </c>
      <c r="G20" s="136">
        <v>5.7</v>
      </c>
      <c r="H20" s="4">
        <v>3033</v>
      </c>
      <c r="I20" s="140">
        <v>50.8</v>
      </c>
      <c r="J20" s="138">
        <v>31</v>
      </c>
      <c r="M20" s="181"/>
    </row>
    <row r="21" spans="1:13" ht="30.75" customHeight="1">
      <c r="A21" s="77">
        <v>2010</v>
      </c>
      <c r="B21" s="48" t="s">
        <v>1</v>
      </c>
      <c r="C21" s="37">
        <v>6443</v>
      </c>
      <c r="D21" s="136">
        <v>14.3</v>
      </c>
      <c r="E21" s="139">
        <v>40.7</v>
      </c>
      <c r="F21" s="38">
        <v>364</v>
      </c>
      <c r="G21" s="136">
        <v>5.6</v>
      </c>
      <c r="H21" s="4">
        <v>3194</v>
      </c>
      <c r="I21" s="140">
        <v>49.6</v>
      </c>
      <c r="J21" s="138">
        <v>30</v>
      </c>
      <c r="M21" s="181"/>
    </row>
    <row r="22" spans="1:13" ht="12.75">
      <c r="A22" s="77"/>
      <c r="B22" s="48" t="s">
        <v>2</v>
      </c>
      <c r="C22" s="37">
        <v>6292</v>
      </c>
      <c r="D22" s="136">
        <v>13.9</v>
      </c>
      <c r="E22" s="139">
        <v>39.9</v>
      </c>
      <c r="F22" s="38">
        <v>280</v>
      </c>
      <c r="G22" s="136">
        <v>4.5</v>
      </c>
      <c r="H22" s="4">
        <v>3164</v>
      </c>
      <c r="I22" s="140">
        <v>50.3</v>
      </c>
      <c r="J22" s="138">
        <v>21</v>
      </c>
      <c r="M22" s="181"/>
    </row>
    <row r="23" spans="1:13" ht="12.75">
      <c r="A23" s="77"/>
      <c r="B23" s="48" t="s">
        <v>3</v>
      </c>
      <c r="C23" s="37">
        <v>6412</v>
      </c>
      <c r="D23" s="136">
        <v>14.2</v>
      </c>
      <c r="E23" s="139">
        <v>40.6</v>
      </c>
      <c r="F23" s="38">
        <v>326</v>
      </c>
      <c r="G23" s="136">
        <v>5.1</v>
      </c>
      <c r="H23" s="4">
        <v>3215</v>
      </c>
      <c r="I23" s="140">
        <v>50.1</v>
      </c>
      <c r="J23" s="138">
        <v>24</v>
      </c>
      <c r="M23" s="181"/>
    </row>
    <row r="24" spans="1:13" ht="12.75">
      <c r="A24" s="77"/>
      <c r="B24" s="48" t="s">
        <v>4</v>
      </c>
      <c r="C24" s="37">
        <v>6168</v>
      </c>
      <c r="D24" s="136">
        <v>13.7</v>
      </c>
      <c r="E24" s="139">
        <v>40.5</v>
      </c>
      <c r="F24" s="38">
        <v>295</v>
      </c>
      <c r="G24" s="136">
        <v>4.8</v>
      </c>
      <c r="H24" s="4">
        <v>3227</v>
      </c>
      <c r="I24" s="140">
        <v>52.3</v>
      </c>
      <c r="J24" s="138">
        <v>30</v>
      </c>
      <c r="M24" s="181"/>
    </row>
    <row r="25" spans="1:10" ht="27" customHeight="1">
      <c r="A25" s="78">
        <v>2011</v>
      </c>
      <c r="B25" s="48" t="s">
        <v>1</v>
      </c>
      <c r="C25" s="5">
        <v>6701</v>
      </c>
      <c r="D25" s="136">
        <v>14.8</v>
      </c>
      <c r="E25" s="139">
        <v>41.8</v>
      </c>
      <c r="F25" s="38">
        <v>326</v>
      </c>
      <c r="G25" s="136">
        <v>4.9</v>
      </c>
      <c r="H25" s="4">
        <v>3464</v>
      </c>
      <c r="I25" s="139">
        <v>51.7</v>
      </c>
      <c r="J25" s="138">
        <v>24</v>
      </c>
    </row>
    <row r="26" spans="1:10" ht="12.75">
      <c r="A26" s="78"/>
      <c r="B26" s="48" t="s">
        <v>2</v>
      </c>
      <c r="C26" s="5">
        <v>6156</v>
      </c>
      <c r="D26" s="136">
        <v>13.6</v>
      </c>
      <c r="E26" s="139">
        <v>41.5</v>
      </c>
      <c r="F26" s="38">
        <v>268</v>
      </c>
      <c r="G26" s="136">
        <v>4.4</v>
      </c>
      <c r="H26" s="4">
        <v>3170</v>
      </c>
      <c r="I26" s="139">
        <v>51.5</v>
      </c>
      <c r="J26" s="138">
        <v>25</v>
      </c>
    </row>
    <row r="27" spans="1:10" ht="12.75">
      <c r="A27" s="78"/>
      <c r="B27" s="48" t="s">
        <v>3</v>
      </c>
      <c r="C27" s="5">
        <v>6482</v>
      </c>
      <c r="D27" s="136">
        <v>14.3</v>
      </c>
      <c r="E27" s="139">
        <v>40.8</v>
      </c>
      <c r="F27" s="38">
        <v>278</v>
      </c>
      <c r="G27" s="136">
        <v>4.3</v>
      </c>
      <c r="H27" s="4">
        <v>3278</v>
      </c>
      <c r="I27" s="139">
        <v>50.6</v>
      </c>
      <c r="J27" s="138">
        <v>21</v>
      </c>
    </row>
    <row r="28" spans="1:10" ht="12.75">
      <c r="A28" s="78"/>
      <c r="B28" s="48" t="s">
        <v>4</v>
      </c>
      <c r="C28" s="5">
        <v>5934</v>
      </c>
      <c r="D28" s="136">
        <v>13.1</v>
      </c>
      <c r="E28" s="139">
        <v>43.6</v>
      </c>
      <c r="F28" s="38">
        <v>298</v>
      </c>
      <c r="G28" s="136">
        <v>5</v>
      </c>
      <c r="H28" s="4">
        <v>2915</v>
      </c>
      <c r="I28" s="139">
        <v>49.1</v>
      </c>
      <c r="J28" s="138">
        <v>21</v>
      </c>
    </row>
    <row r="29" spans="1:10" ht="26.25" customHeight="1">
      <c r="A29" s="78">
        <v>2012</v>
      </c>
      <c r="B29" s="48" t="s">
        <v>1</v>
      </c>
      <c r="C29" s="5">
        <v>6615</v>
      </c>
      <c r="D29" s="136">
        <v>14.5</v>
      </c>
      <c r="E29" s="139">
        <v>43.9</v>
      </c>
      <c r="F29" s="38">
        <v>318</v>
      </c>
      <c r="G29" s="136">
        <v>4.8</v>
      </c>
      <c r="H29" s="4">
        <v>3392</v>
      </c>
      <c r="I29" s="139">
        <v>51.3</v>
      </c>
      <c r="J29" s="138">
        <v>21</v>
      </c>
    </row>
    <row r="30" spans="1:10" ht="12.75">
      <c r="A30" s="78"/>
      <c r="B30" s="48" t="s">
        <v>2</v>
      </c>
      <c r="C30" s="5">
        <v>6209</v>
      </c>
      <c r="D30" s="136">
        <v>13.6</v>
      </c>
      <c r="E30" s="139">
        <v>41.6</v>
      </c>
      <c r="F30" s="38">
        <v>281</v>
      </c>
      <c r="G30" s="136">
        <v>4.5</v>
      </c>
      <c r="H30" s="4">
        <v>3221</v>
      </c>
      <c r="I30" s="139">
        <v>51.9</v>
      </c>
      <c r="J30" s="138">
        <v>28</v>
      </c>
    </row>
    <row r="31" spans="1:10" ht="12.75">
      <c r="A31" s="78"/>
      <c r="B31" s="48" t="s">
        <v>3</v>
      </c>
      <c r="C31" s="5">
        <v>6285</v>
      </c>
      <c r="D31" s="136">
        <v>13.8</v>
      </c>
      <c r="E31" s="139">
        <v>41.6</v>
      </c>
      <c r="F31" s="38">
        <v>244</v>
      </c>
      <c r="G31" s="136">
        <v>3.9</v>
      </c>
      <c r="H31" s="4">
        <v>3312</v>
      </c>
      <c r="I31" s="139">
        <v>52.7</v>
      </c>
      <c r="J31" s="138">
        <v>31</v>
      </c>
    </row>
    <row r="32" spans="1:15" ht="12.75">
      <c r="A32" s="78"/>
      <c r="B32" s="48" t="s">
        <v>4</v>
      </c>
      <c r="C32" s="5">
        <v>6160</v>
      </c>
      <c r="D32" s="136">
        <v>13.5</v>
      </c>
      <c r="E32" s="139">
        <v>43.1</v>
      </c>
      <c r="F32" s="38">
        <v>257</v>
      </c>
      <c r="G32" s="136">
        <v>4.172077922077922</v>
      </c>
      <c r="H32" s="4">
        <v>3309</v>
      </c>
      <c r="I32" s="139">
        <v>53.71753246753247</v>
      </c>
      <c r="J32" s="138">
        <v>26</v>
      </c>
      <c r="L32" s="182"/>
      <c r="M32" s="182"/>
      <c r="N32" s="182"/>
      <c r="O32" s="182"/>
    </row>
    <row r="33" spans="1:15" ht="25.5" customHeight="1">
      <c r="A33" s="78">
        <v>2013</v>
      </c>
      <c r="B33" s="48" t="s">
        <v>1</v>
      </c>
      <c r="C33" s="5">
        <v>6146</v>
      </c>
      <c r="D33" s="136">
        <v>13.435898837256966</v>
      </c>
      <c r="E33" s="139">
        <v>42.4</v>
      </c>
      <c r="F33" s="38">
        <v>257</v>
      </c>
      <c r="G33" s="136">
        <v>4.2</v>
      </c>
      <c r="H33" s="4">
        <v>3313</v>
      </c>
      <c r="I33" s="139">
        <v>53.9</v>
      </c>
      <c r="J33" s="138">
        <v>26</v>
      </c>
      <c r="L33" s="183"/>
      <c r="M33" s="182"/>
      <c r="N33" s="182"/>
      <c r="O33" s="182"/>
    </row>
    <row r="34" spans="1:15" ht="12.75">
      <c r="A34" s="78"/>
      <c r="B34" s="48" t="s">
        <v>2</v>
      </c>
      <c r="C34" s="5">
        <v>5964</v>
      </c>
      <c r="D34" s="136">
        <v>13.03802483979833</v>
      </c>
      <c r="E34" s="139">
        <v>42.6</v>
      </c>
      <c r="F34" s="38">
        <v>263</v>
      </c>
      <c r="G34" s="136">
        <v>4.4</v>
      </c>
      <c r="H34" s="4">
        <v>3144</v>
      </c>
      <c r="I34" s="139">
        <v>52.7</v>
      </c>
      <c r="J34" s="138">
        <v>31</v>
      </c>
      <c r="L34" s="183"/>
      <c r="M34" s="182"/>
      <c r="N34" s="182"/>
      <c r="O34" s="182"/>
    </row>
    <row r="35" spans="1:15" ht="12.75">
      <c r="A35" s="78"/>
      <c r="B35" s="48" t="s">
        <v>3</v>
      </c>
      <c r="C35" s="5">
        <v>6367</v>
      </c>
      <c r="D35" s="136">
        <v>13.919031548456735</v>
      </c>
      <c r="E35" s="139">
        <v>42.1</v>
      </c>
      <c r="F35" s="38">
        <v>216</v>
      </c>
      <c r="G35" s="136">
        <v>3.4</v>
      </c>
      <c r="H35" s="4">
        <v>3362</v>
      </c>
      <c r="I35" s="139">
        <v>52.8</v>
      </c>
      <c r="J35" s="138">
        <v>30</v>
      </c>
      <c r="L35" s="183"/>
      <c r="M35" s="182"/>
      <c r="N35" s="182"/>
      <c r="O35" s="182"/>
    </row>
    <row r="36" spans="1:15" ht="12.75">
      <c r="A36" s="78"/>
      <c r="B36" s="48" t="s">
        <v>4</v>
      </c>
      <c r="C36" s="5">
        <v>5802</v>
      </c>
      <c r="D36" s="136">
        <v>12.683873259642843</v>
      </c>
      <c r="E36" s="139">
        <v>42.7</v>
      </c>
      <c r="F36" s="38">
        <v>201</v>
      </c>
      <c r="G36" s="136">
        <v>3.5</v>
      </c>
      <c r="H36" s="4">
        <v>3138</v>
      </c>
      <c r="I36" s="139">
        <v>54.1</v>
      </c>
      <c r="J36" s="138">
        <v>23</v>
      </c>
      <c r="L36" s="183"/>
      <c r="M36" s="182"/>
      <c r="N36" s="182"/>
      <c r="O36" s="182"/>
    </row>
    <row r="37" spans="1:15" ht="24.75" customHeight="1">
      <c r="A37" s="78">
        <v>2014</v>
      </c>
      <c r="B37" s="48" t="s">
        <v>190</v>
      </c>
      <c r="C37" s="5">
        <v>6056</v>
      </c>
      <c r="D37" s="136">
        <v>13.161655160722804</v>
      </c>
      <c r="E37" s="139">
        <v>43.7</v>
      </c>
      <c r="F37" s="38">
        <v>216</v>
      </c>
      <c r="G37" s="136">
        <v>3.6</v>
      </c>
      <c r="H37" s="4">
        <v>3230</v>
      </c>
      <c r="I37" s="139">
        <v>53.3</v>
      </c>
      <c r="J37" s="138">
        <v>21</v>
      </c>
      <c r="L37" s="183"/>
      <c r="M37" s="182"/>
      <c r="N37" s="182"/>
      <c r="O37" s="182"/>
    </row>
    <row r="38" spans="1:15" ht="12.75">
      <c r="A38" s="78"/>
      <c r="B38" s="48" t="s">
        <v>2</v>
      </c>
      <c r="C38" s="5">
        <v>6000</v>
      </c>
      <c r="D38" s="136">
        <v>13.03994897033303</v>
      </c>
      <c r="E38" s="139">
        <v>42.36666666666667</v>
      </c>
      <c r="F38" s="38">
        <v>207</v>
      </c>
      <c r="G38" s="136">
        <v>3.45</v>
      </c>
      <c r="H38" s="4">
        <v>3225</v>
      </c>
      <c r="I38" s="139">
        <v>53.75</v>
      </c>
      <c r="J38" s="138">
        <v>22</v>
      </c>
      <c r="L38" s="183"/>
      <c r="M38" s="182"/>
      <c r="N38" s="193"/>
      <c r="O38" s="182"/>
    </row>
    <row r="39" spans="1:15" ht="12.75">
      <c r="A39" s="78"/>
      <c r="B39" s="48" t="s">
        <v>3</v>
      </c>
      <c r="C39" s="141">
        <v>6349</v>
      </c>
      <c r="D39" s="142">
        <v>13.798439335440733</v>
      </c>
      <c r="E39" s="139">
        <v>44.03843125</v>
      </c>
      <c r="F39" s="60">
        <v>201</v>
      </c>
      <c r="G39" s="142">
        <v>3.165852890218932</v>
      </c>
      <c r="H39" s="143">
        <v>3439</v>
      </c>
      <c r="I39" s="144">
        <v>54.16601039533785</v>
      </c>
      <c r="J39" s="138">
        <v>22</v>
      </c>
      <c r="L39" s="183"/>
      <c r="M39" s="182"/>
      <c r="N39" s="182"/>
      <c r="O39" s="182"/>
    </row>
    <row r="40" spans="1:15" ht="12.75">
      <c r="A40" s="78"/>
      <c r="B40" s="48" t="s">
        <v>4</v>
      </c>
      <c r="C40" s="141">
        <v>5988</v>
      </c>
      <c r="D40" s="142">
        <v>13.013869072392364</v>
      </c>
      <c r="E40" s="139">
        <v>42.5684702738811</v>
      </c>
      <c r="F40" s="60">
        <v>204</v>
      </c>
      <c r="G40" s="142">
        <v>3.406813627254509</v>
      </c>
      <c r="H40" s="143">
        <v>3273</v>
      </c>
      <c r="I40" s="144">
        <v>54.659318637274545</v>
      </c>
      <c r="J40" s="138">
        <v>16</v>
      </c>
      <c r="L40" s="183"/>
      <c r="M40" s="182"/>
      <c r="N40" s="182"/>
      <c r="O40" s="182"/>
    </row>
    <row r="41" spans="1:15" ht="12.75">
      <c r="A41" s="78"/>
      <c r="B41" s="48"/>
      <c r="C41" s="5"/>
      <c r="D41" s="136"/>
      <c r="E41" s="139"/>
      <c r="F41" s="38"/>
      <c r="G41" s="136"/>
      <c r="H41" s="4"/>
      <c r="I41" s="139"/>
      <c r="J41" s="138"/>
      <c r="L41" s="182"/>
      <c r="M41" s="182"/>
      <c r="N41" s="182"/>
      <c r="O41" s="182"/>
    </row>
    <row r="42" spans="1:15" ht="12.75">
      <c r="A42" s="78">
        <v>2015</v>
      </c>
      <c r="B42" s="48" t="s">
        <v>1</v>
      </c>
      <c r="C42" s="5">
        <v>5948</v>
      </c>
      <c r="D42" s="142">
        <v>12.849281791468124</v>
      </c>
      <c r="E42" s="139">
        <v>44.07264167</v>
      </c>
      <c r="F42" s="38">
        <v>176</v>
      </c>
      <c r="G42" s="136">
        <v>2.959475366</v>
      </c>
      <c r="H42" s="4">
        <v>3304</v>
      </c>
      <c r="I42" s="139">
        <v>56.057007125890735</v>
      </c>
      <c r="J42" s="138">
        <v>20</v>
      </c>
      <c r="L42" s="182"/>
      <c r="M42" s="182"/>
      <c r="N42" s="182"/>
      <c r="O42" s="182"/>
    </row>
    <row r="43" spans="1:15" ht="12.75">
      <c r="A43" s="78"/>
      <c r="B43" s="48" t="s">
        <v>2</v>
      </c>
      <c r="C43" s="141">
        <v>5894</v>
      </c>
      <c r="D43" s="142">
        <v>12.7326272493129</v>
      </c>
      <c r="E43" s="139">
        <v>44.231421784865965</v>
      </c>
      <c r="F43" s="60">
        <v>209</v>
      </c>
      <c r="G43" s="142">
        <v>3.545978961655921</v>
      </c>
      <c r="H43" s="143">
        <v>3265</v>
      </c>
      <c r="I43" s="144">
        <v>55.39531727180184</v>
      </c>
      <c r="J43" s="138">
        <v>22</v>
      </c>
      <c r="L43" s="183"/>
      <c r="M43" s="182"/>
      <c r="N43" s="193"/>
      <c r="O43" s="182"/>
    </row>
    <row r="44" spans="1:15" ht="12.75">
      <c r="A44" s="78"/>
      <c r="B44" s="48" t="s">
        <v>3</v>
      </c>
      <c r="C44" s="141">
        <v>6413</v>
      </c>
      <c r="D44" s="142">
        <v>13.853807015582563</v>
      </c>
      <c r="E44" s="139">
        <v>43.06876656790893</v>
      </c>
      <c r="F44" s="60">
        <v>182</v>
      </c>
      <c r="G44" s="142">
        <v>2.837985342273507</v>
      </c>
      <c r="H44" s="143">
        <v>3519</v>
      </c>
      <c r="I44" s="144">
        <v>54.87291439263995</v>
      </c>
      <c r="J44" s="138">
        <v>16</v>
      </c>
      <c r="L44" s="183"/>
      <c r="M44" s="182"/>
      <c r="N44" s="193"/>
      <c r="O44" s="182"/>
    </row>
    <row r="45" spans="1:15" ht="12.75">
      <c r="A45" s="78"/>
      <c r="B45" s="48" t="s">
        <v>4</v>
      </c>
      <c r="C45" s="141">
        <v>5960</v>
      </c>
      <c r="D45" s="142">
        <v>12.875205023058173</v>
      </c>
      <c r="E45" s="139">
        <v>43.22147651006711</v>
      </c>
      <c r="F45" s="60">
        <v>193</v>
      </c>
      <c r="G45" s="142">
        <v>3.238255033557047</v>
      </c>
      <c r="H45" s="143">
        <v>3314</v>
      </c>
      <c r="I45" s="144">
        <v>55.60402684563759</v>
      </c>
      <c r="J45" s="138">
        <v>17</v>
      </c>
      <c r="L45" s="183"/>
      <c r="M45" s="182"/>
      <c r="N45" s="182"/>
      <c r="O45" s="182"/>
    </row>
    <row r="46" spans="1:15" ht="12.75">
      <c r="A46" s="78"/>
      <c r="B46" s="48"/>
      <c r="C46" s="141"/>
      <c r="D46" s="142"/>
      <c r="E46" s="139"/>
      <c r="F46" s="60"/>
      <c r="G46" s="142"/>
      <c r="H46" s="143"/>
      <c r="I46" s="144"/>
      <c r="J46" s="138"/>
      <c r="L46" s="182"/>
      <c r="M46" s="182"/>
      <c r="N46" s="182"/>
      <c r="O46" s="182"/>
    </row>
    <row r="47" spans="1:15" ht="12.75">
      <c r="A47" s="78">
        <v>2016</v>
      </c>
      <c r="B47" s="48" t="s">
        <v>1</v>
      </c>
      <c r="C47" s="141">
        <v>5899</v>
      </c>
      <c r="D47" s="142">
        <v>12.743428595808755</v>
      </c>
      <c r="E47" s="139">
        <v>43.973554839803356</v>
      </c>
      <c r="F47" s="60">
        <v>210</v>
      </c>
      <c r="G47" s="142">
        <v>3.559925411086625</v>
      </c>
      <c r="H47" s="143">
        <v>3529</v>
      </c>
      <c r="I47" s="144">
        <v>59.823698932022374</v>
      </c>
      <c r="J47" s="138">
        <v>15</v>
      </c>
      <c r="L47" s="182"/>
      <c r="M47" s="182"/>
      <c r="N47" s="182"/>
      <c r="O47" s="182"/>
    </row>
    <row r="48" spans="1:15" ht="12.75">
      <c r="A48" s="78"/>
      <c r="B48" s="48" t="s">
        <v>2</v>
      </c>
      <c r="C48" s="141">
        <v>6094</v>
      </c>
      <c r="D48" s="142">
        <v>13.164681109147066</v>
      </c>
      <c r="E48" s="139">
        <v>42.02494256645881</v>
      </c>
      <c r="F48" s="60">
        <v>216</v>
      </c>
      <c r="G48" s="142">
        <v>3.5444699704627505</v>
      </c>
      <c r="H48" s="143">
        <v>3383</v>
      </c>
      <c r="I48" s="144">
        <v>55.51361995405316</v>
      </c>
      <c r="J48" s="138">
        <v>15</v>
      </c>
      <c r="L48" s="182"/>
      <c r="M48" s="182"/>
      <c r="N48" s="182"/>
      <c r="O48" s="182"/>
    </row>
    <row r="49" spans="1:15" ht="12.75">
      <c r="A49" s="78"/>
      <c r="B49" s="48" t="s">
        <v>3</v>
      </c>
      <c r="C49" s="141">
        <v>6283</v>
      </c>
      <c r="D49" s="142">
        <v>13.572972006690353</v>
      </c>
      <c r="E49" s="139">
        <v>43.72115231577272</v>
      </c>
      <c r="F49" s="60">
        <v>199</v>
      </c>
      <c r="G49" s="142">
        <v>3.1672767786089446</v>
      </c>
      <c r="H49" s="143">
        <v>3568</v>
      </c>
      <c r="I49" s="144">
        <v>56.788158522998565</v>
      </c>
      <c r="J49" s="138">
        <v>33</v>
      </c>
      <c r="L49" s="182"/>
      <c r="M49" s="182"/>
      <c r="N49" s="182"/>
      <c r="O49" s="182"/>
    </row>
    <row r="50" spans="1:15" ht="13.5" thickBot="1">
      <c r="A50" s="97"/>
      <c r="B50" s="98" t="s">
        <v>4</v>
      </c>
      <c r="C50" s="184">
        <v>5802</v>
      </c>
      <c r="D50" s="186">
        <v>12.5</v>
      </c>
      <c r="E50" s="186">
        <v>44.588073078248</v>
      </c>
      <c r="F50" s="187">
        <v>166</v>
      </c>
      <c r="G50" s="185">
        <v>2.861082385384</v>
      </c>
      <c r="H50" s="188">
        <v>3259</v>
      </c>
      <c r="I50" s="189">
        <v>56.170286108238</v>
      </c>
      <c r="J50" s="258">
        <v>20</v>
      </c>
      <c r="L50" s="182"/>
      <c r="M50" s="182"/>
      <c r="N50" s="182"/>
      <c r="O50" s="182"/>
    </row>
    <row r="51" spans="1:20" ht="15.75">
      <c r="A51" s="190"/>
      <c r="B51" s="11"/>
      <c r="C51" s="11"/>
      <c r="D51" s="11"/>
      <c r="E51" s="11"/>
      <c r="F51" s="11"/>
      <c r="G51" s="11"/>
      <c r="H51" s="11"/>
      <c r="I51" s="11"/>
      <c r="J51" s="11"/>
      <c r="K51" s="27"/>
      <c r="L51" s="191"/>
      <c r="M51" s="191"/>
      <c r="N51" s="191"/>
      <c r="O51" s="182"/>
      <c r="S51" s="192"/>
      <c r="T51" s="192"/>
    </row>
    <row r="52" spans="1:11" ht="13.5">
      <c r="A52" s="58" t="s">
        <v>198</v>
      </c>
      <c r="E52" s="191"/>
      <c r="K52" s="27"/>
    </row>
    <row r="53" spans="1:11" ht="13.5">
      <c r="A53" s="58" t="s">
        <v>186</v>
      </c>
      <c r="K53" s="27"/>
    </row>
    <row r="54" spans="1:11" ht="13.5">
      <c r="A54" s="58" t="s">
        <v>192</v>
      </c>
      <c r="K54" s="27"/>
    </row>
    <row r="55" ht="12">
      <c r="K55" s="27"/>
    </row>
    <row r="59" ht="12.75">
      <c r="D59" s="181"/>
    </row>
  </sheetData>
  <sheetProtection/>
  <mergeCells count="4">
    <mergeCell ref="J3:J4"/>
    <mergeCell ref="A3:A4"/>
    <mergeCell ref="B3:B4"/>
    <mergeCell ref="C3:I3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8"/>
  <sheetViews>
    <sheetView showGridLines="0" zoomScalePageLayoutView="0" workbookViewId="0" topLeftCell="A1">
      <pane xSplit="1" ySplit="4" topLeftCell="B23" activePane="bottomRight" state="frozen"/>
      <selection pane="topLeft" activeCell="C28" sqref="C28"/>
      <selection pane="topRight" activeCell="C28" sqref="C28"/>
      <selection pane="bottomLeft" activeCell="C28" sqref="C28"/>
      <selection pane="bottomRight" activeCell="C28" sqref="C28"/>
    </sheetView>
  </sheetViews>
  <sheetFormatPr defaultColWidth="9.140625" defaultRowHeight="12.75"/>
  <cols>
    <col min="1" max="1" width="10.8515625" style="27" customWidth="1"/>
    <col min="2" max="2" width="10.28125" style="27" customWidth="1"/>
    <col min="3" max="3" width="8.8515625" style="168" customWidth="1"/>
    <col min="4" max="5" width="8.00390625" style="27" customWidth="1"/>
    <col min="6" max="6" width="11.28125" style="27" customWidth="1"/>
    <col min="7" max="7" width="10.28125" style="27" customWidth="1"/>
    <col min="8" max="8" width="12.57421875" style="27" customWidth="1"/>
    <col min="9" max="10" width="9.140625" style="27" customWidth="1"/>
    <col min="11" max="11" width="8.8515625" style="168" customWidth="1"/>
    <col min="12" max="16384" width="9.140625" style="27" customWidth="1"/>
  </cols>
  <sheetData>
    <row r="1" spans="1:11" ht="12">
      <c r="A1" s="55" t="s">
        <v>118</v>
      </c>
      <c r="B1" s="55" t="s">
        <v>212</v>
      </c>
      <c r="C1" s="27"/>
      <c r="G1" s="55"/>
      <c r="H1" s="55"/>
      <c r="K1" s="55"/>
    </row>
    <row r="2" ht="13.5" thickBot="1">
      <c r="C2" s="27"/>
    </row>
    <row r="3" spans="1:11" s="11" customFormat="1" ht="25.5" customHeight="1">
      <c r="A3" s="277" t="s">
        <v>110</v>
      </c>
      <c r="B3" s="279" t="s">
        <v>111</v>
      </c>
      <c r="C3" s="281" t="s">
        <v>116</v>
      </c>
      <c r="D3" s="283"/>
      <c r="E3" s="286" t="s">
        <v>117</v>
      </c>
      <c r="F3" s="288" t="s">
        <v>205</v>
      </c>
      <c r="G3" s="279" t="s">
        <v>199</v>
      </c>
      <c r="H3" s="284" t="s">
        <v>120</v>
      </c>
      <c r="K3" s="168"/>
    </row>
    <row r="4" spans="1:11" s="11" customFormat="1" ht="14.25">
      <c r="A4" s="278"/>
      <c r="B4" s="280"/>
      <c r="C4" s="194" t="s">
        <v>18</v>
      </c>
      <c r="D4" s="195" t="s">
        <v>187</v>
      </c>
      <c r="E4" s="287"/>
      <c r="F4" s="289"/>
      <c r="G4" s="280"/>
      <c r="H4" s="285"/>
      <c r="K4" s="168"/>
    </row>
    <row r="5" spans="1:11" s="11" customFormat="1" ht="18.75" customHeight="1">
      <c r="A5" s="77">
        <v>2006</v>
      </c>
      <c r="B5" s="48" t="s">
        <v>1</v>
      </c>
      <c r="C5" s="37">
        <v>4022</v>
      </c>
      <c r="D5" s="140">
        <v>9.2</v>
      </c>
      <c r="E5" s="73">
        <v>31</v>
      </c>
      <c r="F5" s="147">
        <v>928</v>
      </c>
      <c r="G5" s="146">
        <v>37.1</v>
      </c>
      <c r="H5" s="138">
        <v>31</v>
      </c>
      <c r="K5" s="168"/>
    </row>
    <row r="6" spans="1:11" s="11" customFormat="1" ht="12.75">
      <c r="A6" s="77"/>
      <c r="B6" s="48" t="s">
        <v>2</v>
      </c>
      <c r="C6" s="37">
        <v>3619</v>
      </c>
      <c r="D6" s="140">
        <v>8.3</v>
      </c>
      <c r="E6" s="73">
        <v>27</v>
      </c>
      <c r="F6" s="145">
        <v>2287</v>
      </c>
      <c r="G6" s="146">
        <v>30.3</v>
      </c>
      <c r="H6" s="138">
        <v>35</v>
      </c>
      <c r="K6" s="168"/>
    </row>
    <row r="7" spans="1:11" s="11" customFormat="1" ht="12.75">
      <c r="A7" s="77"/>
      <c r="B7" s="48" t="s">
        <v>3</v>
      </c>
      <c r="C7" s="37">
        <v>3427</v>
      </c>
      <c r="D7" s="140">
        <v>7.9</v>
      </c>
      <c r="E7" s="73">
        <v>30</v>
      </c>
      <c r="F7" s="145">
        <v>3528</v>
      </c>
      <c r="G7" s="146">
        <v>25.5</v>
      </c>
      <c r="H7" s="138">
        <v>31</v>
      </c>
      <c r="K7" s="168"/>
    </row>
    <row r="8" spans="1:11" s="11" customFormat="1" ht="12.75">
      <c r="A8" s="77"/>
      <c r="B8" s="48" t="s">
        <v>4</v>
      </c>
      <c r="C8" s="37">
        <v>3464</v>
      </c>
      <c r="D8" s="140">
        <v>7.9</v>
      </c>
      <c r="E8" s="73">
        <v>33</v>
      </c>
      <c r="F8" s="145">
        <v>1516</v>
      </c>
      <c r="G8" s="146">
        <v>33.8</v>
      </c>
      <c r="H8" s="138">
        <v>19</v>
      </c>
      <c r="K8" s="168"/>
    </row>
    <row r="9" spans="1:11" s="11" customFormat="1" ht="22.5" customHeight="1">
      <c r="A9" s="77">
        <v>2007</v>
      </c>
      <c r="B9" s="48" t="s">
        <v>1</v>
      </c>
      <c r="C9" s="37">
        <v>4188</v>
      </c>
      <c r="D9" s="140">
        <v>9.5</v>
      </c>
      <c r="E9" s="73">
        <v>42</v>
      </c>
      <c r="F9" s="147">
        <v>956</v>
      </c>
      <c r="G9" s="146">
        <v>37.6</v>
      </c>
      <c r="H9" s="138">
        <v>22</v>
      </c>
      <c r="K9" s="168"/>
    </row>
    <row r="10" spans="1:11" s="11" customFormat="1" ht="12.75">
      <c r="A10" s="77"/>
      <c r="B10" s="48" t="s">
        <v>2</v>
      </c>
      <c r="C10" s="37">
        <v>3612</v>
      </c>
      <c r="D10" s="140">
        <v>8.2</v>
      </c>
      <c r="E10" s="73">
        <v>31</v>
      </c>
      <c r="F10" s="145">
        <v>2389</v>
      </c>
      <c r="G10" s="146">
        <v>31</v>
      </c>
      <c r="H10" s="138">
        <v>29</v>
      </c>
      <c r="K10" s="168"/>
    </row>
    <row r="11" spans="1:11" s="11" customFormat="1" ht="12.75">
      <c r="A11" s="77"/>
      <c r="B11" s="48" t="s">
        <v>3</v>
      </c>
      <c r="C11" s="37">
        <v>3253</v>
      </c>
      <c r="D11" s="140">
        <v>7.4</v>
      </c>
      <c r="E11" s="73">
        <v>30</v>
      </c>
      <c r="F11" s="145">
        <v>3791</v>
      </c>
      <c r="G11" s="146">
        <v>24.9</v>
      </c>
      <c r="H11" s="138">
        <v>38</v>
      </c>
      <c r="K11" s="168"/>
    </row>
    <row r="12" spans="1:11" s="11" customFormat="1" ht="12.75">
      <c r="A12" s="77"/>
      <c r="B12" s="48" t="s">
        <v>4</v>
      </c>
      <c r="C12" s="37">
        <v>3596</v>
      </c>
      <c r="D12" s="140">
        <v>8.2</v>
      </c>
      <c r="E12" s="73">
        <v>20</v>
      </c>
      <c r="F12" s="145">
        <v>1551</v>
      </c>
      <c r="G12" s="146">
        <v>32.9</v>
      </c>
      <c r="H12" s="138">
        <v>22</v>
      </c>
      <c r="K12" s="168"/>
    </row>
    <row r="13" spans="1:11" s="11" customFormat="1" ht="24.75" customHeight="1">
      <c r="A13" s="77">
        <v>2008</v>
      </c>
      <c r="B13" s="48" t="s">
        <v>1</v>
      </c>
      <c r="C13" s="37">
        <v>4145</v>
      </c>
      <c r="D13" s="140">
        <v>9.3</v>
      </c>
      <c r="E13" s="73">
        <v>31</v>
      </c>
      <c r="F13" s="147">
        <v>1118</v>
      </c>
      <c r="G13" s="146">
        <v>36.9</v>
      </c>
      <c r="H13" s="138">
        <v>18</v>
      </c>
      <c r="K13" s="168"/>
    </row>
    <row r="14" spans="1:11" s="11" customFormat="1" ht="12.75">
      <c r="A14" s="77"/>
      <c r="B14" s="48" t="s">
        <v>2</v>
      </c>
      <c r="C14" s="37">
        <v>3599</v>
      </c>
      <c r="D14" s="140">
        <v>8.1</v>
      </c>
      <c r="E14" s="73">
        <v>30</v>
      </c>
      <c r="F14" s="145">
        <v>2208</v>
      </c>
      <c r="G14" s="146">
        <v>29.3</v>
      </c>
      <c r="H14" s="138">
        <v>23</v>
      </c>
      <c r="K14" s="168"/>
    </row>
    <row r="15" spans="1:11" s="11" customFormat="1" ht="12.75">
      <c r="A15" s="77"/>
      <c r="B15" s="48" t="s">
        <v>3</v>
      </c>
      <c r="C15" s="37">
        <v>3419</v>
      </c>
      <c r="D15" s="140">
        <v>7.7</v>
      </c>
      <c r="E15" s="73">
        <v>25</v>
      </c>
      <c r="F15" s="145">
        <v>3612</v>
      </c>
      <c r="G15" s="146">
        <v>24.4</v>
      </c>
      <c r="H15" s="138">
        <v>23</v>
      </c>
      <c r="K15" s="168"/>
    </row>
    <row r="16" spans="1:11" s="11" customFormat="1" ht="12.75">
      <c r="A16" s="77"/>
      <c r="B16" s="48" t="s">
        <v>4</v>
      </c>
      <c r="C16" s="37">
        <v>3744</v>
      </c>
      <c r="D16" s="140">
        <v>8.4</v>
      </c>
      <c r="E16" s="73">
        <v>37</v>
      </c>
      <c r="F16" s="145">
        <v>1572</v>
      </c>
      <c r="G16" s="146">
        <v>33.7</v>
      </c>
      <c r="H16" s="138">
        <v>22</v>
      </c>
      <c r="K16" s="168"/>
    </row>
    <row r="17" spans="1:11" s="11" customFormat="1" ht="25.5" customHeight="1">
      <c r="A17" s="77">
        <v>2009</v>
      </c>
      <c r="B17" s="48" t="s">
        <v>1</v>
      </c>
      <c r="C17" s="37">
        <v>4177</v>
      </c>
      <c r="D17" s="140">
        <v>9.3</v>
      </c>
      <c r="E17" s="73">
        <v>42</v>
      </c>
      <c r="F17" s="147">
        <v>873</v>
      </c>
      <c r="G17" s="146">
        <v>36.7</v>
      </c>
      <c r="H17" s="138">
        <v>14</v>
      </c>
      <c r="K17" s="168"/>
    </row>
    <row r="18" spans="1:11" s="11" customFormat="1" ht="12.75">
      <c r="A18" s="77"/>
      <c r="B18" s="48" t="s">
        <v>2</v>
      </c>
      <c r="C18" s="37">
        <v>3442</v>
      </c>
      <c r="D18" s="140">
        <v>7.7</v>
      </c>
      <c r="E18" s="73">
        <v>31</v>
      </c>
      <c r="F18" s="145">
        <v>2348</v>
      </c>
      <c r="G18" s="146">
        <v>29.2</v>
      </c>
      <c r="H18" s="138">
        <v>24</v>
      </c>
      <c r="K18" s="168"/>
    </row>
    <row r="19" spans="1:11" s="11" customFormat="1" ht="12.75">
      <c r="A19" s="77"/>
      <c r="B19" s="48" t="s">
        <v>3</v>
      </c>
      <c r="C19" s="37">
        <v>3235</v>
      </c>
      <c r="D19" s="140">
        <v>7.2</v>
      </c>
      <c r="E19" s="73">
        <v>36</v>
      </c>
      <c r="F19" s="145">
        <v>3245</v>
      </c>
      <c r="G19" s="146">
        <v>26.2</v>
      </c>
      <c r="H19" s="138">
        <v>28</v>
      </c>
      <c r="K19" s="168"/>
    </row>
    <row r="20" spans="1:11" s="11" customFormat="1" ht="12.75">
      <c r="A20" s="77"/>
      <c r="B20" s="48" t="s">
        <v>4</v>
      </c>
      <c r="C20" s="37">
        <v>3559</v>
      </c>
      <c r="D20" s="140">
        <v>7.9</v>
      </c>
      <c r="E20" s="73">
        <v>21</v>
      </c>
      <c r="F20" s="145">
        <v>1465</v>
      </c>
      <c r="G20" s="146">
        <v>32.4</v>
      </c>
      <c r="H20" s="138">
        <v>30</v>
      </c>
      <c r="K20" s="168"/>
    </row>
    <row r="21" spans="1:11" s="11" customFormat="1" ht="27" customHeight="1">
      <c r="A21" s="77">
        <v>2010</v>
      </c>
      <c r="B21" s="48" t="s">
        <v>1</v>
      </c>
      <c r="C21" s="37">
        <v>4114</v>
      </c>
      <c r="D21" s="140">
        <v>9.1</v>
      </c>
      <c r="E21" s="73">
        <v>39</v>
      </c>
      <c r="F21" s="147">
        <v>862</v>
      </c>
      <c r="G21" s="146">
        <v>39.4</v>
      </c>
      <c r="H21" s="138">
        <v>19</v>
      </c>
      <c r="K21" s="168"/>
    </row>
    <row r="22" spans="1:11" s="11" customFormat="1" ht="12.75">
      <c r="A22" s="77"/>
      <c r="B22" s="48" t="s">
        <v>2</v>
      </c>
      <c r="C22" s="37">
        <v>3340</v>
      </c>
      <c r="D22" s="140">
        <v>7.4</v>
      </c>
      <c r="E22" s="73">
        <v>36</v>
      </c>
      <c r="F22" s="145">
        <v>2406</v>
      </c>
      <c r="G22" s="146">
        <v>30.6</v>
      </c>
      <c r="H22" s="138">
        <v>26</v>
      </c>
      <c r="K22" s="168"/>
    </row>
    <row r="23" spans="1:11" s="11" customFormat="1" ht="12.75">
      <c r="A23" s="77"/>
      <c r="B23" s="48" t="s">
        <v>3</v>
      </c>
      <c r="C23" s="37">
        <v>3279</v>
      </c>
      <c r="D23" s="140">
        <v>7.3</v>
      </c>
      <c r="E23" s="73">
        <v>31</v>
      </c>
      <c r="F23" s="145">
        <v>3279</v>
      </c>
      <c r="G23" s="146">
        <v>27.8</v>
      </c>
      <c r="H23" s="138">
        <v>46</v>
      </c>
      <c r="K23" s="168"/>
    </row>
    <row r="24" spans="1:11" s="11" customFormat="1" ht="12.75">
      <c r="A24" s="77"/>
      <c r="B24" s="48" t="s">
        <v>4</v>
      </c>
      <c r="C24" s="37">
        <v>3724</v>
      </c>
      <c r="D24" s="140">
        <v>8.3</v>
      </c>
      <c r="E24" s="73">
        <v>40</v>
      </c>
      <c r="F24" s="145">
        <v>1609</v>
      </c>
      <c r="G24" s="146">
        <v>32.8</v>
      </c>
      <c r="H24" s="138">
        <v>25</v>
      </c>
      <c r="K24" s="168"/>
    </row>
    <row r="25" spans="1:11" s="11" customFormat="1" ht="27.75" customHeight="1">
      <c r="A25" s="78">
        <v>2011</v>
      </c>
      <c r="B25" s="48" t="s">
        <v>1</v>
      </c>
      <c r="C25" s="37">
        <v>4019</v>
      </c>
      <c r="D25" s="148">
        <v>8.9</v>
      </c>
      <c r="E25" s="73">
        <v>22</v>
      </c>
      <c r="F25" s="145">
        <v>945</v>
      </c>
      <c r="G25" s="146">
        <v>39.5</v>
      </c>
      <c r="H25" s="132">
        <v>12</v>
      </c>
      <c r="K25" s="204"/>
    </row>
    <row r="26" spans="1:11" s="11" customFormat="1" ht="12.75">
      <c r="A26" s="78"/>
      <c r="B26" s="48" t="s">
        <v>2</v>
      </c>
      <c r="C26" s="37">
        <v>3483</v>
      </c>
      <c r="D26" s="148">
        <v>7.7</v>
      </c>
      <c r="E26" s="73">
        <v>31</v>
      </c>
      <c r="F26" s="145">
        <v>2501</v>
      </c>
      <c r="G26" s="146">
        <v>32.5</v>
      </c>
      <c r="H26" s="132">
        <v>29</v>
      </c>
      <c r="K26" s="168"/>
    </row>
    <row r="27" spans="1:11" s="11" customFormat="1" ht="12.75">
      <c r="A27" s="78"/>
      <c r="B27" s="48" t="s">
        <v>3</v>
      </c>
      <c r="C27" s="37">
        <v>3264</v>
      </c>
      <c r="D27" s="148">
        <v>7.2</v>
      </c>
      <c r="E27" s="73">
        <v>24</v>
      </c>
      <c r="F27" s="145">
        <v>3389</v>
      </c>
      <c r="G27" s="146">
        <v>29.7</v>
      </c>
      <c r="H27" s="132">
        <v>28</v>
      </c>
      <c r="K27" s="168"/>
    </row>
    <row r="28" spans="1:11" s="11" customFormat="1" ht="12.75">
      <c r="A28" s="78"/>
      <c r="B28" s="48" t="s">
        <v>4</v>
      </c>
      <c r="C28" s="37">
        <v>3438</v>
      </c>
      <c r="D28" s="148">
        <v>7.6</v>
      </c>
      <c r="E28" s="73">
        <v>33</v>
      </c>
      <c r="F28" s="145">
        <v>1531</v>
      </c>
      <c r="G28" s="146">
        <v>35.3</v>
      </c>
      <c r="H28" s="132">
        <v>20</v>
      </c>
      <c r="K28" s="168"/>
    </row>
    <row r="29" spans="1:11" s="11" customFormat="1" ht="25.5" customHeight="1">
      <c r="A29" s="78">
        <v>2012</v>
      </c>
      <c r="B29" s="48" t="s">
        <v>1</v>
      </c>
      <c r="C29" s="37">
        <v>4016</v>
      </c>
      <c r="D29" s="148">
        <v>8.8</v>
      </c>
      <c r="E29" s="73">
        <v>23</v>
      </c>
      <c r="F29" s="145">
        <v>907</v>
      </c>
      <c r="G29" s="146">
        <v>38</v>
      </c>
      <c r="H29" s="132">
        <v>18</v>
      </c>
      <c r="K29" s="204"/>
    </row>
    <row r="30" spans="1:11" s="11" customFormat="1" ht="12.75">
      <c r="A30" s="78"/>
      <c r="B30" s="48" t="s">
        <v>2</v>
      </c>
      <c r="C30" s="37">
        <v>3720</v>
      </c>
      <c r="D30" s="148">
        <v>8.2</v>
      </c>
      <c r="E30" s="73">
        <v>20</v>
      </c>
      <c r="F30" s="145">
        <v>2483</v>
      </c>
      <c r="G30" s="146">
        <v>30.7</v>
      </c>
      <c r="H30" s="132">
        <v>35</v>
      </c>
      <c r="K30" s="168"/>
    </row>
    <row r="31" spans="1:11" s="11" customFormat="1" ht="12.75">
      <c r="A31" s="78"/>
      <c r="B31" s="48" t="s">
        <v>3</v>
      </c>
      <c r="C31" s="37">
        <v>3349</v>
      </c>
      <c r="D31" s="148">
        <v>7.3</v>
      </c>
      <c r="E31" s="73">
        <v>24</v>
      </c>
      <c r="F31" s="145">
        <v>3432</v>
      </c>
      <c r="G31" s="146">
        <v>27.2</v>
      </c>
      <c r="H31" s="132">
        <v>24</v>
      </c>
      <c r="K31" s="168"/>
    </row>
    <row r="32" spans="1:11" s="11" customFormat="1" ht="12.75">
      <c r="A32" s="78"/>
      <c r="B32" s="48" t="s">
        <v>176</v>
      </c>
      <c r="C32" s="37">
        <v>3671</v>
      </c>
      <c r="D32" s="148">
        <v>8.1</v>
      </c>
      <c r="E32" s="73">
        <v>23</v>
      </c>
      <c r="F32" s="145">
        <v>1658</v>
      </c>
      <c r="G32" s="146">
        <v>35.2</v>
      </c>
      <c r="H32" s="132">
        <v>24</v>
      </c>
      <c r="J32" s="196"/>
      <c r="K32" s="205"/>
    </row>
    <row r="33" spans="1:11" s="11" customFormat="1" ht="28.5" customHeight="1">
      <c r="A33" s="78">
        <v>2013</v>
      </c>
      <c r="B33" s="48" t="s">
        <v>1</v>
      </c>
      <c r="C33" s="37">
        <v>4215</v>
      </c>
      <c r="D33" s="140">
        <v>9.214499446638156</v>
      </c>
      <c r="E33" s="73">
        <v>38</v>
      </c>
      <c r="F33" s="145">
        <v>978</v>
      </c>
      <c r="G33" s="146">
        <v>34.4</v>
      </c>
      <c r="H33" s="132">
        <v>10</v>
      </c>
      <c r="K33" s="204"/>
    </row>
    <row r="34" spans="1:11" s="11" customFormat="1" ht="12.75">
      <c r="A34" s="78"/>
      <c r="B34" s="48" t="s">
        <v>2</v>
      </c>
      <c r="C34" s="37">
        <v>3732</v>
      </c>
      <c r="D34" s="140">
        <v>8.158603068767164</v>
      </c>
      <c r="E34" s="73">
        <v>18</v>
      </c>
      <c r="F34" s="145">
        <v>2313</v>
      </c>
      <c r="G34" s="146">
        <v>31.6</v>
      </c>
      <c r="H34" s="132">
        <v>29</v>
      </c>
      <c r="J34" s="197"/>
      <c r="K34" s="204"/>
    </row>
    <row r="35" spans="1:11" s="11" customFormat="1" ht="12.75">
      <c r="A35" s="78"/>
      <c r="B35" s="48" t="s">
        <v>3</v>
      </c>
      <c r="C35" s="37">
        <v>3462</v>
      </c>
      <c r="D35" s="140">
        <v>7.568350435174685</v>
      </c>
      <c r="E35" s="73">
        <v>25</v>
      </c>
      <c r="F35" s="145">
        <v>3287</v>
      </c>
      <c r="G35" s="146">
        <v>27.5</v>
      </c>
      <c r="H35" s="132">
        <v>36</v>
      </c>
      <c r="K35" s="204"/>
    </row>
    <row r="36" spans="1:11" s="11" customFormat="1" ht="12.75">
      <c r="A36" s="78"/>
      <c r="B36" s="48" t="s">
        <v>4</v>
      </c>
      <c r="C36" s="37">
        <v>3559</v>
      </c>
      <c r="D36" s="140">
        <v>7.780404159094946</v>
      </c>
      <c r="E36" s="73">
        <v>31</v>
      </c>
      <c r="F36" s="145">
        <v>1548</v>
      </c>
      <c r="G36" s="146">
        <v>34</v>
      </c>
      <c r="H36" s="132">
        <v>25</v>
      </c>
      <c r="K36" s="204"/>
    </row>
    <row r="37" spans="1:11" s="11" customFormat="1" ht="25.5" customHeight="1">
      <c r="A37" s="78">
        <v>2014</v>
      </c>
      <c r="B37" s="48" t="s">
        <v>1</v>
      </c>
      <c r="C37" s="37">
        <v>4009</v>
      </c>
      <c r="D37" s="140">
        <v>8.712859237010852</v>
      </c>
      <c r="E37" s="73">
        <v>28</v>
      </c>
      <c r="F37" s="145">
        <v>995</v>
      </c>
      <c r="G37" s="146">
        <v>37.2</v>
      </c>
      <c r="H37" s="132">
        <v>17</v>
      </c>
      <c r="K37" s="206"/>
    </row>
    <row r="38" spans="1:11" s="11" customFormat="1" ht="12.75">
      <c r="A38" s="78"/>
      <c r="B38" s="48" t="s">
        <v>2</v>
      </c>
      <c r="C38" s="37">
        <v>3356</v>
      </c>
      <c r="D38" s="140">
        <v>7.293678124072941</v>
      </c>
      <c r="E38" s="73">
        <v>31</v>
      </c>
      <c r="F38" s="145">
        <v>2526</v>
      </c>
      <c r="G38" s="146">
        <v>30.680918448139348</v>
      </c>
      <c r="H38" s="132">
        <v>30</v>
      </c>
      <c r="K38" s="206"/>
    </row>
    <row r="39" spans="1:11" ht="12.75">
      <c r="A39" s="198"/>
      <c r="B39" s="199" t="s">
        <v>3</v>
      </c>
      <c r="C39" s="149">
        <v>3544</v>
      </c>
      <c r="D39" s="144">
        <v>7.702263191810043</v>
      </c>
      <c r="E39" s="207">
        <v>32</v>
      </c>
      <c r="F39" s="150">
        <v>3457</v>
      </c>
      <c r="G39" s="151">
        <v>28.521839745444026</v>
      </c>
      <c r="H39" s="152">
        <v>35</v>
      </c>
      <c r="I39" s="11"/>
      <c r="J39" s="11"/>
      <c r="K39" s="206"/>
    </row>
    <row r="40" spans="1:11" ht="12.75">
      <c r="A40" s="198"/>
      <c r="B40" s="199" t="s">
        <v>4</v>
      </c>
      <c r="C40" s="149">
        <v>3769</v>
      </c>
      <c r="D40" s="144">
        <v>8.191261278197532</v>
      </c>
      <c r="E40" s="207">
        <v>27</v>
      </c>
      <c r="F40" s="150">
        <v>1572</v>
      </c>
      <c r="G40" s="151">
        <v>35.81424936386768</v>
      </c>
      <c r="H40" s="152">
        <v>28</v>
      </c>
      <c r="I40" s="11"/>
      <c r="J40" s="11"/>
      <c r="K40" s="206"/>
    </row>
    <row r="41" spans="1:11" ht="12.75">
      <c r="A41" s="198"/>
      <c r="B41" s="199"/>
      <c r="C41" s="149"/>
      <c r="D41" s="144"/>
      <c r="E41" s="207"/>
      <c r="F41" s="150"/>
      <c r="G41" s="151"/>
      <c r="H41" s="152"/>
      <c r="I41" s="11"/>
      <c r="J41" s="11"/>
      <c r="K41" s="206"/>
    </row>
    <row r="42" spans="1:11" s="11" customFormat="1" ht="12.75">
      <c r="A42" s="78" t="s">
        <v>224</v>
      </c>
      <c r="B42" s="48" t="s">
        <v>1</v>
      </c>
      <c r="C42" s="37">
        <v>4467</v>
      </c>
      <c r="D42" s="140">
        <v>9.649922959396118</v>
      </c>
      <c r="E42" s="73">
        <v>29</v>
      </c>
      <c r="F42" s="145">
        <v>981</v>
      </c>
      <c r="G42" s="146">
        <v>35.88175331</v>
      </c>
      <c r="H42" s="132">
        <v>8</v>
      </c>
      <c r="K42" s="204"/>
    </row>
    <row r="43" spans="1:11" s="11" customFormat="1" ht="12.75">
      <c r="A43" s="78"/>
      <c r="B43" s="48" t="s">
        <v>2</v>
      </c>
      <c r="C43" s="37">
        <v>3769</v>
      </c>
      <c r="D43" s="140">
        <v>8.142054988574875</v>
      </c>
      <c r="E43" s="73">
        <v>35</v>
      </c>
      <c r="F43" s="145">
        <v>2456</v>
      </c>
      <c r="G43" s="146">
        <v>32.24755700325733</v>
      </c>
      <c r="H43" s="132">
        <v>21</v>
      </c>
      <c r="K43" s="206"/>
    </row>
    <row r="44" spans="1:11" s="11" customFormat="1" ht="12.75">
      <c r="A44" s="78"/>
      <c r="B44" s="48" t="s">
        <v>3</v>
      </c>
      <c r="C44" s="37">
        <v>3490</v>
      </c>
      <c r="D44" s="140">
        <v>7.539339854106212</v>
      </c>
      <c r="E44" s="73">
        <v>37</v>
      </c>
      <c r="F44" s="145">
        <v>3363</v>
      </c>
      <c r="G44" s="146">
        <v>31.63841807909605</v>
      </c>
      <c r="H44" s="132">
        <v>35</v>
      </c>
      <c r="K44" s="206"/>
    </row>
    <row r="45" spans="1:11" s="11" customFormat="1" ht="12.75">
      <c r="A45" s="78"/>
      <c r="B45" s="48" t="s">
        <v>4</v>
      </c>
      <c r="C45" s="37">
        <v>3822</v>
      </c>
      <c r="D45" s="140">
        <v>8.25654926143093</v>
      </c>
      <c r="E45" s="73">
        <v>23</v>
      </c>
      <c r="F45" s="145">
        <v>1555</v>
      </c>
      <c r="G45" s="146">
        <v>33.954983922829584</v>
      </c>
      <c r="H45" s="132">
        <v>25</v>
      </c>
      <c r="K45" s="206"/>
    </row>
    <row r="46" spans="1:11" s="11" customFormat="1" ht="12.75">
      <c r="A46" s="78"/>
      <c r="B46" s="48"/>
      <c r="C46" s="37"/>
      <c r="D46" s="140"/>
      <c r="E46" s="73"/>
      <c r="F46" s="145"/>
      <c r="G46" s="146"/>
      <c r="H46" s="132"/>
      <c r="K46" s="206"/>
    </row>
    <row r="47" spans="1:11" ht="12.75">
      <c r="A47" s="78" t="s">
        <v>225</v>
      </c>
      <c r="B47" s="48" t="s">
        <v>1</v>
      </c>
      <c r="C47" s="37">
        <v>4175</v>
      </c>
      <c r="D47" s="140">
        <v>9</v>
      </c>
      <c r="E47" s="73">
        <v>26</v>
      </c>
      <c r="F47" s="145">
        <v>1064</v>
      </c>
      <c r="G47" s="146">
        <v>36.84210526315789</v>
      </c>
      <c r="H47" s="132">
        <v>10</v>
      </c>
      <c r="I47" s="11"/>
      <c r="J47" s="11"/>
      <c r="K47" s="206"/>
    </row>
    <row r="48" spans="1:11" ht="12.75">
      <c r="A48" s="78"/>
      <c r="B48" s="48" t="s">
        <v>2</v>
      </c>
      <c r="C48" s="37">
        <v>3726</v>
      </c>
      <c r="D48" s="140">
        <v>8.04916340871053</v>
      </c>
      <c r="E48" s="73">
        <v>24</v>
      </c>
      <c r="F48" s="145">
        <v>2275</v>
      </c>
      <c r="G48" s="146">
        <v>32.879120879120876</v>
      </c>
      <c r="H48" s="132">
        <v>31</v>
      </c>
      <c r="I48" s="11"/>
      <c r="J48" s="11"/>
      <c r="K48" s="206"/>
    </row>
    <row r="49" spans="1:11" ht="12.75">
      <c r="A49" s="78"/>
      <c r="B49" s="48" t="s">
        <v>3</v>
      </c>
      <c r="C49" s="37">
        <v>3623</v>
      </c>
      <c r="D49" s="140">
        <v>7.8</v>
      </c>
      <c r="E49" s="73">
        <v>30</v>
      </c>
      <c r="F49" s="145">
        <v>3409</v>
      </c>
      <c r="G49" s="146">
        <v>31.680844822528602</v>
      </c>
      <c r="H49" s="132">
        <v>32</v>
      </c>
      <c r="I49" s="11"/>
      <c r="J49" s="11"/>
      <c r="K49" s="206"/>
    </row>
    <row r="50" spans="1:11" ht="13.5" thickBot="1">
      <c r="A50" s="200"/>
      <c r="B50" s="201" t="s">
        <v>4</v>
      </c>
      <c r="C50" s="254">
        <v>3909</v>
      </c>
      <c r="D50" s="189">
        <v>8.4</v>
      </c>
      <c r="E50" s="255">
        <v>33</v>
      </c>
      <c r="F50" s="202">
        <v>1558</v>
      </c>
      <c r="G50" s="203">
        <v>35.81514762516</v>
      </c>
      <c r="H50" s="208">
        <v>11</v>
      </c>
      <c r="I50" s="11"/>
      <c r="J50" s="11"/>
      <c r="K50" s="206"/>
    </row>
    <row r="51" spans="1:11" ht="12">
      <c r="A51" s="11"/>
      <c r="B51" s="11"/>
      <c r="C51" s="27"/>
      <c r="D51" s="11"/>
      <c r="E51" s="11"/>
      <c r="F51" s="11"/>
      <c r="G51" s="11"/>
      <c r="H51" s="11"/>
      <c r="J51" s="182"/>
      <c r="K51" s="182"/>
    </row>
    <row r="52" spans="1:11" ht="13.5">
      <c r="A52" s="58" t="s">
        <v>198</v>
      </c>
      <c r="C52" s="27"/>
      <c r="K52" s="27"/>
    </row>
    <row r="53" spans="1:11" ht="12">
      <c r="A53" s="27" t="s">
        <v>226</v>
      </c>
      <c r="C53" s="27"/>
      <c r="K53" s="27"/>
    </row>
    <row r="54" spans="1:4" ht="12.75">
      <c r="A54" s="27" t="s">
        <v>227</v>
      </c>
      <c r="D54" s="181"/>
    </row>
    <row r="55" ht="12.75">
      <c r="F55" s="105"/>
    </row>
    <row r="58" ht="12.75">
      <c r="C58" s="177"/>
    </row>
  </sheetData>
  <sheetProtection/>
  <mergeCells count="7">
    <mergeCell ref="H3:H4"/>
    <mergeCell ref="G3:G4"/>
    <mergeCell ref="E3:E4"/>
    <mergeCell ref="A3:A4"/>
    <mergeCell ref="B3:B4"/>
    <mergeCell ref="C3:D3"/>
    <mergeCell ref="F3:F4"/>
  </mergeCells>
  <printOptions/>
  <pageMargins left="0.75" right="0.75" top="1" bottom="1" header="0.5" footer="0.5"/>
  <pageSetup horizontalDpi="600" verticalDpi="600" orientation="landscape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84"/>
  <sheetViews>
    <sheetView showGridLines="0" zoomScalePageLayoutView="0" workbookViewId="0" topLeftCell="A1">
      <pane ySplit="4" topLeftCell="A54" activePane="bottomLeft" state="frozen"/>
      <selection pane="topLeft" activeCell="C28" sqref="C28"/>
      <selection pane="bottomLeft" activeCell="C28" sqref="C28"/>
    </sheetView>
  </sheetViews>
  <sheetFormatPr defaultColWidth="9.140625" defaultRowHeight="12.75"/>
  <cols>
    <col min="1" max="1" width="10.8515625" style="27" customWidth="1"/>
    <col min="2" max="2" width="10.28125" style="27" customWidth="1"/>
    <col min="3" max="3" width="9.140625" style="27" customWidth="1"/>
    <col min="4" max="4" width="8.7109375" style="27" customWidth="1"/>
    <col min="5" max="5" width="11.28125" style="27" customWidth="1"/>
    <col min="6" max="6" width="12.00390625" style="27" customWidth="1"/>
    <col min="7" max="7" width="12.00390625" style="92" customWidth="1"/>
    <col min="8" max="10" width="8.7109375" style="27" customWidth="1"/>
    <col min="11" max="11" width="10.7109375" style="27" customWidth="1"/>
    <col min="12" max="16384" width="9.140625" style="27" customWidth="1"/>
  </cols>
  <sheetData>
    <row r="1" spans="1:2" ht="12">
      <c r="A1" s="55" t="s">
        <v>147</v>
      </c>
      <c r="B1" s="55" t="s">
        <v>219</v>
      </c>
    </row>
    <row r="2" ht="12.75" thickBot="1"/>
    <row r="3" spans="1:11" s="11" customFormat="1" ht="12.75" customHeight="1">
      <c r="A3" s="277" t="s">
        <v>110</v>
      </c>
      <c r="B3" s="279" t="s">
        <v>111</v>
      </c>
      <c r="C3" s="279" t="s">
        <v>116</v>
      </c>
      <c r="D3" s="293" t="s">
        <v>148</v>
      </c>
      <c r="E3" s="291"/>
      <c r="F3" s="291"/>
      <c r="G3" s="291"/>
      <c r="H3" s="290" t="s">
        <v>153</v>
      </c>
      <c r="I3" s="291"/>
      <c r="J3" s="291"/>
      <c r="K3" s="292"/>
    </row>
    <row r="4" spans="1:11" s="11" customFormat="1" ht="61.5" customHeight="1">
      <c r="A4" s="278"/>
      <c r="B4" s="280"/>
      <c r="C4" s="280"/>
      <c r="D4" s="108" t="s">
        <v>149</v>
      </c>
      <c r="E4" s="176" t="s">
        <v>150</v>
      </c>
      <c r="F4" s="176" t="s">
        <v>151</v>
      </c>
      <c r="G4" s="108" t="s">
        <v>159</v>
      </c>
      <c r="H4" s="117" t="s">
        <v>152</v>
      </c>
      <c r="I4" s="108" t="s">
        <v>158</v>
      </c>
      <c r="J4" s="108" t="s">
        <v>154</v>
      </c>
      <c r="K4" s="118" t="s">
        <v>155</v>
      </c>
    </row>
    <row r="5" spans="1:11" s="11" customFormat="1" ht="12" hidden="1">
      <c r="A5" s="76">
        <v>2001</v>
      </c>
      <c r="B5" s="48" t="s">
        <v>1</v>
      </c>
      <c r="C5" s="94">
        <v>4103</v>
      </c>
      <c r="D5" s="121">
        <v>941</v>
      </c>
      <c r="E5" s="122">
        <v>887</v>
      </c>
      <c r="F5" s="122">
        <v>644</v>
      </c>
      <c r="G5" s="122">
        <v>42</v>
      </c>
      <c r="H5" s="119">
        <v>59</v>
      </c>
      <c r="I5" s="95">
        <v>5</v>
      </c>
      <c r="J5" s="95">
        <v>5</v>
      </c>
      <c r="K5" s="120">
        <v>2</v>
      </c>
    </row>
    <row r="6" spans="1:11" s="11" customFormat="1" ht="12" hidden="1">
      <c r="A6" s="76"/>
      <c r="B6" s="48" t="s">
        <v>2</v>
      </c>
      <c r="C6" s="94">
        <v>3573</v>
      </c>
      <c r="D6" s="121">
        <v>910</v>
      </c>
      <c r="E6" s="122">
        <v>771</v>
      </c>
      <c r="F6" s="122">
        <v>465</v>
      </c>
      <c r="G6" s="122">
        <v>52</v>
      </c>
      <c r="H6" s="119">
        <v>50</v>
      </c>
      <c r="I6" s="82">
        <v>15</v>
      </c>
      <c r="J6" s="82">
        <v>3</v>
      </c>
      <c r="K6" s="120">
        <v>1</v>
      </c>
    </row>
    <row r="7" spans="1:11" s="11" customFormat="1" ht="12" hidden="1">
      <c r="A7" s="76"/>
      <c r="B7" s="48" t="s">
        <v>3</v>
      </c>
      <c r="C7" s="94">
        <v>3336</v>
      </c>
      <c r="D7" s="121">
        <v>905</v>
      </c>
      <c r="E7" s="122">
        <v>755</v>
      </c>
      <c r="F7" s="122">
        <v>423</v>
      </c>
      <c r="G7" s="122">
        <v>36</v>
      </c>
      <c r="H7" s="119">
        <v>45</v>
      </c>
      <c r="I7" s="82">
        <v>7</v>
      </c>
      <c r="J7" s="82">
        <v>5</v>
      </c>
      <c r="K7" s="120">
        <v>6</v>
      </c>
    </row>
    <row r="8" spans="1:11" s="11" customFormat="1" ht="12" hidden="1">
      <c r="A8" s="76"/>
      <c r="B8" s="48" t="s">
        <v>4</v>
      </c>
      <c r="C8" s="94">
        <v>3501</v>
      </c>
      <c r="D8" s="121">
        <v>940</v>
      </c>
      <c r="E8" s="122">
        <v>735</v>
      </c>
      <c r="F8" s="122">
        <v>443</v>
      </c>
      <c r="G8" s="122">
        <v>28</v>
      </c>
      <c r="H8" s="119">
        <v>52</v>
      </c>
      <c r="I8" s="82">
        <v>8</v>
      </c>
      <c r="J8" s="82">
        <v>3</v>
      </c>
      <c r="K8" s="120">
        <v>6</v>
      </c>
    </row>
    <row r="9" spans="1:11" s="11" customFormat="1" ht="12" hidden="1">
      <c r="A9" s="76"/>
      <c r="B9" s="73"/>
      <c r="C9" s="94"/>
      <c r="D9" s="121"/>
      <c r="E9" s="122"/>
      <c r="F9" s="122"/>
      <c r="G9" s="122"/>
      <c r="H9" s="119"/>
      <c r="I9" s="82"/>
      <c r="J9" s="82"/>
      <c r="K9" s="120"/>
    </row>
    <row r="10" spans="1:11" s="11" customFormat="1" ht="12" hidden="1">
      <c r="A10" s="76">
        <v>2002</v>
      </c>
      <c r="B10" s="48" t="s">
        <v>1</v>
      </c>
      <c r="C10" s="94">
        <v>3871</v>
      </c>
      <c r="D10" s="121">
        <v>877</v>
      </c>
      <c r="E10" s="122">
        <v>790</v>
      </c>
      <c r="F10" s="122">
        <v>546</v>
      </c>
      <c r="G10" s="122">
        <v>42</v>
      </c>
      <c r="H10" s="119">
        <v>67</v>
      </c>
      <c r="I10" s="82">
        <v>9</v>
      </c>
      <c r="J10" s="82">
        <v>3</v>
      </c>
      <c r="K10" s="120">
        <v>6</v>
      </c>
    </row>
    <row r="11" spans="1:11" s="11" customFormat="1" ht="12" hidden="1">
      <c r="A11" s="76"/>
      <c r="B11" s="48" t="s">
        <v>2</v>
      </c>
      <c r="C11" s="94">
        <v>3511</v>
      </c>
      <c r="D11" s="121">
        <v>887</v>
      </c>
      <c r="E11" s="122">
        <v>707</v>
      </c>
      <c r="F11" s="122">
        <v>450</v>
      </c>
      <c r="G11" s="122">
        <v>56</v>
      </c>
      <c r="H11" s="119">
        <v>52</v>
      </c>
      <c r="I11" s="82">
        <v>24</v>
      </c>
      <c r="J11" s="82">
        <v>8</v>
      </c>
      <c r="K11" s="120">
        <v>9</v>
      </c>
    </row>
    <row r="12" spans="1:11" s="11" customFormat="1" ht="12" hidden="1">
      <c r="A12" s="76"/>
      <c r="B12" s="48" t="s">
        <v>3</v>
      </c>
      <c r="C12" s="94">
        <v>3527</v>
      </c>
      <c r="D12" s="121">
        <v>944</v>
      </c>
      <c r="E12" s="122">
        <v>717</v>
      </c>
      <c r="F12" s="122">
        <v>438</v>
      </c>
      <c r="G12" s="122">
        <v>43</v>
      </c>
      <c r="H12" s="119">
        <v>49</v>
      </c>
      <c r="I12" s="82">
        <v>18</v>
      </c>
      <c r="J12" s="82">
        <v>7</v>
      </c>
      <c r="K12" s="120">
        <v>3</v>
      </c>
    </row>
    <row r="13" spans="1:11" s="11" customFormat="1" ht="12" hidden="1">
      <c r="A13" s="76"/>
      <c r="B13" s="48" t="s">
        <v>4</v>
      </c>
      <c r="C13" s="94">
        <v>3677</v>
      </c>
      <c r="D13" s="121">
        <v>944</v>
      </c>
      <c r="E13" s="122">
        <v>734</v>
      </c>
      <c r="F13" s="122">
        <v>449</v>
      </c>
      <c r="G13" s="122">
        <v>42</v>
      </c>
      <c r="H13" s="119">
        <v>70</v>
      </c>
      <c r="I13" s="82">
        <v>17</v>
      </c>
      <c r="J13" s="82">
        <v>8</v>
      </c>
      <c r="K13" s="120">
        <v>8</v>
      </c>
    </row>
    <row r="14" spans="1:11" s="11" customFormat="1" ht="12" hidden="1">
      <c r="A14" s="76"/>
      <c r="B14" s="73"/>
      <c r="C14" s="94"/>
      <c r="D14" s="121"/>
      <c r="E14" s="122"/>
      <c r="F14" s="122"/>
      <c r="G14" s="122"/>
      <c r="H14" s="119"/>
      <c r="I14" s="82"/>
      <c r="J14" s="82"/>
      <c r="K14" s="120"/>
    </row>
    <row r="15" spans="1:11" s="11" customFormat="1" ht="12" hidden="1">
      <c r="A15" s="76">
        <v>2003</v>
      </c>
      <c r="B15" s="48" t="s">
        <v>1</v>
      </c>
      <c r="C15" s="94">
        <v>3860</v>
      </c>
      <c r="D15" s="121">
        <v>906</v>
      </c>
      <c r="E15" s="122">
        <v>786</v>
      </c>
      <c r="F15" s="122">
        <v>635</v>
      </c>
      <c r="G15" s="122">
        <v>34</v>
      </c>
      <c r="H15" s="119">
        <v>45</v>
      </c>
      <c r="I15" s="82">
        <v>13</v>
      </c>
      <c r="J15" s="82">
        <v>11</v>
      </c>
      <c r="K15" s="120">
        <v>9</v>
      </c>
    </row>
    <row r="16" spans="1:11" s="11" customFormat="1" ht="12" hidden="1">
      <c r="A16" s="76"/>
      <c r="B16" s="48" t="s">
        <v>2</v>
      </c>
      <c r="C16" s="94">
        <v>3442</v>
      </c>
      <c r="D16" s="121">
        <v>889</v>
      </c>
      <c r="E16" s="122">
        <v>723</v>
      </c>
      <c r="F16" s="122">
        <v>464</v>
      </c>
      <c r="G16" s="122">
        <v>38</v>
      </c>
      <c r="H16" s="119">
        <v>62</v>
      </c>
      <c r="I16" s="82">
        <v>14</v>
      </c>
      <c r="J16" s="82">
        <v>4</v>
      </c>
      <c r="K16" s="120">
        <v>8</v>
      </c>
    </row>
    <row r="17" spans="1:11" s="11" customFormat="1" ht="12" hidden="1">
      <c r="A17" s="76"/>
      <c r="B17" s="48" t="s">
        <v>3</v>
      </c>
      <c r="C17" s="94">
        <v>3464</v>
      </c>
      <c r="D17" s="121">
        <v>989</v>
      </c>
      <c r="E17" s="122">
        <v>644</v>
      </c>
      <c r="F17" s="122">
        <v>419</v>
      </c>
      <c r="G17" s="122">
        <v>41</v>
      </c>
      <c r="H17" s="119">
        <v>47</v>
      </c>
      <c r="I17" s="82">
        <v>14</v>
      </c>
      <c r="J17" s="82">
        <v>5</v>
      </c>
      <c r="K17" s="120">
        <v>7</v>
      </c>
    </row>
    <row r="18" spans="1:11" s="11" customFormat="1" ht="12" hidden="1">
      <c r="A18" s="76"/>
      <c r="B18" s="48" t="s">
        <v>4</v>
      </c>
      <c r="C18" s="94">
        <v>3696</v>
      </c>
      <c r="D18" s="121">
        <v>973</v>
      </c>
      <c r="E18" s="122">
        <v>690</v>
      </c>
      <c r="F18" s="122">
        <v>564</v>
      </c>
      <c r="G18" s="122">
        <v>31</v>
      </c>
      <c r="H18" s="119">
        <v>60</v>
      </c>
      <c r="I18" s="82">
        <v>11</v>
      </c>
      <c r="J18" s="82">
        <v>10</v>
      </c>
      <c r="K18" s="120">
        <v>10</v>
      </c>
    </row>
    <row r="19" spans="1:11" s="11" customFormat="1" ht="12" hidden="1">
      <c r="A19" s="76"/>
      <c r="B19" s="73"/>
      <c r="C19" s="94"/>
      <c r="D19" s="121"/>
      <c r="E19" s="122"/>
      <c r="F19" s="122"/>
      <c r="G19" s="122"/>
      <c r="H19" s="119"/>
      <c r="I19" s="82"/>
      <c r="J19" s="82"/>
      <c r="K19" s="120"/>
    </row>
    <row r="20" spans="1:11" s="11" customFormat="1" ht="12" hidden="1">
      <c r="A20" s="76">
        <v>2004</v>
      </c>
      <c r="B20" s="48" t="s">
        <v>1</v>
      </c>
      <c r="C20" s="94">
        <v>3867</v>
      </c>
      <c r="D20" s="121">
        <v>935</v>
      </c>
      <c r="E20" s="122">
        <v>761</v>
      </c>
      <c r="F20" s="122">
        <v>628</v>
      </c>
      <c r="G20" s="122">
        <v>37</v>
      </c>
      <c r="H20" s="119">
        <v>55</v>
      </c>
      <c r="I20" s="82">
        <v>12</v>
      </c>
      <c r="J20" s="82">
        <v>11</v>
      </c>
      <c r="K20" s="120">
        <v>16</v>
      </c>
    </row>
    <row r="21" spans="1:11" s="11" customFormat="1" ht="12" hidden="1">
      <c r="A21" s="76"/>
      <c r="B21" s="48" t="s">
        <v>2</v>
      </c>
      <c r="C21" s="94">
        <v>3558</v>
      </c>
      <c r="D21" s="121">
        <v>920</v>
      </c>
      <c r="E21" s="122">
        <v>657</v>
      </c>
      <c r="F21" s="122">
        <v>458</v>
      </c>
      <c r="G21" s="122">
        <v>37</v>
      </c>
      <c r="H21" s="119">
        <v>62</v>
      </c>
      <c r="I21" s="82">
        <v>12</v>
      </c>
      <c r="J21" s="82">
        <v>5</v>
      </c>
      <c r="K21" s="120">
        <v>14</v>
      </c>
    </row>
    <row r="22" spans="1:11" s="11" customFormat="1" ht="12" hidden="1">
      <c r="A22" s="76"/>
      <c r="B22" s="48" t="s">
        <v>3</v>
      </c>
      <c r="C22" s="94">
        <v>3434</v>
      </c>
      <c r="D22" s="121">
        <v>940</v>
      </c>
      <c r="E22" s="122">
        <v>658</v>
      </c>
      <c r="F22" s="122">
        <v>425</v>
      </c>
      <c r="G22" s="122">
        <v>37</v>
      </c>
      <c r="H22" s="119">
        <v>68</v>
      </c>
      <c r="I22" s="82">
        <v>11</v>
      </c>
      <c r="J22" s="82">
        <v>14</v>
      </c>
      <c r="K22" s="120">
        <v>7</v>
      </c>
    </row>
    <row r="23" spans="1:11" s="11" customFormat="1" ht="12" hidden="1">
      <c r="A23" s="76"/>
      <c r="B23" s="48" t="s">
        <v>4</v>
      </c>
      <c r="C23" s="94">
        <v>3495</v>
      </c>
      <c r="D23" s="121">
        <v>962</v>
      </c>
      <c r="E23" s="122">
        <v>699</v>
      </c>
      <c r="F23" s="122">
        <v>439</v>
      </c>
      <c r="G23" s="122">
        <v>35</v>
      </c>
      <c r="H23" s="119">
        <v>70</v>
      </c>
      <c r="I23" s="82">
        <v>13</v>
      </c>
      <c r="J23" s="82">
        <v>14</v>
      </c>
      <c r="K23" s="120">
        <v>7</v>
      </c>
    </row>
    <row r="24" spans="1:11" s="11" customFormat="1" ht="12" hidden="1">
      <c r="A24" s="76"/>
      <c r="B24" s="73"/>
      <c r="C24" s="94"/>
      <c r="D24" s="121"/>
      <c r="E24" s="122"/>
      <c r="F24" s="122"/>
      <c r="G24" s="122"/>
      <c r="H24" s="119"/>
      <c r="I24" s="82"/>
      <c r="J24" s="82"/>
      <c r="K24" s="120"/>
    </row>
    <row r="25" spans="1:11" s="11" customFormat="1" ht="12" hidden="1">
      <c r="A25" s="76">
        <v>2005</v>
      </c>
      <c r="B25" s="48" t="s">
        <v>1</v>
      </c>
      <c r="C25" s="94">
        <v>3796</v>
      </c>
      <c r="D25" s="121">
        <v>946</v>
      </c>
      <c r="E25" s="122">
        <v>716</v>
      </c>
      <c r="F25" s="122">
        <v>613</v>
      </c>
      <c r="G25" s="122">
        <v>45</v>
      </c>
      <c r="H25" s="119">
        <v>57</v>
      </c>
      <c r="I25" s="82">
        <v>15</v>
      </c>
      <c r="J25" s="82">
        <v>16</v>
      </c>
      <c r="K25" s="120">
        <v>11</v>
      </c>
    </row>
    <row r="26" spans="1:11" s="11" customFormat="1" ht="12" hidden="1">
      <c r="A26" s="76"/>
      <c r="B26" s="48" t="s">
        <v>2</v>
      </c>
      <c r="C26" s="94">
        <v>3665</v>
      </c>
      <c r="D26" s="121">
        <v>971</v>
      </c>
      <c r="E26" s="122">
        <v>694</v>
      </c>
      <c r="F26" s="122">
        <v>506</v>
      </c>
      <c r="G26" s="122">
        <v>51</v>
      </c>
      <c r="H26" s="119">
        <v>53</v>
      </c>
      <c r="I26" s="82">
        <v>23</v>
      </c>
      <c r="J26" s="82">
        <v>16</v>
      </c>
      <c r="K26" s="120">
        <v>7</v>
      </c>
    </row>
    <row r="27" spans="1:11" s="11" customFormat="1" ht="12" hidden="1">
      <c r="A27" s="76"/>
      <c r="B27" s="48" t="s">
        <v>3</v>
      </c>
      <c r="C27" s="94">
        <v>3358</v>
      </c>
      <c r="D27" s="121">
        <v>927</v>
      </c>
      <c r="E27" s="122">
        <v>618</v>
      </c>
      <c r="F27" s="122">
        <v>374</v>
      </c>
      <c r="G27" s="122">
        <v>67</v>
      </c>
      <c r="H27" s="119">
        <v>70</v>
      </c>
      <c r="I27" s="82">
        <v>28</v>
      </c>
      <c r="J27" s="82">
        <v>21</v>
      </c>
      <c r="K27" s="120">
        <v>9</v>
      </c>
    </row>
    <row r="28" spans="1:11" s="11" customFormat="1" ht="12" hidden="1">
      <c r="A28" s="76"/>
      <c r="B28" s="48" t="s">
        <v>4</v>
      </c>
      <c r="C28" s="94">
        <v>3405</v>
      </c>
      <c r="D28" s="121">
        <v>891</v>
      </c>
      <c r="E28" s="122">
        <v>680</v>
      </c>
      <c r="F28" s="122">
        <v>428</v>
      </c>
      <c r="G28" s="122">
        <v>50</v>
      </c>
      <c r="H28" s="119">
        <v>66</v>
      </c>
      <c r="I28" s="82">
        <v>18</v>
      </c>
      <c r="J28" s="82">
        <v>16</v>
      </c>
      <c r="K28" s="120">
        <v>8</v>
      </c>
    </row>
    <row r="29" spans="1:11" s="11" customFormat="1" ht="12" hidden="1">
      <c r="A29" s="76"/>
      <c r="B29" s="73"/>
      <c r="C29" s="94"/>
      <c r="D29" s="121"/>
      <c r="E29" s="122"/>
      <c r="F29" s="122"/>
      <c r="G29" s="122"/>
      <c r="H29" s="119"/>
      <c r="I29" s="82"/>
      <c r="J29" s="82"/>
      <c r="K29" s="120"/>
    </row>
    <row r="30" spans="1:11" s="11" customFormat="1" ht="12" hidden="1">
      <c r="A30" s="77">
        <v>2006</v>
      </c>
      <c r="B30" s="48" t="s">
        <v>1</v>
      </c>
      <c r="C30" s="47">
        <v>4022</v>
      </c>
      <c r="D30" s="123">
        <v>1004</v>
      </c>
      <c r="E30" s="122">
        <v>761</v>
      </c>
      <c r="F30" s="122">
        <v>590</v>
      </c>
      <c r="G30" s="122">
        <v>54</v>
      </c>
      <c r="H30" s="119">
        <v>72</v>
      </c>
      <c r="I30" s="82">
        <v>13</v>
      </c>
      <c r="J30" s="82">
        <v>18</v>
      </c>
      <c r="K30" s="120">
        <v>20</v>
      </c>
    </row>
    <row r="31" spans="1:11" s="11" customFormat="1" ht="12" hidden="1">
      <c r="A31" s="77"/>
      <c r="B31" s="48" t="s">
        <v>2</v>
      </c>
      <c r="C31" s="47">
        <v>3619</v>
      </c>
      <c r="D31" s="123">
        <v>949</v>
      </c>
      <c r="E31" s="122">
        <v>636</v>
      </c>
      <c r="F31" s="122">
        <v>521</v>
      </c>
      <c r="G31" s="122">
        <v>82</v>
      </c>
      <c r="H31" s="119">
        <v>65</v>
      </c>
      <c r="I31" s="82">
        <v>25</v>
      </c>
      <c r="J31" s="82">
        <v>9</v>
      </c>
      <c r="K31" s="120">
        <v>16</v>
      </c>
    </row>
    <row r="32" spans="1:11" s="11" customFormat="1" ht="12" hidden="1">
      <c r="A32" s="77"/>
      <c r="B32" s="48" t="s">
        <v>3</v>
      </c>
      <c r="C32" s="47">
        <v>3427</v>
      </c>
      <c r="D32" s="123">
        <v>963</v>
      </c>
      <c r="E32" s="122">
        <v>594</v>
      </c>
      <c r="F32" s="122">
        <v>407</v>
      </c>
      <c r="G32" s="122">
        <v>80</v>
      </c>
      <c r="H32" s="119">
        <v>60</v>
      </c>
      <c r="I32" s="82">
        <v>30</v>
      </c>
      <c r="J32" s="82">
        <v>8</v>
      </c>
      <c r="K32" s="120">
        <v>15</v>
      </c>
    </row>
    <row r="33" spans="1:11" s="11" customFormat="1" ht="12" hidden="1">
      <c r="A33" s="77"/>
      <c r="B33" s="48" t="s">
        <v>4</v>
      </c>
      <c r="C33" s="47">
        <v>3464</v>
      </c>
      <c r="D33" s="123">
        <v>932</v>
      </c>
      <c r="E33" s="122">
        <v>565</v>
      </c>
      <c r="F33" s="122">
        <v>464</v>
      </c>
      <c r="G33" s="122">
        <v>75</v>
      </c>
      <c r="H33" s="119">
        <v>51</v>
      </c>
      <c r="I33" s="82">
        <v>23</v>
      </c>
      <c r="J33" s="82">
        <v>21</v>
      </c>
      <c r="K33" s="120">
        <v>12</v>
      </c>
    </row>
    <row r="34" spans="1:11" s="11" customFormat="1" ht="12" hidden="1">
      <c r="A34" s="77"/>
      <c r="B34" s="48"/>
      <c r="C34" s="47"/>
      <c r="D34" s="123"/>
      <c r="E34" s="122"/>
      <c r="F34" s="122"/>
      <c r="G34" s="122"/>
      <c r="H34" s="119"/>
      <c r="I34" s="82"/>
      <c r="J34" s="82"/>
      <c r="K34" s="120"/>
    </row>
    <row r="35" spans="1:11" s="11" customFormat="1" ht="12" hidden="1">
      <c r="A35" s="77">
        <v>2007</v>
      </c>
      <c r="B35" s="48" t="s">
        <v>1</v>
      </c>
      <c r="C35" s="47">
        <v>4188</v>
      </c>
      <c r="D35" s="123">
        <v>995</v>
      </c>
      <c r="E35" s="122">
        <v>715</v>
      </c>
      <c r="F35" s="122">
        <v>659</v>
      </c>
      <c r="G35" s="122">
        <v>65</v>
      </c>
      <c r="H35" s="119">
        <v>83</v>
      </c>
      <c r="I35" s="82">
        <v>21</v>
      </c>
      <c r="J35" s="82">
        <v>12</v>
      </c>
      <c r="K35" s="120">
        <v>15</v>
      </c>
    </row>
    <row r="36" spans="1:11" s="11" customFormat="1" ht="12" hidden="1">
      <c r="A36" s="77"/>
      <c r="B36" s="48" t="s">
        <v>2</v>
      </c>
      <c r="C36" s="47">
        <v>3612</v>
      </c>
      <c r="D36" s="123">
        <v>967</v>
      </c>
      <c r="E36" s="122">
        <v>632</v>
      </c>
      <c r="F36" s="122">
        <v>458</v>
      </c>
      <c r="G36" s="122">
        <v>47</v>
      </c>
      <c r="H36" s="119">
        <v>66</v>
      </c>
      <c r="I36" s="82">
        <v>20</v>
      </c>
      <c r="J36" s="82">
        <v>18</v>
      </c>
      <c r="K36" s="120">
        <v>15</v>
      </c>
    </row>
    <row r="37" spans="1:11" s="11" customFormat="1" ht="12" hidden="1">
      <c r="A37" s="77"/>
      <c r="B37" s="48" t="s">
        <v>3</v>
      </c>
      <c r="C37" s="47">
        <v>3253</v>
      </c>
      <c r="D37" s="123">
        <v>951</v>
      </c>
      <c r="E37" s="122">
        <v>535</v>
      </c>
      <c r="F37" s="122">
        <v>403</v>
      </c>
      <c r="G37" s="122">
        <v>56</v>
      </c>
      <c r="H37" s="119">
        <v>63</v>
      </c>
      <c r="I37" s="82">
        <v>25</v>
      </c>
      <c r="J37" s="82">
        <v>7</v>
      </c>
      <c r="K37" s="120">
        <v>17</v>
      </c>
    </row>
    <row r="38" spans="1:11" s="11" customFormat="1" ht="12" hidden="1">
      <c r="A38" s="77"/>
      <c r="B38" s="48" t="s">
        <v>4</v>
      </c>
      <c r="C38" s="47">
        <v>3596</v>
      </c>
      <c r="D38" s="123">
        <v>957</v>
      </c>
      <c r="E38" s="122">
        <v>612</v>
      </c>
      <c r="F38" s="122">
        <v>472</v>
      </c>
      <c r="G38" s="122">
        <v>74</v>
      </c>
      <c r="H38" s="119">
        <v>71</v>
      </c>
      <c r="I38" s="82">
        <v>20</v>
      </c>
      <c r="J38" s="82">
        <v>22</v>
      </c>
      <c r="K38" s="120">
        <v>30</v>
      </c>
    </row>
    <row r="39" spans="1:11" s="11" customFormat="1" ht="12" hidden="1">
      <c r="A39" s="77"/>
      <c r="B39" s="48"/>
      <c r="C39" s="47"/>
      <c r="D39" s="123"/>
      <c r="E39" s="122"/>
      <c r="F39" s="122"/>
      <c r="G39" s="122"/>
      <c r="H39" s="119"/>
      <c r="I39" s="82"/>
      <c r="J39" s="82"/>
      <c r="K39" s="120"/>
    </row>
    <row r="40" spans="1:11" s="11" customFormat="1" ht="12" hidden="1">
      <c r="A40" s="77">
        <v>2008</v>
      </c>
      <c r="B40" s="48" t="s">
        <v>1</v>
      </c>
      <c r="C40" s="47">
        <v>4145</v>
      </c>
      <c r="D40" s="123">
        <v>1016</v>
      </c>
      <c r="E40" s="122">
        <v>685</v>
      </c>
      <c r="F40" s="122">
        <v>674</v>
      </c>
      <c r="G40" s="122">
        <v>64</v>
      </c>
      <c r="H40" s="119">
        <v>78</v>
      </c>
      <c r="I40" s="82">
        <v>20</v>
      </c>
      <c r="J40" s="82">
        <v>22</v>
      </c>
      <c r="K40" s="120">
        <v>58</v>
      </c>
    </row>
    <row r="41" spans="1:11" s="11" customFormat="1" ht="12" hidden="1">
      <c r="A41" s="77"/>
      <c r="B41" s="48" t="s">
        <v>2</v>
      </c>
      <c r="C41" s="47">
        <v>3599</v>
      </c>
      <c r="D41" s="123">
        <v>946</v>
      </c>
      <c r="E41" s="122">
        <v>612</v>
      </c>
      <c r="F41" s="122">
        <v>508</v>
      </c>
      <c r="G41" s="122">
        <v>62</v>
      </c>
      <c r="H41" s="119">
        <v>79</v>
      </c>
      <c r="I41" s="82">
        <v>24</v>
      </c>
      <c r="J41" s="82">
        <v>30</v>
      </c>
      <c r="K41" s="120">
        <v>37</v>
      </c>
    </row>
    <row r="42" spans="1:11" s="11" customFormat="1" ht="12" hidden="1">
      <c r="A42" s="77"/>
      <c r="B42" s="48" t="s">
        <v>3</v>
      </c>
      <c r="C42" s="47">
        <v>3419</v>
      </c>
      <c r="D42" s="123">
        <v>1035</v>
      </c>
      <c r="E42" s="122">
        <v>546</v>
      </c>
      <c r="F42" s="122">
        <v>402</v>
      </c>
      <c r="G42" s="122">
        <v>64</v>
      </c>
      <c r="H42" s="119">
        <v>68</v>
      </c>
      <c r="I42" s="82">
        <v>17</v>
      </c>
      <c r="J42" s="82">
        <v>17</v>
      </c>
      <c r="K42" s="120">
        <v>50</v>
      </c>
    </row>
    <row r="43" spans="1:11" s="11" customFormat="1" ht="12" hidden="1">
      <c r="A43" s="77"/>
      <c r="B43" s="48" t="s">
        <v>4</v>
      </c>
      <c r="C43" s="47">
        <v>3744</v>
      </c>
      <c r="D43" s="123">
        <v>974</v>
      </c>
      <c r="E43" s="122">
        <v>567</v>
      </c>
      <c r="F43" s="122">
        <v>512</v>
      </c>
      <c r="G43" s="122">
        <v>92</v>
      </c>
      <c r="H43" s="119">
        <v>51</v>
      </c>
      <c r="I43" s="82">
        <v>28</v>
      </c>
      <c r="J43" s="82">
        <v>15</v>
      </c>
      <c r="K43" s="120">
        <v>46</v>
      </c>
    </row>
    <row r="44" spans="1:11" s="11" customFormat="1" ht="12" hidden="1">
      <c r="A44" s="77"/>
      <c r="B44" s="48"/>
      <c r="C44" s="47"/>
      <c r="D44" s="123"/>
      <c r="E44" s="122"/>
      <c r="F44" s="124"/>
      <c r="G44" s="122"/>
      <c r="H44" s="119"/>
      <c r="I44" s="82"/>
      <c r="J44" s="82"/>
      <c r="K44" s="120"/>
    </row>
    <row r="45" spans="1:11" s="11" customFormat="1" ht="12">
      <c r="A45" s="77">
        <v>2009</v>
      </c>
      <c r="B45" s="48" t="s">
        <v>1</v>
      </c>
      <c r="C45" s="47">
        <v>4177</v>
      </c>
      <c r="D45" s="37">
        <v>978</v>
      </c>
      <c r="E45" s="74">
        <v>695</v>
      </c>
      <c r="F45" s="153">
        <v>706</v>
      </c>
      <c r="G45" s="74">
        <v>69</v>
      </c>
      <c r="H45" s="154">
        <v>89</v>
      </c>
      <c r="I45" s="74">
        <v>20</v>
      </c>
      <c r="J45" s="74">
        <v>16</v>
      </c>
      <c r="K45" s="155">
        <v>44</v>
      </c>
    </row>
    <row r="46" spans="1:11" s="11" customFormat="1" ht="12">
      <c r="A46" s="77"/>
      <c r="B46" s="48" t="s">
        <v>2</v>
      </c>
      <c r="C46" s="47">
        <v>3442</v>
      </c>
      <c r="D46" s="37">
        <v>953</v>
      </c>
      <c r="E46" s="74">
        <v>545</v>
      </c>
      <c r="F46" s="153">
        <v>472</v>
      </c>
      <c r="G46" s="74">
        <v>68</v>
      </c>
      <c r="H46" s="154">
        <v>59</v>
      </c>
      <c r="I46" s="74">
        <v>19</v>
      </c>
      <c r="J46" s="74">
        <v>16</v>
      </c>
      <c r="K46" s="155">
        <v>31</v>
      </c>
    </row>
    <row r="47" spans="1:11" s="11" customFormat="1" ht="12">
      <c r="A47" s="77"/>
      <c r="B47" s="48" t="s">
        <v>3</v>
      </c>
      <c r="C47" s="47">
        <v>3235</v>
      </c>
      <c r="D47" s="37">
        <v>974</v>
      </c>
      <c r="E47" s="74">
        <v>490</v>
      </c>
      <c r="F47" s="153">
        <v>370</v>
      </c>
      <c r="G47" s="74">
        <v>63</v>
      </c>
      <c r="H47" s="154">
        <v>64</v>
      </c>
      <c r="I47" s="74">
        <v>18</v>
      </c>
      <c r="J47" s="74">
        <v>9</v>
      </c>
      <c r="K47" s="155">
        <v>19</v>
      </c>
    </row>
    <row r="48" spans="1:11" s="11" customFormat="1" ht="12">
      <c r="A48" s="77"/>
      <c r="B48" s="48" t="s">
        <v>4</v>
      </c>
      <c r="C48" s="47">
        <v>3559</v>
      </c>
      <c r="D48" s="37">
        <v>980</v>
      </c>
      <c r="E48" s="74">
        <v>575</v>
      </c>
      <c r="F48" s="153">
        <v>469</v>
      </c>
      <c r="G48" s="74">
        <v>60</v>
      </c>
      <c r="H48" s="154">
        <v>71</v>
      </c>
      <c r="I48" s="74">
        <v>27</v>
      </c>
      <c r="J48" s="74">
        <v>9</v>
      </c>
      <c r="K48" s="155">
        <v>30</v>
      </c>
    </row>
    <row r="49" spans="1:11" s="11" customFormat="1" ht="25.5" customHeight="1">
      <c r="A49" s="77">
        <v>2010</v>
      </c>
      <c r="B49" s="48" t="s">
        <v>1</v>
      </c>
      <c r="C49" s="47">
        <v>4114</v>
      </c>
      <c r="D49" s="37">
        <v>1013</v>
      </c>
      <c r="E49" s="74">
        <v>681</v>
      </c>
      <c r="F49" s="74">
        <v>597</v>
      </c>
      <c r="G49" s="74">
        <v>96</v>
      </c>
      <c r="H49" s="154">
        <v>82</v>
      </c>
      <c r="I49" s="74">
        <v>33</v>
      </c>
      <c r="J49" s="74">
        <v>7</v>
      </c>
      <c r="K49" s="155">
        <v>25</v>
      </c>
    </row>
    <row r="50" spans="1:11" s="11" customFormat="1" ht="12">
      <c r="A50" s="77"/>
      <c r="B50" s="48" t="s">
        <v>2</v>
      </c>
      <c r="C50" s="47">
        <v>3340</v>
      </c>
      <c r="D50" s="37">
        <v>965</v>
      </c>
      <c r="E50" s="74">
        <v>504</v>
      </c>
      <c r="F50" s="74">
        <v>415</v>
      </c>
      <c r="G50" s="74">
        <v>58</v>
      </c>
      <c r="H50" s="154">
        <v>76</v>
      </c>
      <c r="I50" s="74">
        <v>19</v>
      </c>
      <c r="J50" s="74">
        <v>9</v>
      </c>
      <c r="K50" s="155">
        <v>23</v>
      </c>
    </row>
    <row r="51" spans="1:11" s="11" customFormat="1" ht="12">
      <c r="A51" s="77"/>
      <c r="B51" s="48" t="s">
        <v>3</v>
      </c>
      <c r="C51" s="47">
        <v>3279</v>
      </c>
      <c r="D51" s="37">
        <v>1011</v>
      </c>
      <c r="E51" s="74">
        <v>492</v>
      </c>
      <c r="F51" s="74">
        <v>382</v>
      </c>
      <c r="G51" s="74">
        <v>80</v>
      </c>
      <c r="H51" s="154">
        <v>62</v>
      </c>
      <c r="I51" s="74">
        <v>21</v>
      </c>
      <c r="J51" s="74">
        <v>8</v>
      </c>
      <c r="K51" s="155">
        <v>26</v>
      </c>
    </row>
    <row r="52" spans="1:18" s="11" customFormat="1" ht="12">
      <c r="A52" s="77"/>
      <c r="B52" s="48" t="s">
        <v>4</v>
      </c>
      <c r="C52" s="47">
        <v>3724</v>
      </c>
      <c r="D52" s="37">
        <v>1029</v>
      </c>
      <c r="E52" s="74">
        <v>557</v>
      </c>
      <c r="F52" s="74">
        <v>492</v>
      </c>
      <c r="G52" s="74">
        <v>79</v>
      </c>
      <c r="H52" s="154">
        <v>64</v>
      </c>
      <c r="I52" s="74">
        <v>19</v>
      </c>
      <c r="J52" s="74">
        <v>5</v>
      </c>
      <c r="K52" s="155">
        <v>17</v>
      </c>
      <c r="R52" s="256"/>
    </row>
    <row r="53" spans="1:11" s="11" customFormat="1" ht="26.25" customHeight="1">
      <c r="A53" s="78">
        <v>2011</v>
      </c>
      <c r="B53" s="48" t="s">
        <v>1</v>
      </c>
      <c r="C53" s="47">
        <v>4019</v>
      </c>
      <c r="D53" s="37">
        <v>1040</v>
      </c>
      <c r="E53" s="74">
        <v>603</v>
      </c>
      <c r="F53" s="74">
        <v>577</v>
      </c>
      <c r="G53" s="74">
        <v>112</v>
      </c>
      <c r="H53" s="154">
        <v>77</v>
      </c>
      <c r="I53" s="74">
        <v>31</v>
      </c>
      <c r="J53" s="74">
        <v>11</v>
      </c>
      <c r="K53" s="155">
        <v>19</v>
      </c>
    </row>
    <row r="54" spans="1:11" s="11" customFormat="1" ht="12">
      <c r="A54" s="78"/>
      <c r="B54" s="48" t="s">
        <v>2</v>
      </c>
      <c r="C54" s="47">
        <v>3483</v>
      </c>
      <c r="D54" s="37">
        <v>999</v>
      </c>
      <c r="E54" s="74">
        <v>484</v>
      </c>
      <c r="F54" s="74">
        <v>497</v>
      </c>
      <c r="G54" s="74">
        <v>54</v>
      </c>
      <c r="H54" s="154">
        <v>67</v>
      </c>
      <c r="I54" s="74">
        <v>25</v>
      </c>
      <c r="J54" s="74">
        <v>6</v>
      </c>
      <c r="K54" s="155">
        <v>21</v>
      </c>
    </row>
    <row r="55" spans="1:11" s="11" customFormat="1" ht="12">
      <c r="A55" s="78"/>
      <c r="B55" s="48" t="s">
        <v>3</v>
      </c>
      <c r="C55" s="47">
        <v>3264</v>
      </c>
      <c r="D55" s="37">
        <v>1024</v>
      </c>
      <c r="E55" s="74">
        <v>447</v>
      </c>
      <c r="F55" s="74">
        <v>413</v>
      </c>
      <c r="G55" s="74">
        <v>55</v>
      </c>
      <c r="H55" s="154">
        <v>48</v>
      </c>
      <c r="I55" s="74">
        <v>25</v>
      </c>
      <c r="J55" s="74">
        <v>10</v>
      </c>
      <c r="K55" s="155">
        <v>20</v>
      </c>
    </row>
    <row r="56" spans="1:11" s="11" customFormat="1" ht="12">
      <c r="A56" s="78"/>
      <c r="B56" s="48" t="s">
        <v>4</v>
      </c>
      <c r="C56" s="47">
        <v>3438</v>
      </c>
      <c r="D56" s="37">
        <v>996</v>
      </c>
      <c r="E56" s="74">
        <v>432</v>
      </c>
      <c r="F56" s="74">
        <v>436</v>
      </c>
      <c r="G56" s="74">
        <v>68</v>
      </c>
      <c r="H56" s="154">
        <v>60</v>
      </c>
      <c r="I56" s="74">
        <v>21</v>
      </c>
      <c r="J56" s="74">
        <v>3</v>
      </c>
      <c r="K56" s="155">
        <v>21</v>
      </c>
    </row>
    <row r="57" spans="1:11" s="11" customFormat="1" ht="25.5" customHeight="1">
      <c r="A57" s="78">
        <v>2012</v>
      </c>
      <c r="B57" s="48" t="s">
        <v>1</v>
      </c>
      <c r="C57" s="47">
        <v>4016</v>
      </c>
      <c r="D57" s="37">
        <v>1064</v>
      </c>
      <c r="E57" s="74">
        <v>535</v>
      </c>
      <c r="F57" s="74">
        <v>583</v>
      </c>
      <c r="G57" s="74">
        <v>68</v>
      </c>
      <c r="H57" s="154">
        <v>77</v>
      </c>
      <c r="I57" s="74">
        <v>29</v>
      </c>
      <c r="J57" s="74">
        <v>2</v>
      </c>
      <c r="K57" s="155">
        <v>16</v>
      </c>
    </row>
    <row r="58" spans="1:11" s="11" customFormat="1" ht="12">
      <c r="A58" s="78"/>
      <c r="B58" s="48" t="s">
        <v>2</v>
      </c>
      <c r="C58" s="47">
        <v>3720</v>
      </c>
      <c r="D58" s="37">
        <v>1049</v>
      </c>
      <c r="E58" s="74">
        <v>493</v>
      </c>
      <c r="F58" s="74">
        <v>542</v>
      </c>
      <c r="G58" s="74">
        <v>84</v>
      </c>
      <c r="H58" s="154">
        <v>61</v>
      </c>
      <c r="I58" s="74">
        <v>28</v>
      </c>
      <c r="J58" s="74">
        <v>6</v>
      </c>
      <c r="K58" s="155">
        <v>25</v>
      </c>
    </row>
    <row r="59" spans="1:11" s="11" customFormat="1" ht="12">
      <c r="A59" s="78"/>
      <c r="B59" s="48" t="s">
        <v>3</v>
      </c>
      <c r="C59" s="47">
        <v>3349</v>
      </c>
      <c r="D59" s="37">
        <v>986</v>
      </c>
      <c r="E59" s="74">
        <v>459</v>
      </c>
      <c r="F59" s="74">
        <v>413</v>
      </c>
      <c r="G59" s="74">
        <v>71</v>
      </c>
      <c r="H59" s="154">
        <v>66</v>
      </c>
      <c r="I59" s="74">
        <v>39</v>
      </c>
      <c r="J59" s="74">
        <v>7</v>
      </c>
      <c r="K59" s="155">
        <v>15</v>
      </c>
    </row>
    <row r="60" spans="1:11" s="11" customFormat="1" ht="12">
      <c r="A60" s="78"/>
      <c r="B60" s="48" t="s">
        <v>176</v>
      </c>
      <c r="C60" s="47">
        <v>3671</v>
      </c>
      <c r="D60" s="37">
        <v>1035</v>
      </c>
      <c r="E60" s="74">
        <v>488</v>
      </c>
      <c r="F60" s="74">
        <v>485</v>
      </c>
      <c r="G60" s="74">
        <v>55</v>
      </c>
      <c r="H60" s="154">
        <v>66</v>
      </c>
      <c r="I60" s="74">
        <v>14</v>
      </c>
      <c r="J60" s="74">
        <v>3</v>
      </c>
      <c r="K60" s="155">
        <v>17</v>
      </c>
    </row>
    <row r="61" spans="1:11" s="11" customFormat="1" ht="24.75" customHeight="1">
      <c r="A61" s="78">
        <v>2013</v>
      </c>
      <c r="B61" s="48" t="s">
        <v>1</v>
      </c>
      <c r="C61" s="47">
        <v>4215</v>
      </c>
      <c r="D61" s="37">
        <v>1067</v>
      </c>
      <c r="E61" s="74">
        <v>555</v>
      </c>
      <c r="F61" s="74">
        <v>672</v>
      </c>
      <c r="G61" s="74">
        <v>74</v>
      </c>
      <c r="H61" s="154">
        <v>78</v>
      </c>
      <c r="I61" s="74">
        <v>21</v>
      </c>
      <c r="J61" s="74">
        <v>1</v>
      </c>
      <c r="K61" s="155">
        <v>30</v>
      </c>
    </row>
    <row r="62" spans="1:11" s="11" customFormat="1" ht="12">
      <c r="A62" s="78"/>
      <c r="B62" s="48" t="s">
        <v>2</v>
      </c>
      <c r="C62" s="47">
        <v>3732</v>
      </c>
      <c r="D62" s="37">
        <v>987</v>
      </c>
      <c r="E62" s="74">
        <v>509</v>
      </c>
      <c r="F62" s="74">
        <v>566</v>
      </c>
      <c r="G62" s="74">
        <v>78</v>
      </c>
      <c r="H62" s="154">
        <v>57</v>
      </c>
      <c r="I62" s="74">
        <v>27</v>
      </c>
      <c r="J62" s="74">
        <v>3</v>
      </c>
      <c r="K62" s="155">
        <v>20</v>
      </c>
    </row>
    <row r="63" spans="1:11" s="11" customFormat="1" ht="12">
      <c r="A63" s="78"/>
      <c r="B63" s="48" t="s">
        <v>3</v>
      </c>
      <c r="C63" s="47">
        <v>3462</v>
      </c>
      <c r="D63" s="37">
        <v>1093</v>
      </c>
      <c r="E63" s="74">
        <v>426</v>
      </c>
      <c r="F63" s="74">
        <v>441</v>
      </c>
      <c r="G63" s="74">
        <v>67</v>
      </c>
      <c r="H63" s="154">
        <v>52</v>
      </c>
      <c r="I63" s="74">
        <v>28</v>
      </c>
      <c r="J63" s="74">
        <v>3</v>
      </c>
      <c r="K63" s="155">
        <v>9</v>
      </c>
    </row>
    <row r="64" spans="1:11" s="11" customFormat="1" ht="12">
      <c r="A64" s="78"/>
      <c r="B64" s="48" t="s">
        <v>4</v>
      </c>
      <c r="C64" s="47">
        <v>3559</v>
      </c>
      <c r="D64" s="37">
        <v>1083</v>
      </c>
      <c r="E64" s="74">
        <v>426</v>
      </c>
      <c r="F64" s="74">
        <v>445</v>
      </c>
      <c r="G64" s="74">
        <v>84</v>
      </c>
      <c r="H64" s="154">
        <v>49</v>
      </c>
      <c r="I64" s="74">
        <v>39</v>
      </c>
      <c r="J64" s="74">
        <v>3</v>
      </c>
      <c r="K64" s="155">
        <v>20</v>
      </c>
    </row>
    <row r="65" spans="1:11" s="11" customFormat="1" ht="25.5" customHeight="1">
      <c r="A65" s="78">
        <v>2014</v>
      </c>
      <c r="B65" s="48" t="s">
        <v>1</v>
      </c>
      <c r="C65" s="47">
        <v>4009</v>
      </c>
      <c r="D65" s="37">
        <v>1083</v>
      </c>
      <c r="E65" s="74">
        <v>517</v>
      </c>
      <c r="F65" s="74">
        <v>605</v>
      </c>
      <c r="G65" s="74">
        <v>77</v>
      </c>
      <c r="H65" s="154">
        <v>65</v>
      </c>
      <c r="I65" s="74">
        <v>25</v>
      </c>
      <c r="J65" s="74">
        <v>1</v>
      </c>
      <c r="K65" s="155">
        <v>12</v>
      </c>
    </row>
    <row r="66" spans="1:11" s="11" customFormat="1" ht="12">
      <c r="A66" s="78"/>
      <c r="B66" s="48" t="s">
        <v>2</v>
      </c>
      <c r="C66" s="47">
        <v>3356</v>
      </c>
      <c r="D66" s="37">
        <v>1025</v>
      </c>
      <c r="E66" s="74">
        <v>403</v>
      </c>
      <c r="F66" s="74">
        <v>436</v>
      </c>
      <c r="G66" s="74">
        <v>48</v>
      </c>
      <c r="H66" s="154">
        <v>45</v>
      </c>
      <c r="I66" s="74">
        <v>26</v>
      </c>
      <c r="J66" s="74">
        <v>2</v>
      </c>
      <c r="K66" s="155">
        <v>21</v>
      </c>
    </row>
    <row r="67" spans="1:11" ht="12">
      <c r="A67" s="78"/>
      <c r="B67" s="48" t="s">
        <v>3</v>
      </c>
      <c r="C67" s="47">
        <v>3544</v>
      </c>
      <c r="D67" s="37">
        <v>1138</v>
      </c>
      <c r="E67" s="74">
        <v>436</v>
      </c>
      <c r="F67" s="74">
        <v>448</v>
      </c>
      <c r="G67" s="74">
        <v>68</v>
      </c>
      <c r="H67" s="154">
        <v>59</v>
      </c>
      <c r="I67" s="74">
        <v>30</v>
      </c>
      <c r="J67" s="74">
        <v>1</v>
      </c>
      <c r="K67" s="155">
        <v>16</v>
      </c>
    </row>
    <row r="68" spans="1:11" ht="12">
      <c r="A68" s="78"/>
      <c r="B68" s="48" t="s">
        <v>4</v>
      </c>
      <c r="C68" s="47">
        <v>3769</v>
      </c>
      <c r="D68" s="37">
        <v>1077</v>
      </c>
      <c r="E68" s="74">
        <v>426</v>
      </c>
      <c r="F68" s="74">
        <v>515</v>
      </c>
      <c r="G68" s="74">
        <v>75</v>
      </c>
      <c r="H68" s="154">
        <v>69</v>
      </c>
      <c r="I68" s="74">
        <v>29</v>
      </c>
      <c r="J68" s="74">
        <v>8</v>
      </c>
      <c r="K68" s="155">
        <v>17</v>
      </c>
    </row>
    <row r="69" spans="1:11" ht="12">
      <c r="A69" s="78"/>
      <c r="B69" s="48"/>
      <c r="C69" s="47"/>
      <c r="D69" s="37"/>
      <c r="E69" s="74"/>
      <c r="F69" s="74"/>
      <c r="G69" s="74"/>
      <c r="H69" s="154"/>
      <c r="I69" s="74"/>
      <c r="J69" s="74"/>
      <c r="K69" s="155"/>
    </row>
    <row r="70" spans="1:11" ht="12">
      <c r="A70" s="78">
        <v>2015</v>
      </c>
      <c r="B70" s="48" t="s">
        <v>1</v>
      </c>
      <c r="C70" s="47">
        <v>4467</v>
      </c>
      <c r="D70" s="37">
        <v>1070</v>
      </c>
      <c r="E70" s="74">
        <v>532</v>
      </c>
      <c r="F70" s="74">
        <v>774</v>
      </c>
      <c r="G70" s="74">
        <v>72</v>
      </c>
      <c r="H70" s="154">
        <v>93</v>
      </c>
      <c r="I70" s="74">
        <v>25</v>
      </c>
      <c r="J70" s="74">
        <v>7</v>
      </c>
      <c r="K70" s="155">
        <v>19</v>
      </c>
    </row>
    <row r="71" spans="1:11" s="11" customFormat="1" ht="12">
      <c r="A71" s="78"/>
      <c r="B71" s="48" t="s">
        <v>2</v>
      </c>
      <c r="C71" s="47">
        <f>'Table 1b'!C43</f>
        <v>3769</v>
      </c>
      <c r="D71" s="37">
        <v>1113</v>
      </c>
      <c r="E71" s="74">
        <v>461</v>
      </c>
      <c r="F71" s="74">
        <v>497</v>
      </c>
      <c r="G71" s="74">
        <v>87</v>
      </c>
      <c r="H71" s="154">
        <v>77</v>
      </c>
      <c r="I71" s="74">
        <v>49</v>
      </c>
      <c r="J71" s="74">
        <v>4</v>
      </c>
      <c r="K71" s="155">
        <v>14</v>
      </c>
    </row>
    <row r="72" spans="1:11" s="11" customFormat="1" ht="12">
      <c r="A72" s="78"/>
      <c r="B72" s="48" t="s">
        <v>3</v>
      </c>
      <c r="C72" s="47">
        <v>3490</v>
      </c>
      <c r="D72" s="37">
        <v>1049</v>
      </c>
      <c r="E72" s="74">
        <v>410</v>
      </c>
      <c r="F72" s="74">
        <v>428</v>
      </c>
      <c r="G72" s="74">
        <v>87</v>
      </c>
      <c r="H72" s="154">
        <v>78</v>
      </c>
      <c r="I72" s="74">
        <v>35</v>
      </c>
      <c r="J72" s="74">
        <v>3</v>
      </c>
      <c r="K72" s="155">
        <v>14</v>
      </c>
    </row>
    <row r="73" spans="1:11" s="11" customFormat="1" ht="12">
      <c r="A73" s="78"/>
      <c r="B73" s="48" t="s">
        <v>4</v>
      </c>
      <c r="C73" s="47">
        <v>3822</v>
      </c>
      <c r="D73" s="37">
        <v>1129</v>
      </c>
      <c r="E73" s="74">
        <v>422</v>
      </c>
      <c r="F73" s="74">
        <v>539</v>
      </c>
      <c r="G73" s="74">
        <v>72</v>
      </c>
      <c r="H73" s="154">
        <v>62</v>
      </c>
      <c r="I73" s="74">
        <v>35</v>
      </c>
      <c r="J73" s="74">
        <v>3</v>
      </c>
      <c r="K73" s="155">
        <v>20</v>
      </c>
    </row>
    <row r="74" spans="1:11" s="11" customFormat="1" ht="12">
      <c r="A74" s="78"/>
      <c r="B74" s="48"/>
      <c r="C74" s="47"/>
      <c r="D74" s="37"/>
      <c r="E74" s="74"/>
      <c r="F74" s="74"/>
      <c r="G74" s="74"/>
      <c r="H74" s="154"/>
      <c r="I74" s="74"/>
      <c r="J74" s="74"/>
      <c r="K74" s="155"/>
    </row>
    <row r="75" spans="1:11" s="11" customFormat="1" ht="12">
      <c r="A75" s="78">
        <v>2016</v>
      </c>
      <c r="B75" s="48" t="s">
        <v>1</v>
      </c>
      <c r="C75" s="47">
        <v>4175</v>
      </c>
      <c r="D75" s="37">
        <v>1214</v>
      </c>
      <c r="E75" s="74">
        <v>439</v>
      </c>
      <c r="F75" s="74">
        <v>584</v>
      </c>
      <c r="G75" s="74">
        <v>71</v>
      </c>
      <c r="H75" s="154">
        <v>91</v>
      </c>
      <c r="I75" s="74">
        <v>33</v>
      </c>
      <c r="J75" s="74">
        <v>1</v>
      </c>
      <c r="K75" s="155">
        <v>14</v>
      </c>
    </row>
    <row r="76" spans="1:11" s="11" customFormat="1" ht="12">
      <c r="A76" s="78"/>
      <c r="B76" s="48" t="s">
        <v>2</v>
      </c>
      <c r="C76" s="47">
        <v>3726</v>
      </c>
      <c r="D76" s="37">
        <v>1078</v>
      </c>
      <c r="E76" s="74">
        <v>394</v>
      </c>
      <c r="F76" s="74">
        <v>469</v>
      </c>
      <c r="G76" s="74">
        <v>68</v>
      </c>
      <c r="H76" s="154">
        <v>80</v>
      </c>
      <c r="I76" s="74">
        <v>28</v>
      </c>
      <c r="J76" s="74">
        <v>1</v>
      </c>
      <c r="K76" s="155">
        <v>22</v>
      </c>
    </row>
    <row r="77" spans="1:11" s="11" customFormat="1" ht="12">
      <c r="A77" s="78"/>
      <c r="B77" s="48" t="s">
        <v>3</v>
      </c>
      <c r="C77" s="5">
        <v>3623</v>
      </c>
      <c r="D77" s="37">
        <v>1135</v>
      </c>
      <c r="E77" s="74">
        <v>387</v>
      </c>
      <c r="F77" s="74">
        <v>422</v>
      </c>
      <c r="G77" s="74">
        <v>76</v>
      </c>
      <c r="H77" s="154">
        <v>84</v>
      </c>
      <c r="I77" s="74">
        <v>33</v>
      </c>
      <c r="J77" s="74">
        <v>5</v>
      </c>
      <c r="K77" s="155">
        <v>17</v>
      </c>
    </row>
    <row r="78" spans="1:11" ht="12.75" thickBot="1">
      <c r="A78" s="97"/>
      <c r="B78" s="98" t="s">
        <v>4</v>
      </c>
      <c r="C78" s="81">
        <v>3909</v>
      </c>
      <c r="D78" s="179">
        <v>1112</v>
      </c>
      <c r="E78" s="268">
        <v>382</v>
      </c>
      <c r="F78" s="268">
        <v>496</v>
      </c>
      <c r="G78" s="268">
        <v>90</v>
      </c>
      <c r="H78" s="269">
        <v>66</v>
      </c>
      <c r="I78" s="268">
        <v>35</v>
      </c>
      <c r="J78" s="268">
        <v>2</v>
      </c>
      <c r="K78" s="274">
        <v>11</v>
      </c>
    </row>
    <row r="79" spans="1:11" ht="12">
      <c r="A79" s="11"/>
      <c r="B79" s="11"/>
      <c r="C79" s="11"/>
      <c r="D79" s="11"/>
      <c r="E79" s="11"/>
      <c r="F79" s="11"/>
      <c r="G79" s="86"/>
      <c r="H79" s="11"/>
      <c r="I79" s="11"/>
      <c r="J79" s="11"/>
      <c r="K79" s="11"/>
    </row>
    <row r="80" ht="14.25">
      <c r="A80" s="99" t="s">
        <v>156</v>
      </c>
    </row>
    <row r="81" ht="12">
      <c r="A81" s="27" t="s">
        <v>188</v>
      </c>
    </row>
    <row r="82" ht="14.25">
      <c r="A82" s="99" t="s">
        <v>157</v>
      </c>
    </row>
    <row r="83" ht="13.5">
      <c r="A83" s="27" t="s">
        <v>177</v>
      </c>
    </row>
    <row r="84" ht="12">
      <c r="A84" s="27" t="s">
        <v>189</v>
      </c>
    </row>
  </sheetData>
  <sheetProtection/>
  <mergeCells count="5">
    <mergeCell ref="H3:K3"/>
    <mergeCell ref="D3:G3"/>
    <mergeCell ref="A3:A4"/>
    <mergeCell ref="B3:B4"/>
    <mergeCell ref="C3:C4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09"/>
  <sheetViews>
    <sheetView showGridLines="0" zoomScalePageLayoutView="0" workbookViewId="0" topLeftCell="A1">
      <pane xSplit="1" ySplit="3" topLeftCell="B75" activePane="bottomRight" state="frozen"/>
      <selection pane="topLeft" activeCell="C28" sqref="C28"/>
      <selection pane="topRight" activeCell="C28" sqref="C28"/>
      <selection pane="bottomLeft" activeCell="C28" sqref="C28"/>
      <selection pane="bottomRight" activeCell="M103" sqref="M103"/>
    </sheetView>
  </sheetViews>
  <sheetFormatPr defaultColWidth="9.140625" defaultRowHeight="12.75"/>
  <cols>
    <col min="1" max="1" width="10.28125" style="27" customWidth="1"/>
    <col min="2" max="3" width="11.140625" style="27" customWidth="1"/>
    <col min="4" max="4" width="6.00390625" style="92" customWidth="1"/>
    <col min="5" max="5" width="4.00390625" style="27" customWidth="1"/>
    <col min="6" max="6" width="8.57421875" style="92" customWidth="1"/>
    <col min="7" max="7" width="3.421875" style="27" customWidth="1"/>
    <col min="8" max="8" width="8.00390625" style="92" customWidth="1"/>
    <col min="9" max="9" width="3.140625" style="27" customWidth="1"/>
    <col min="10" max="10" width="6.8515625" style="92" customWidth="1"/>
    <col min="11" max="11" width="4.8515625" style="27" customWidth="1"/>
    <col min="12" max="16384" width="9.140625" style="27" customWidth="1"/>
  </cols>
  <sheetData>
    <row r="1" spans="1:9" ht="12">
      <c r="A1" s="100" t="s">
        <v>121</v>
      </c>
      <c r="B1" s="100" t="s">
        <v>173</v>
      </c>
      <c r="C1" s="101"/>
      <c r="E1" s="101"/>
      <c r="G1" s="101"/>
      <c r="I1" s="101"/>
    </row>
    <row r="2" ht="14.25" customHeight="1" thickBot="1"/>
    <row r="3" spans="1:11" ht="28.5" customHeight="1">
      <c r="A3" s="102" t="s">
        <v>110</v>
      </c>
      <c r="B3" s="103" t="s">
        <v>119</v>
      </c>
      <c r="C3" s="103" t="s">
        <v>123</v>
      </c>
      <c r="D3" s="293" t="s">
        <v>115</v>
      </c>
      <c r="E3" s="296"/>
      <c r="F3" s="293" t="s">
        <v>116</v>
      </c>
      <c r="G3" s="296"/>
      <c r="H3" s="293" t="s">
        <v>113</v>
      </c>
      <c r="I3" s="296"/>
      <c r="J3" s="294" t="s">
        <v>120</v>
      </c>
      <c r="K3" s="295"/>
    </row>
    <row r="4" spans="1:11" ht="12">
      <c r="A4" s="77">
        <v>2009</v>
      </c>
      <c r="B4" s="48" t="s">
        <v>5</v>
      </c>
      <c r="C4" s="47">
        <v>2335</v>
      </c>
      <c r="D4" s="84">
        <v>10</v>
      </c>
      <c r="E4" s="30"/>
      <c r="F4" s="79">
        <v>1677</v>
      </c>
      <c r="G4" s="83"/>
      <c r="H4" s="80">
        <v>263</v>
      </c>
      <c r="I4" s="74"/>
      <c r="J4" s="84">
        <v>8</v>
      </c>
      <c r="K4" s="96"/>
    </row>
    <row r="5" spans="1:11" ht="12">
      <c r="A5" s="77"/>
      <c r="B5" s="48" t="s">
        <v>6</v>
      </c>
      <c r="C5" s="47">
        <v>1901</v>
      </c>
      <c r="D5" s="84">
        <v>17</v>
      </c>
      <c r="E5" s="30"/>
      <c r="F5" s="79">
        <v>1248</v>
      </c>
      <c r="G5" s="83"/>
      <c r="H5" s="80">
        <v>259</v>
      </c>
      <c r="I5" s="74"/>
      <c r="J5" s="84">
        <v>2</v>
      </c>
      <c r="K5" s="96"/>
    </row>
    <row r="6" spans="1:11" ht="12">
      <c r="A6" s="77"/>
      <c r="B6" s="48" t="s">
        <v>7</v>
      </c>
      <c r="C6" s="47">
        <v>2086</v>
      </c>
      <c r="D6" s="84">
        <v>11</v>
      </c>
      <c r="E6" s="30"/>
      <c r="F6" s="79">
        <v>1252</v>
      </c>
      <c r="G6" s="83"/>
      <c r="H6" s="80">
        <v>351</v>
      </c>
      <c r="I6" s="74"/>
      <c r="J6" s="84">
        <v>4</v>
      </c>
      <c r="K6" s="96"/>
    </row>
    <row r="7" spans="1:11" ht="12">
      <c r="A7" s="77"/>
      <c r="B7" s="48" t="s">
        <v>8</v>
      </c>
      <c r="C7" s="47">
        <v>2122</v>
      </c>
      <c r="D7" s="84">
        <v>9</v>
      </c>
      <c r="E7" s="30"/>
      <c r="F7" s="79">
        <v>1160</v>
      </c>
      <c r="G7" s="83"/>
      <c r="H7" s="80">
        <v>645</v>
      </c>
      <c r="I7" s="74"/>
      <c r="J7" s="84">
        <v>12</v>
      </c>
      <c r="K7" s="96"/>
    </row>
    <row r="8" spans="1:11" ht="12">
      <c r="A8" s="77"/>
      <c r="B8" s="48" t="s">
        <v>9</v>
      </c>
      <c r="C8" s="47">
        <v>1976</v>
      </c>
      <c r="D8" s="84">
        <v>8</v>
      </c>
      <c r="E8" s="30"/>
      <c r="F8" s="79">
        <v>1075</v>
      </c>
      <c r="G8" s="83"/>
      <c r="H8" s="80">
        <v>739</v>
      </c>
      <c r="I8" s="74"/>
      <c r="J8" s="84">
        <v>7</v>
      </c>
      <c r="K8" s="96"/>
    </row>
    <row r="9" spans="1:11" ht="12">
      <c r="A9" s="77"/>
      <c r="B9" s="48" t="s">
        <v>10</v>
      </c>
      <c r="C9" s="47">
        <v>2193</v>
      </c>
      <c r="D9" s="84">
        <v>6</v>
      </c>
      <c r="E9" s="30"/>
      <c r="F9" s="79">
        <v>1207</v>
      </c>
      <c r="G9" s="83"/>
      <c r="H9" s="80">
        <v>964</v>
      </c>
      <c r="I9" s="74"/>
      <c r="J9" s="84">
        <v>5</v>
      </c>
      <c r="K9" s="96"/>
    </row>
    <row r="10" spans="1:11" ht="12">
      <c r="A10" s="77"/>
      <c r="B10" s="48" t="s">
        <v>11</v>
      </c>
      <c r="C10" s="47">
        <v>2166</v>
      </c>
      <c r="D10" s="84">
        <v>11</v>
      </c>
      <c r="E10" s="30"/>
      <c r="F10" s="79">
        <v>1112</v>
      </c>
      <c r="G10" s="83"/>
      <c r="H10" s="79">
        <v>1056</v>
      </c>
      <c r="I10" s="4"/>
      <c r="J10" s="84">
        <v>5</v>
      </c>
      <c r="K10" s="96"/>
    </row>
    <row r="11" spans="1:11" ht="12">
      <c r="A11" s="77"/>
      <c r="B11" s="48" t="s">
        <v>12</v>
      </c>
      <c r="C11" s="47">
        <v>1977</v>
      </c>
      <c r="D11" s="84">
        <v>5</v>
      </c>
      <c r="E11" s="30"/>
      <c r="F11" s="80">
        <v>975</v>
      </c>
      <c r="G11" s="26"/>
      <c r="H11" s="79">
        <v>1058</v>
      </c>
      <c r="I11" s="4"/>
      <c r="J11" s="84">
        <v>10</v>
      </c>
      <c r="K11" s="96"/>
    </row>
    <row r="12" spans="1:11" ht="12">
      <c r="A12" s="77"/>
      <c r="B12" s="48" t="s">
        <v>13</v>
      </c>
      <c r="C12" s="47">
        <v>2187</v>
      </c>
      <c r="D12" s="84">
        <v>11</v>
      </c>
      <c r="E12" s="30"/>
      <c r="F12" s="79">
        <v>1148</v>
      </c>
      <c r="G12" s="83"/>
      <c r="H12" s="79">
        <v>1131</v>
      </c>
      <c r="I12" s="4"/>
      <c r="J12" s="84">
        <v>13</v>
      </c>
      <c r="K12" s="96"/>
    </row>
    <row r="13" spans="1:11" ht="12">
      <c r="A13" s="77"/>
      <c r="B13" s="48" t="s">
        <v>14</v>
      </c>
      <c r="C13" s="47">
        <v>2082</v>
      </c>
      <c r="D13" s="84">
        <v>14</v>
      </c>
      <c r="E13" s="30"/>
      <c r="F13" s="79">
        <v>1155</v>
      </c>
      <c r="G13" s="83"/>
      <c r="H13" s="80">
        <v>635</v>
      </c>
      <c r="I13" s="74"/>
      <c r="J13" s="84">
        <v>10</v>
      </c>
      <c r="K13" s="96"/>
    </row>
    <row r="14" spans="1:11" ht="12">
      <c r="A14" s="77"/>
      <c r="B14" s="48" t="s">
        <v>15</v>
      </c>
      <c r="C14" s="47">
        <v>2017</v>
      </c>
      <c r="D14" s="84">
        <v>9</v>
      </c>
      <c r="E14" s="30"/>
      <c r="F14" s="79">
        <v>1158</v>
      </c>
      <c r="G14" s="83"/>
      <c r="H14" s="80">
        <v>427</v>
      </c>
      <c r="I14" s="74"/>
      <c r="J14" s="84">
        <v>14</v>
      </c>
      <c r="K14" s="96"/>
    </row>
    <row r="15" spans="1:11" ht="12">
      <c r="A15" s="77"/>
      <c r="B15" s="48" t="s">
        <v>16</v>
      </c>
      <c r="C15" s="47">
        <v>1868</v>
      </c>
      <c r="D15" s="84">
        <v>8</v>
      </c>
      <c r="E15" s="30"/>
      <c r="F15" s="79">
        <v>1246</v>
      </c>
      <c r="G15" s="83"/>
      <c r="H15" s="80">
        <v>403</v>
      </c>
      <c r="I15" s="74"/>
      <c r="J15" s="84">
        <v>6</v>
      </c>
      <c r="K15" s="96"/>
    </row>
    <row r="16" spans="1:11" ht="12">
      <c r="A16" s="77"/>
      <c r="B16" s="48"/>
      <c r="C16" s="48"/>
      <c r="D16" s="84"/>
      <c r="E16" s="30"/>
      <c r="F16" s="80"/>
      <c r="G16" s="26"/>
      <c r="H16" s="80"/>
      <c r="I16" s="74"/>
      <c r="J16" s="84"/>
      <c r="K16" s="96"/>
    </row>
    <row r="17" spans="1:11" ht="12">
      <c r="A17" s="77">
        <v>2010</v>
      </c>
      <c r="B17" s="48" t="s">
        <v>5</v>
      </c>
      <c r="C17" s="47">
        <v>2385</v>
      </c>
      <c r="D17" s="84">
        <v>7</v>
      </c>
      <c r="E17" s="30"/>
      <c r="F17" s="79">
        <v>1445</v>
      </c>
      <c r="G17" s="83"/>
      <c r="H17" s="80">
        <v>243</v>
      </c>
      <c r="I17" s="74"/>
      <c r="J17" s="84" t="s">
        <v>17</v>
      </c>
      <c r="K17" s="96"/>
    </row>
    <row r="18" spans="1:11" ht="12">
      <c r="A18" s="77"/>
      <c r="B18" s="48" t="s">
        <v>6</v>
      </c>
      <c r="C18" s="47">
        <v>1908</v>
      </c>
      <c r="D18" s="84">
        <v>14</v>
      </c>
      <c r="E18" s="30"/>
      <c r="F18" s="79">
        <v>1242</v>
      </c>
      <c r="G18" s="83"/>
      <c r="H18" s="80">
        <v>244</v>
      </c>
      <c r="I18" s="74"/>
      <c r="J18" s="84">
        <v>8</v>
      </c>
      <c r="K18" s="96"/>
    </row>
    <row r="19" spans="1:11" ht="12">
      <c r="A19" s="77"/>
      <c r="B19" s="48" t="s">
        <v>7</v>
      </c>
      <c r="C19" s="47">
        <v>2150</v>
      </c>
      <c r="D19" s="84">
        <v>9</v>
      </c>
      <c r="E19" s="30"/>
      <c r="F19" s="79">
        <v>1427</v>
      </c>
      <c r="G19" s="83"/>
      <c r="H19" s="80">
        <v>375</v>
      </c>
      <c r="I19" s="74"/>
      <c r="J19" s="84">
        <v>11</v>
      </c>
      <c r="K19" s="96"/>
    </row>
    <row r="20" spans="1:11" ht="12">
      <c r="A20" s="77"/>
      <c r="B20" s="48" t="s">
        <v>8</v>
      </c>
      <c r="C20" s="47">
        <v>2121</v>
      </c>
      <c r="D20" s="84">
        <v>6</v>
      </c>
      <c r="E20" s="30"/>
      <c r="F20" s="79">
        <v>1165</v>
      </c>
      <c r="G20" s="83"/>
      <c r="H20" s="80">
        <v>643</v>
      </c>
      <c r="I20" s="74"/>
      <c r="J20" s="84">
        <v>7</v>
      </c>
      <c r="K20" s="96"/>
    </row>
    <row r="21" spans="1:11" ht="12">
      <c r="A21" s="77"/>
      <c r="B21" s="48" t="s">
        <v>9</v>
      </c>
      <c r="C21" s="47">
        <v>1948</v>
      </c>
      <c r="D21" s="84">
        <v>5</v>
      </c>
      <c r="E21" s="30"/>
      <c r="F21" s="79">
        <v>1012</v>
      </c>
      <c r="G21" s="83"/>
      <c r="H21" s="80">
        <v>738</v>
      </c>
      <c r="I21" s="74"/>
      <c r="J21" s="84">
        <v>5</v>
      </c>
      <c r="K21" s="96"/>
    </row>
    <row r="22" spans="1:11" ht="12">
      <c r="A22" s="77"/>
      <c r="B22" s="48" t="s">
        <v>10</v>
      </c>
      <c r="C22" s="47">
        <v>2223</v>
      </c>
      <c r="D22" s="84">
        <v>10</v>
      </c>
      <c r="E22" s="30"/>
      <c r="F22" s="79">
        <v>1163</v>
      </c>
      <c r="G22" s="83"/>
      <c r="H22" s="79">
        <v>1025</v>
      </c>
      <c r="I22" s="4"/>
      <c r="J22" s="84">
        <v>14</v>
      </c>
      <c r="K22" s="96"/>
    </row>
    <row r="23" spans="1:11" ht="12">
      <c r="A23" s="77"/>
      <c r="B23" s="48" t="s">
        <v>11</v>
      </c>
      <c r="C23" s="47">
        <v>2142</v>
      </c>
      <c r="D23" s="84">
        <v>8</v>
      </c>
      <c r="E23" s="30"/>
      <c r="F23" s="79">
        <v>1057</v>
      </c>
      <c r="G23" s="83"/>
      <c r="H23" s="79">
        <v>1018</v>
      </c>
      <c r="I23" s="4"/>
      <c r="J23" s="84">
        <v>15</v>
      </c>
      <c r="K23" s="96"/>
    </row>
    <row r="24" spans="1:11" ht="12">
      <c r="A24" s="77"/>
      <c r="B24" s="48" t="s">
        <v>12</v>
      </c>
      <c r="C24" s="47">
        <v>2102</v>
      </c>
      <c r="D24" s="84">
        <v>6</v>
      </c>
      <c r="E24" s="30"/>
      <c r="F24" s="79">
        <v>1111</v>
      </c>
      <c r="G24" s="83"/>
      <c r="H24" s="79">
        <v>1216</v>
      </c>
      <c r="I24" s="4"/>
      <c r="J24" s="84">
        <v>14</v>
      </c>
      <c r="K24" s="96"/>
    </row>
    <row r="25" spans="1:11" ht="12">
      <c r="A25" s="77"/>
      <c r="B25" s="48" t="s">
        <v>13</v>
      </c>
      <c r="C25" s="47">
        <v>2168</v>
      </c>
      <c r="D25" s="84">
        <v>10</v>
      </c>
      <c r="E25" s="30"/>
      <c r="F25" s="79">
        <v>1111</v>
      </c>
      <c r="G25" s="83"/>
      <c r="H25" s="79">
        <v>1045</v>
      </c>
      <c r="I25" s="4"/>
      <c r="J25" s="84">
        <v>17</v>
      </c>
      <c r="K25" s="96"/>
    </row>
    <row r="26" spans="1:11" ht="12">
      <c r="A26" s="77"/>
      <c r="B26" s="48" t="s">
        <v>14</v>
      </c>
      <c r="C26" s="47">
        <v>2149</v>
      </c>
      <c r="D26" s="84">
        <v>13</v>
      </c>
      <c r="E26" s="30"/>
      <c r="F26" s="79">
        <v>1150</v>
      </c>
      <c r="G26" s="83"/>
      <c r="H26" s="80">
        <v>698</v>
      </c>
      <c r="I26" s="74"/>
      <c r="J26" s="84">
        <v>12</v>
      </c>
      <c r="K26" s="96"/>
    </row>
    <row r="27" spans="1:11" ht="12">
      <c r="A27" s="77"/>
      <c r="B27" s="48" t="s">
        <v>15</v>
      </c>
      <c r="C27" s="47">
        <v>2221</v>
      </c>
      <c r="D27" s="84">
        <v>11</v>
      </c>
      <c r="E27" s="30"/>
      <c r="F27" s="79">
        <v>1288</v>
      </c>
      <c r="G27" s="83"/>
      <c r="H27" s="80">
        <v>457</v>
      </c>
      <c r="I27" s="74"/>
      <c r="J27" s="84">
        <v>9</v>
      </c>
      <c r="K27" s="96"/>
    </row>
    <row r="28" spans="1:11" ht="12">
      <c r="A28" s="77"/>
      <c r="B28" s="48" t="s">
        <v>16</v>
      </c>
      <c r="C28" s="47">
        <v>1798</v>
      </c>
      <c r="D28" s="84">
        <v>6</v>
      </c>
      <c r="E28" s="30"/>
      <c r="F28" s="79">
        <v>1286</v>
      </c>
      <c r="G28" s="83"/>
      <c r="H28" s="80">
        <v>454</v>
      </c>
      <c r="I28" s="74"/>
      <c r="J28" s="84">
        <v>4</v>
      </c>
      <c r="K28" s="96"/>
    </row>
    <row r="29" spans="1:11" ht="12">
      <c r="A29" s="77"/>
      <c r="B29" s="48"/>
      <c r="C29" s="47"/>
      <c r="D29" s="84"/>
      <c r="E29" s="30"/>
      <c r="F29" s="79"/>
      <c r="G29" s="83"/>
      <c r="H29" s="80"/>
      <c r="I29" s="74"/>
      <c r="J29" s="84"/>
      <c r="K29" s="96"/>
    </row>
    <row r="30" spans="1:11" ht="12">
      <c r="A30" s="77">
        <v>2011</v>
      </c>
      <c r="B30" s="48" t="s">
        <v>5</v>
      </c>
      <c r="C30" s="47">
        <v>2574</v>
      </c>
      <c r="D30" s="84">
        <v>7</v>
      </c>
      <c r="E30" s="30"/>
      <c r="F30" s="79">
        <v>1538</v>
      </c>
      <c r="G30" s="83"/>
      <c r="H30" s="80">
        <v>295</v>
      </c>
      <c r="I30" s="74"/>
      <c r="J30" s="84">
        <v>1</v>
      </c>
      <c r="K30" s="96"/>
    </row>
    <row r="31" spans="1:11" ht="12">
      <c r="A31" s="77"/>
      <c r="B31" s="48" t="s">
        <v>6</v>
      </c>
      <c r="C31" s="47">
        <v>1946</v>
      </c>
      <c r="D31" s="84">
        <v>7</v>
      </c>
      <c r="E31" s="30"/>
      <c r="F31" s="79">
        <v>1176</v>
      </c>
      <c r="G31" s="83"/>
      <c r="H31" s="80">
        <v>261</v>
      </c>
      <c r="I31" s="74"/>
      <c r="J31" s="84">
        <v>6</v>
      </c>
      <c r="K31" s="96"/>
    </row>
    <row r="32" spans="1:11" ht="12">
      <c r="A32" s="77"/>
      <c r="B32" s="48" t="s">
        <v>7</v>
      </c>
      <c r="C32" s="47">
        <v>2181</v>
      </c>
      <c r="D32" s="84">
        <v>10</v>
      </c>
      <c r="E32" s="30"/>
      <c r="F32" s="79">
        <v>1305</v>
      </c>
      <c r="G32" s="83"/>
      <c r="H32" s="80">
        <v>389</v>
      </c>
      <c r="I32" s="74"/>
      <c r="J32" s="84">
        <v>5</v>
      </c>
      <c r="K32" s="96"/>
    </row>
    <row r="33" spans="1:11" ht="12">
      <c r="A33" s="77"/>
      <c r="B33" s="48" t="s">
        <v>8</v>
      </c>
      <c r="C33" s="47">
        <v>1767</v>
      </c>
      <c r="D33" s="84">
        <v>9</v>
      </c>
      <c r="E33" s="30"/>
      <c r="F33" s="79">
        <v>1096</v>
      </c>
      <c r="G33" s="83"/>
      <c r="H33" s="80">
        <v>593</v>
      </c>
      <c r="I33" s="74"/>
      <c r="J33" s="84">
        <v>8</v>
      </c>
      <c r="K33" s="96"/>
    </row>
    <row r="34" spans="1:11" ht="12">
      <c r="A34" s="77"/>
      <c r="B34" s="48" t="s">
        <v>9</v>
      </c>
      <c r="C34" s="47">
        <v>2215</v>
      </c>
      <c r="D34" s="84">
        <v>8</v>
      </c>
      <c r="E34" s="30"/>
      <c r="F34" s="79">
        <v>1223</v>
      </c>
      <c r="G34" s="83"/>
      <c r="H34" s="80">
        <v>932</v>
      </c>
      <c r="I34" s="74"/>
      <c r="J34" s="84">
        <v>8</v>
      </c>
      <c r="K34" s="96"/>
    </row>
    <row r="35" spans="1:11" ht="12">
      <c r="A35" s="77"/>
      <c r="B35" s="48" t="s">
        <v>10</v>
      </c>
      <c r="C35" s="47">
        <v>2174</v>
      </c>
      <c r="D35" s="84">
        <v>8</v>
      </c>
      <c r="E35" s="30"/>
      <c r="F35" s="79">
        <v>1164</v>
      </c>
      <c r="G35" s="83"/>
      <c r="H35" s="80">
        <v>976</v>
      </c>
      <c r="I35" s="74"/>
      <c r="J35" s="84">
        <v>13</v>
      </c>
      <c r="K35" s="96"/>
    </row>
    <row r="36" spans="1:11" ht="12">
      <c r="A36" s="77"/>
      <c r="B36" s="48" t="s">
        <v>11</v>
      </c>
      <c r="C36" s="47">
        <v>2059</v>
      </c>
      <c r="D36" s="84">
        <v>10</v>
      </c>
      <c r="E36" s="30"/>
      <c r="F36" s="79">
        <v>985</v>
      </c>
      <c r="G36" s="83"/>
      <c r="H36" s="79">
        <v>1014</v>
      </c>
      <c r="I36" s="4"/>
      <c r="J36" s="84">
        <v>8</v>
      </c>
      <c r="K36" s="96"/>
    </row>
    <row r="37" spans="1:11" ht="12">
      <c r="A37" s="77"/>
      <c r="B37" s="48" t="s">
        <v>12</v>
      </c>
      <c r="C37" s="47">
        <v>2196</v>
      </c>
      <c r="D37" s="84">
        <v>6</v>
      </c>
      <c r="E37" s="30"/>
      <c r="F37" s="79">
        <v>1203</v>
      </c>
      <c r="G37" s="83"/>
      <c r="H37" s="79">
        <v>1359</v>
      </c>
      <c r="I37" s="4"/>
      <c r="J37" s="84">
        <v>13</v>
      </c>
      <c r="K37" s="96"/>
    </row>
    <row r="38" spans="1:11" ht="12">
      <c r="A38" s="77"/>
      <c r="B38" s="48" t="s">
        <v>13</v>
      </c>
      <c r="C38" s="47">
        <v>2227</v>
      </c>
      <c r="D38" s="84">
        <v>5</v>
      </c>
      <c r="E38" s="30"/>
      <c r="F38" s="79">
        <v>1076</v>
      </c>
      <c r="G38" s="83"/>
      <c r="H38" s="79">
        <v>1016</v>
      </c>
      <c r="I38" s="4"/>
      <c r="J38" s="84">
        <v>7</v>
      </c>
      <c r="K38" s="96"/>
    </row>
    <row r="39" spans="1:11" ht="12">
      <c r="A39" s="77"/>
      <c r="B39" s="48" t="s">
        <v>14</v>
      </c>
      <c r="C39" s="47">
        <v>2055</v>
      </c>
      <c r="D39" s="84">
        <v>5</v>
      </c>
      <c r="E39" s="30"/>
      <c r="F39" s="79">
        <v>1128</v>
      </c>
      <c r="G39" s="83"/>
      <c r="H39" s="79">
        <v>695</v>
      </c>
      <c r="I39" s="4"/>
      <c r="J39" s="84">
        <v>9</v>
      </c>
      <c r="K39" s="96"/>
    </row>
    <row r="40" spans="1:11" ht="12">
      <c r="A40" s="77"/>
      <c r="B40" s="48" t="s">
        <v>15</v>
      </c>
      <c r="C40" s="47">
        <v>2132</v>
      </c>
      <c r="D40" s="84">
        <v>11</v>
      </c>
      <c r="E40" s="30"/>
      <c r="F40" s="79">
        <v>1134</v>
      </c>
      <c r="G40" s="83"/>
      <c r="H40" s="79">
        <v>476</v>
      </c>
      <c r="I40" s="4"/>
      <c r="J40" s="84">
        <v>6</v>
      </c>
      <c r="K40" s="96"/>
    </row>
    <row r="41" spans="1:11" ht="12">
      <c r="A41" s="77"/>
      <c r="B41" s="48" t="s">
        <v>16</v>
      </c>
      <c r="C41" s="47">
        <v>1747</v>
      </c>
      <c r="D41" s="84">
        <v>5</v>
      </c>
      <c r="E41" s="30"/>
      <c r="F41" s="79">
        <v>1176</v>
      </c>
      <c r="G41" s="83"/>
      <c r="H41" s="79">
        <v>360</v>
      </c>
      <c r="I41" s="4"/>
      <c r="J41" s="84">
        <v>5</v>
      </c>
      <c r="K41" s="96"/>
    </row>
    <row r="42" spans="1:11" ht="12">
      <c r="A42" s="77"/>
      <c r="B42" s="48"/>
      <c r="C42" s="47"/>
      <c r="D42" s="84"/>
      <c r="E42" s="30"/>
      <c r="F42" s="79"/>
      <c r="G42" s="83"/>
      <c r="H42" s="79"/>
      <c r="I42" s="4"/>
      <c r="J42" s="84"/>
      <c r="K42" s="96"/>
    </row>
    <row r="43" spans="1:11" ht="12">
      <c r="A43" s="77">
        <v>2012</v>
      </c>
      <c r="B43" s="48" t="s">
        <v>5</v>
      </c>
      <c r="C43" s="47">
        <v>2507</v>
      </c>
      <c r="D43" s="84">
        <v>7</v>
      </c>
      <c r="E43" s="30"/>
      <c r="F43" s="79">
        <v>1433</v>
      </c>
      <c r="G43" s="83"/>
      <c r="H43" s="79">
        <v>280</v>
      </c>
      <c r="I43" s="4"/>
      <c r="J43" s="84">
        <v>6</v>
      </c>
      <c r="K43" s="96"/>
    </row>
    <row r="44" spans="1:11" ht="12">
      <c r="A44" s="77"/>
      <c r="B44" s="48" t="s">
        <v>6</v>
      </c>
      <c r="C44" s="47">
        <v>2030</v>
      </c>
      <c r="D44" s="84">
        <v>3</v>
      </c>
      <c r="E44" s="30"/>
      <c r="F44" s="79">
        <v>1267</v>
      </c>
      <c r="G44" s="83"/>
      <c r="H44" s="79">
        <v>255</v>
      </c>
      <c r="I44" s="4"/>
      <c r="J44" s="84">
        <v>7</v>
      </c>
      <c r="K44" s="96"/>
    </row>
    <row r="45" spans="1:11" ht="12">
      <c r="A45" s="77"/>
      <c r="B45" s="48" t="s">
        <v>7</v>
      </c>
      <c r="C45" s="47">
        <v>2078</v>
      </c>
      <c r="D45" s="84">
        <v>11</v>
      </c>
      <c r="E45" s="30"/>
      <c r="F45" s="79">
        <v>1316</v>
      </c>
      <c r="G45" s="83"/>
      <c r="H45" s="79">
        <v>372</v>
      </c>
      <c r="I45" s="4"/>
      <c r="J45" s="84">
        <v>5</v>
      </c>
      <c r="K45" s="96"/>
    </row>
    <row r="46" spans="1:11" ht="12">
      <c r="A46" s="77"/>
      <c r="B46" s="48" t="s">
        <v>8</v>
      </c>
      <c r="C46" s="47">
        <v>2086</v>
      </c>
      <c r="D46" s="84">
        <v>6</v>
      </c>
      <c r="E46" s="30"/>
      <c r="F46" s="79">
        <v>1281</v>
      </c>
      <c r="G46" s="83"/>
      <c r="H46" s="79">
        <v>702</v>
      </c>
      <c r="I46" s="4"/>
      <c r="J46" s="84">
        <v>14</v>
      </c>
      <c r="K46" s="96"/>
    </row>
    <row r="47" spans="1:11" ht="12">
      <c r="A47" s="77"/>
      <c r="B47" s="48" t="s">
        <v>9</v>
      </c>
      <c r="C47" s="47">
        <v>2160</v>
      </c>
      <c r="D47" s="84">
        <v>14</v>
      </c>
      <c r="E47" s="30"/>
      <c r="F47" s="79">
        <v>1329</v>
      </c>
      <c r="G47" s="83"/>
      <c r="H47" s="79">
        <v>845</v>
      </c>
      <c r="I47" s="4"/>
      <c r="J47" s="84">
        <v>8</v>
      </c>
      <c r="K47" s="96"/>
    </row>
    <row r="48" spans="1:11" ht="12">
      <c r="A48" s="77"/>
      <c r="B48" s="48" t="s">
        <v>10</v>
      </c>
      <c r="C48" s="47">
        <v>1963</v>
      </c>
      <c r="D48" s="84">
        <v>8</v>
      </c>
      <c r="E48" s="30"/>
      <c r="F48" s="79">
        <v>1110</v>
      </c>
      <c r="G48" s="83"/>
      <c r="H48" s="79">
        <v>936</v>
      </c>
      <c r="I48" s="4"/>
      <c r="J48" s="84">
        <v>13</v>
      </c>
      <c r="K48" s="96"/>
    </row>
    <row r="49" spans="1:11" ht="12">
      <c r="A49" s="77"/>
      <c r="B49" s="48" t="s">
        <v>11</v>
      </c>
      <c r="C49" s="47">
        <v>2114</v>
      </c>
      <c r="D49" s="84">
        <v>12</v>
      </c>
      <c r="E49" s="30"/>
      <c r="F49" s="79">
        <v>1132</v>
      </c>
      <c r="G49" s="83"/>
      <c r="H49" s="79">
        <v>1179</v>
      </c>
      <c r="I49" s="4"/>
      <c r="J49" s="84">
        <v>8</v>
      </c>
      <c r="K49" s="96"/>
    </row>
    <row r="50" spans="1:11" ht="12">
      <c r="A50" s="77"/>
      <c r="B50" s="48" t="s">
        <v>12</v>
      </c>
      <c r="C50" s="47">
        <v>2149</v>
      </c>
      <c r="D50" s="84">
        <v>9</v>
      </c>
      <c r="E50" s="30"/>
      <c r="F50" s="79">
        <v>1167</v>
      </c>
      <c r="G50" s="83"/>
      <c r="H50" s="79">
        <v>1261</v>
      </c>
      <c r="I50" s="4"/>
      <c r="J50" s="84">
        <v>11</v>
      </c>
      <c r="K50" s="96"/>
    </row>
    <row r="51" spans="1:12" ht="12">
      <c r="A51" s="77"/>
      <c r="B51" s="48" t="s">
        <v>13</v>
      </c>
      <c r="C51" s="47">
        <v>2022</v>
      </c>
      <c r="D51" s="84">
        <v>10</v>
      </c>
      <c r="E51" s="30"/>
      <c r="F51" s="79">
        <v>1050</v>
      </c>
      <c r="G51" s="83"/>
      <c r="H51" s="79">
        <v>992</v>
      </c>
      <c r="I51" s="4"/>
      <c r="J51" s="84">
        <v>5</v>
      </c>
      <c r="K51" s="104"/>
      <c r="L51" s="105"/>
    </row>
    <row r="52" spans="1:12" ht="12">
      <c r="A52" s="77"/>
      <c r="B52" s="48" t="s">
        <v>14</v>
      </c>
      <c r="C52" s="47">
        <v>2370</v>
      </c>
      <c r="D52" s="84">
        <v>9</v>
      </c>
      <c r="E52" s="30"/>
      <c r="F52" s="79">
        <v>1259</v>
      </c>
      <c r="G52" s="83"/>
      <c r="H52" s="79">
        <v>744</v>
      </c>
      <c r="I52" s="4"/>
      <c r="J52" s="84">
        <v>8</v>
      </c>
      <c r="K52" s="104"/>
      <c r="L52" s="105"/>
    </row>
    <row r="53" spans="1:12" ht="12">
      <c r="A53" s="77"/>
      <c r="B53" s="48" t="s">
        <v>15</v>
      </c>
      <c r="C53" s="47">
        <v>2166</v>
      </c>
      <c r="D53" s="84">
        <v>10</v>
      </c>
      <c r="E53" s="30"/>
      <c r="F53" s="79">
        <v>1235</v>
      </c>
      <c r="G53" s="83"/>
      <c r="H53" s="79">
        <v>432</v>
      </c>
      <c r="I53" s="4"/>
      <c r="J53" s="84">
        <v>6</v>
      </c>
      <c r="K53" s="104"/>
      <c r="L53" s="105"/>
    </row>
    <row r="54" spans="1:12" ht="12">
      <c r="A54" s="77"/>
      <c r="B54" s="48" t="s">
        <v>16</v>
      </c>
      <c r="C54" s="47">
        <v>1624</v>
      </c>
      <c r="D54" s="84">
        <v>7</v>
      </c>
      <c r="E54" s="30"/>
      <c r="F54" s="79">
        <v>1177</v>
      </c>
      <c r="G54" s="83"/>
      <c r="H54" s="79">
        <v>482</v>
      </c>
      <c r="I54" s="4"/>
      <c r="J54" s="84">
        <v>10</v>
      </c>
      <c r="K54" s="104"/>
      <c r="L54" s="105"/>
    </row>
    <row r="55" spans="1:11" ht="12">
      <c r="A55" s="77"/>
      <c r="B55" s="48"/>
      <c r="C55" s="47"/>
      <c r="D55" s="84"/>
      <c r="E55" s="30"/>
      <c r="F55" s="79"/>
      <c r="G55" s="83"/>
      <c r="H55" s="79"/>
      <c r="I55" s="4"/>
      <c r="J55" s="84"/>
      <c r="K55" s="96"/>
    </row>
    <row r="56" spans="1:11" ht="12">
      <c r="A56" s="77">
        <v>2013</v>
      </c>
      <c r="B56" s="48" t="s">
        <v>5</v>
      </c>
      <c r="C56" s="47">
        <v>2541</v>
      </c>
      <c r="D56" s="84">
        <v>9</v>
      </c>
      <c r="E56" s="30"/>
      <c r="F56" s="79">
        <v>1535</v>
      </c>
      <c r="G56" s="83"/>
      <c r="H56" s="79">
        <v>334</v>
      </c>
      <c r="I56" s="4"/>
      <c r="J56" s="84">
        <v>1</v>
      </c>
      <c r="K56" s="96"/>
    </row>
    <row r="57" spans="1:11" ht="12">
      <c r="A57" s="77"/>
      <c r="B57" s="48" t="s">
        <v>6</v>
      </c>
      <c r="C57" s="47">
        <v>1825</v>
      </c>
      <c r="D57" s="84">
        <v>5</v>
      </c>
      <c r="E57" s="30"/>
      <c r="F57" s="79">
        <v>1310</v>
      </c>
      <c r="G57" s="83"/>
      <c r="H57" s="79">
        <v>242</v>
      </c>
      <c r="I57" s="4"/>
      <c r="J57" s="84">
        <v>5</v>
      </c>
      <c r="K57" s="96"/>
    </row>
    <row r="58" spans="1:11" ht="12">
      <c r="A58" s="77"/>
      <c r="B58" s="48" t="s">
        <v>7</v>
      </c>
      <c r="C58" s="47">
        <v>1780</v>
      </c>
      <c r="D58" s="84">
        <v>12</v>
      </c>
      <c r="E58" s="30"/>
      <c r="F58" s="79">
        <v>1370</v>
      </c>
      <c r="G58" s="83"/>
      <c r="H58" s="79">
        <v>402</v>
      </c>
      <c r="I58" s="4"/>
      <c r="J58" s="84">
        <v>4</v>
      </c>
      <c r="K58" s="96"/>
    </row>
    <row r="59" spans="1:11" ht="12">
      <c r="A59" s="77"/>
      <c r="B59" s="48" t="s">
        <v>8</v>
      </c>
      <c r="C59" s="47">
        <v>2105</v>
      </c>
      <c r="D59" s="84">
        <v>11</v>
      </c>
      <c r="E59" s="30"/>
      <c r="F59" s="79">
        <v>1448</v>
      </c>
      <c r="G59" s="83"/>
      <c r="H59" s="79">
        <v>694</v>
      </c>
      <c r="I59" s="4"/>
      <c r="J59" s="84">
        <v>5</v>
      </c>
      <c r="K59" s="96"/>
    </row>
    <row r="60" spans="1:11" ht="12">
      <c r="A60" s="77"/>
      <c r="B60" s="48" t="s">
        <v>9</v>
      </c>
      <c r="C60" s="47">
        <v>2130</v>
      </c>
      <c r="D60" s="84">
        <v>5</v>
      </c>
      <c r="E60" s="30"/>
      <c r="F60" s="79">
        <v>1239</v>
      </c>
      <c r="G60" s="83"/>
      <c r="H60" s="79">
        <v>802</v>
      </c>
      <c r="I60" s="4"/>
      <c r="J60" s="84">
        <v>11</v>
      </c>
      <c r="K60" s="96"/>
    </row>
    <row r="61" spans="1:11" ht="12">
      <c r="A61" s="77"/>
      <c r="B61" s="48" t="s">
        <v>10</v>
      </c>
      <c r="C61" s="47">
        <v>1729</v>
      </c>
      <c r="D61" s="84">
        <v>15</v>
      </c>
      <c r="E61" s="30"/>
      <c r="F61" s="79">
        <v>1045</v>
      </c>
      <c r="G61" s="83"/>
      <c r="H61" s="79">
        <v>817</v>
      </c>
      <c r="I61" s="4"/>
      <c r="J61" s="84">
        <v>13</v>
      </c>
      <c r="K61" s="96"/>
    </row>
    <row r="62" spans="1:11" ht="12">
      <c r="A62" s="77"/>
      <c r="B62" s="48" t="s">
        <v>11</v>
      </c>
      <c r="C62" s="47">
        <v>2225</v>
      </c>
      <c r="D62" s="84">
        <v>14</v>
      </c>
      <c r="E62" s="30"/>
      <c r="F62" s="79">
        <v>1224</v>
      </c>
      <c r="G62" s="83"/>
      <c r="H62" s="79">
        <v>1101</v>
      </c>
      <c r="I62" s="4"/>
      <c r="J62" s="84">
        <v>10</v>
      </c>
      <c r="K62" s="96"/>
    </row>
    <row r="63" spans="1:11" ht="12">
      <c r="A63" s="77"/>
      <c r="B63" s="48" t="s">
        <v>12</v>
      </c>
      <c r="C63" s="47">
        <v>2075</v>
      </c>
      <c r="D63" s="84">
        <v>8</v>
      </c>
      <c r="E63" s="30"/>
      <c r="F63" s="79">
        <v>1079</v>
      </c>
      <c r="G63" s="83"/>
      <c r="H63" s="79">
        <v>1163</v>
      </c>
      <c r="I63" s="4"/>
      <c r="J63" s="84">
        <v>15</v>
      </c>
      <c r="K63" s="96"/>
    </row>
    <row r="64" spans="1:11" ht="12">
      <c r="A64" s="77"/>
      <c r="B64" s="48" t="s">
        <v>13</v>
      </c>
      <c r="C64" s="47">
        <v>2067</v>
      </c>
      <c r="D64" s="84">
        <v>8</v>
      </c>
      <c r="E64" s="30"/>
      <c r="F64" s="79">
        <v>1159</v>
      </c>
      <c r="G64" s="83"/>
      <c r="H64" s="79">
        <v>1023</v>
      </c>
      <c r="I64" s="4"/>
      <c r="J64" s="84">
        <v>11</v>
      </c>
      <c r="K64" s="96"/>
    </row>
    <row r="65" spans="1:11" ht="12">
      <c r="A65" s="77"/>
      <c r="B65" s="48" t="s">
        <v>14</v>
      </c>
      <c r="C65" s="47">
        <v>2187</v>
      </c>
      <c r="D65" s="84">
        <v>6</v>
      </c>
      <c r="E65" s="30"/>
      <c r="F65" s="79">
        <v>1217</v>
      </c>
      <c r="G65" s="83"/>
      <c r="H65" s="79">
        <v>660</v>
      </c>
      <c r="I65" s="4"/>
      <c r="J65" s="84">
        <v>10</v>
      </c>
      <c r="K65" s="96"/>
    </row>
    <row r="66" spans="1:11" ht="12">
      <c r="A66" s="77"/>
      <c r="B66" s="48" t="s">
        <v>15</v>
      </c>
      <c r="C66" s="47">
        <v>1892</v>
      </c>
      <c r="D66" s="84">
        <v>6</v>
      </c>
      <c r="E66" s="30"/>
      <c r="F66" s="79">
        <v>1185</v>
      </c>
      <c r="G66" s="83"/>
      <c r="H66" s="79">
        <v>412</v>
      </c>
      <c r="I66" s="4"/>
      <c r="J66" s="84">
        <v>7</v>
      </c>
      <c r="K66" s="96"/>
    </row>
    <row r="67" spans="1:11" ht="12">
      <c r="A67" s="77"/>
      <c r="B67" s="48" t="s">
        <v>16</v>
      </c>
      <c r="C67" s="47">
        <v>1723</v>
      </c>
      <c r="D67" s="84">
        <v>11</v>
      </c>
      <c r="E67" s="30"/>
      <c r="F67" s="79">
        <v>1157</v>
      </c>
      <c r="G67" s="83"/>
      <c r="H67" s="79">
        <v>476</v>
      </c>
      <c r="I67" s="4"/>
      <c r="J67" s="84">
        <v>8</v>
      </c>
      <c r="K67" s="96"/>
    </row>
    <row r="68" spans="1:11" ht="12">
      <c r="A68" s="77"/>
      <c r="B68" s="48"/>
      <c r="C68" s="47"/>
      <c r="D68" s="84"/>
      <c r="E68" s="30"/>
      <c r="F68" s="79"/>
      <c r="G68" s="83"/>
      <c r="H68" s="79"/>
      <c r="I68" s="4"/>
      <c r="J68" s="84"/>
      <c r="K68" s="96"/>
    </row>
    <row r="69" spans="1:11" ht="12">
      <c r="A69" s="77">
        <v>2014</v>
      </c>
      <c r="B69" s="48" t="s">
        <v>5</v>
      </c>
      <c r="C69" s="47">
        <v>2362</v>
      </c>
      <c r="D69" s="84">
        <v>9</v>
      </c>
      <c r="E69" s="30"/>
      <c r="F69" s="79">
        <v>1523</v>
      </c>
      <c r="G69" s="83"/>
      <c r="H69" s="79">
        <v>276</v>
      </c>
      <c r="I69" s="4"/>
      <c r="J69" s="84">
        <v>5</v>
      </c>
      <c r="K69" s="96"/>
    </row>
    <row r="70" spans="1:11" ht="12">
      <c r="A70" s="77"/>
      <c r="B70" s="48" t="s">
        <v>6</v>
      </c>
      <c r="C70" s="47">
        <v>1857</v>
      </c>
      <c r="D70" s="84">
        <v>5</v>
      </c>
      <c r="E70" s="30"/>
      <c r="F70" s="79">
        <v>1192</v>
      </c>
      <c r="G70" s="83"/>
      <c r="H70" s="79">
        <v>319</v>
      </c>
      <c r="I70" s="4"/>
      <c r="J70" s="84">
        <v>3</v>
      </c>
      <c r="K70" s="96"/>
    </row>
    <row r="71" spans="1:11" ht="12">
      <c r="A71" s="77"/>
      <c r="B71" s="48" t="s">
        <v>7</v>
      </c>
      <c r="C71" s="47">
        <v>1837</v>
      </c>
      <c r="D71" s="84">
        <v>7</v>
      </c>
      <c r="E71" s="30"/>
      <c r="F71" s="79">
        <v>1294</v>
      </c>
      <c r="G71" s="83"/>
      <c r="H71" s="79">
        <v>400</v>
      </c>
      <c r="I71" s="4"/>
      <c r="J71" s="84">
        <v>9</v>
      </c>
      <c r="K71" s="96"/>
    </row>
    <row r="72" spans="1:11" ht="12">
      <c r="A72" s="77"/>
      <c r="B72" s="48" t="s">
        <v>8</v>
      </c>
      <c r="C72" s="47">
        <v>2043</v>
      </c>
      <c r="D72" s="84">
        <v>7</v>
      </c>
      <c r="E72" s="30"/>
      <c r="F72" s="79">
        <v>1219</v>
      </c>
      <c r="G72" s="83"/>
      <c r="H72" s="79">
        <v>717</v>
      </c>
      <c r="I72" s="4"/>
      <c r="J72" s="84">
        <v>5</v>
      </c>
      <c r="K72" s="96"/>
    </row>
    <row r="73" spans="1:11" ht="12">
      <c r="A73" s="77"/>
      <c r="B73" s="48" t="s">
        <v>9</v>
      </c>
      <c r="C73" s="47">
        <v>2009</v>
      </c>
      <c r="D73" s="84">
        <v>5</v>
      </c>
      <c r="E73" s="30"/>
      <c r="F73" s="79">
        <v>1095</v>
      </c>
      <c r="G73" s="83"/>
      <c r="H73" s="79">
        <v>863</v>
      </c>
      <c r="I73" s="4"/>
      <c r="J73" s="84">
        <v>10</v>
      </c>
      <c r="K73" s="96"/>
    </row>
    <row r="74" spans="1:11" ht="12">
      <c r="A74" s="77"/>
      <c r="B74" s="48" t="s">
        <v>10</v>
      </c>
      <c r="C74" s="47">
        <v>1948</v>
      </c>
      <c r="D74" s="84">
        <v>10</v>
      </c>
      <c r="E74" s="30"/>
      <c r="F74" s="79">
        <v>1042</v>
      </c>
      <c r="G74" s="83"/>
      <c r="H74" s="79">
        <v>946</v>
      </c>
      <c r="I74" s="4"/>
      <c r="J74" s="84">
        <v>15</v>
      </c>
      <c r="K74" s="96"/>
    </row>
    <row r="75" spans="1:11" ht="12">
      <c r="A75" s="77"/>
      <c r="B75" s="48" t="s">
        <v>11</v>
      </c>
      <c r="C75" s="47">
        <v>2139</v>
      </c>
      <c r="D75" s="84">
        <v>5</v>
      </c>
      <c r="E75" s="30"/>
      <c r="F75" s="79">
        <v>1151</v>
      </c>
      <c r="G75" s="83"/>
      <c r="H75" s="79">
        <v>1098</v>
      </c>
      <c r="I75" s="4"/>
      <c r="J75" s="84">
        <v>10</v>
      </c>
      <c r="K75" s="96"/>
    </row>
    <row r="76" spans="1:11" ht="12">
      <c r="A76" s="77"/>
      <c r="B76" s="48" t="s">
        <v>12</v>
      </c>
      <c r="C76" s="47">
        <v>1964</v>
      </c>
      <c r="D76" s="84">
        <v>7</v>
      </c>
      <c r="E76" s="30"/>
      <c r="F76" s="79">
        <v>1109</v>
      </c>
      <c r="G76" s="83"/>
      <c r="H76" s="79">
        <v>1226</v>
      </c>
      <c r="I76" s="4"/>
      <c r="J76" s="84">
        <v>13</v>
      </c>
      <c r="K76" s="96"/>
    </row>
    <row r="77" spans="1:11" ht="12">
      <c r="A77" s="77"/>
      <c r="B77" s="48" t="s">
        <v>13</v>
      </c>
      <c r="C77" s="47">
        <v>2246</v>
      </c>
      <c r="D77" s="84">
        <v>10</v>
      </c>
      <c r="E77" s="30"/>
      <c r="F77" s="79">
        <v>1284</v>
      </c>
      <c r="G77" s="83"/>
      <c r="H77" s="79">
        <v>1133</v>
      </c>
      <c r="I77" s="4"/>
      <c r="J77" s="84">
        <v>12</v>
      </c>
      <c r="K77" s="96"/>
    </row>
    <row r="78" spans="1:11" ht="12">
      <c r="A78" s="77"/>
      <c r="B78" s="48" t="s">
        <v>14</v>
      </c>
      <c r="C78" s="47">
        <v>2269</v>
      </c>
      <c r="D78" s="84">
        <v>4</v>
      </c>
      <c r="E78" s="30"/>
      <c r="F78" s="79">
        <v>1308</v>
      </c>
      <c r="G78" s="83"/>
      <c r="H78" s="79">
        <v>641</v>
      </c>
      <c r="I78" s="4"/>
      <c r="J78" s="84">
        <v>6</v>
      </c>
      <c r="K78" s="96"/>
    </row>
    <row r="79" spans="1:11" ht="12">
      <c r="A79" s="77"/>
      <c r="B79" s="48" t="s">
        <v>15</v>
      </c>
      <c r="C79" s="47">
        <v>1914</v>
      </c>
      <c r="D79" s="84">
        <v>6</v>
      </c>
      <c r="E79" s="30"/>
      <c r="F79" s="79">
        <v>1155</v>
      </c>
      <c r="G79" s="83"/>
      <c r="H79" s="79">
        <v>419</v>
      </c>
      <c r="I79" s="4"/>
      <c r="J79" s="84">
        <v>9</v>
      </c>
      <c r="K79" s="96"/>
    </row>
    <row r="80" spans="1:11" ht="12">
      <c r="A80" s="77"/>
      <c r="B80" s="48" t="s">
        <v>16</v>
      </c>
      <c r="C80" s="47">
        <v>1805</v>
      </c>
      <c r="D80" s="84">
        <v>6</v>
      </c>
      <c r="E80" s="30"/>
      <c r="F80" s="79">
        <v>1306</v>
      </c>
      <c r="G80" s="83"/>
      <c r="H80" s="79">
        <v>512</v>
      </c>
      <c r="I80" s="4"/>
      <c r="J80" s="84">
        <v>13</v>
      </c>
      <c r="K80" s="96"/>
    </row>
    <row r="81" spans="1:11" ht="12">
      <c r="A81" s="77"/>
      <c r="B81" s="48"/>
      <c r="C81" s="47"/>
      <c r="D81" s="84"/>
      <c r="E81" s="30"/>
      <c r="F81" s="79"/>
      <c r="G81" s="83"/>
      <c r="H81" s="79"/>
      <c r="I81" s="4"/>
      <c r="J81" s="84"/>
      <c r="K81" s="96"/>
    </row>
    <row r="82" spans="1:11" ht="12">
      <c r="A82" s="77">
        <v>2015</v>
      </c>
      <c r="B82" s="48" t="s">
        <v>5</v>
      </c>
      <c r="C82" s="47">
        <v>2198</v>
      </c>
      <c r="D82" s="84">
        <v>4</v>
      </c>
      <c r="E82" s="30"/>
      <c r="F82" s="79">
        <v>1599</v>
      </c>
      <c r="G82" s="83"/>
      <c r="H82" s="79">
        <v>281</v>
      </c>
      <c r="I82" s="4"/>
      <c r="J82" s="84" t="s">
        <v>17</v>
      </c>
      <c r="K82" s="96"/>
    </row>
    <row r="83" spans="1:11" ht="12">
      <c r="A83" s="77"/>
      <c r="B83" s="48" t="s">
        <v>6</v>
      </c>
      <c r="C83" s="47">
        <v>1784</v>
      </c>
      <c r="D83" s="84">
        <v>9</v>
      </c>
      <c r="E83" s="30"/>
      <c r="F83" s="79">
        <v>1393</v>
      </c>
      <c r="G83" s="83"/>
      <c r="H83" s="79">
        <v>278</v>
      </c>
      <c r="I83" s="4"/>
      <c r="J83" s="84">
        <v>3</v>
      </c>
      <c r="K83" s="96"/>
    </row>
    <row r="84" spans="1:11" ht="12">
      <c r="A84" s="77"/>
      <c r="B84" s="48" t="s">
        <v>7</v>
      </c>
      <c r="C84" s="47">
        <v>1966</v>
      </c>
      <c r="D84" s="84">
        <v>7</v>
      </c>
      <c r="E84" s="30"/>
      <c r="F84" s="79">
        <v>1475</v>
      </c>
      <c r="G84" s="83"/>
      <c r="H84" s="79">
        <v>422</v>
      </c>
      <c r="I84" s="4"/>
      <c r="J84" s="84">
        <v>5</v>
      </c>
      <c r="K84" s="96"/>
    </row>
    <row r="85" spans="1:11" ht="12">
      <c r="A85" s="77"/>
      <c r="B85" s="48" t="s">
        <v>8</v>
      </c>
      <c r="C85" s="47">
        <v>1963</v>
      </c>
      <c r="D85" s="84">
        <v>5</v>
      </c>
      <c r="E85" s="30"/>
      <c r="F85" s="79">
        <v>1261</v>
      </c>
      <c r="G85" s="83"/>
      <c r="H85" s="79">
        <v>634</v>
      </c>
      <c r="I85" s="4"/>
      <c r="J85" s="84">
        <v>8</v>
      </c>
      <c r="K85" s="96"/>
    </row>
    <row r="86" spans="1:11" ht="12">
      <c r="A86" s="77"/>
      <c r="B86" s="48" t="s">
        <v>9</v>
      </c>
      <c r="C86" s="47">
        <v>1919</v>
      </c>
      <c r="D86" s="84">
        <v>7</v>
      </c>
      <c r="E86" s="30"/>
      <c r="F86" s="79">
        <v>1157</v>
      </c>
      <c r="G86" s="83"/>
      <c r="H86" s="79">
        <v>816</v>
      </c>
      <c r="I86" s="4"/>
      <c r="J86" s="84">
        <v>9</v>
      </c>
      <c r="K86" s="96"/>
    </row>
    <row r="87" spans="1:11" ht="12">
      <c r="A87" s="77"/>
      <c r="B87" s="48" t="s">
        <v>10</v>
      </c>
      <c r="C87" s="47">
        <v>2012</v>
      </c>
      <c r="D87" s="84">
        <v>10</v>
      </c>
      <c r="E87" s="30"/>
      <c r="F87" s="79">
        <v>1351</v>
      </c>
      <c r="G87" s="83"/>
      <c r="H87" s="79">
        <v>1006</v>
      </c>
      <c r="I87" s="4"/>
      <c r="J87" s="84">
        <v>4</v>
      </c>
      <c r="K87" s="96"/>
    </row>
    <row r="88" spans="1:11" ht="12">
      <c r="A88" s="77"/>
      <c r="B88" s="48" t="s">
        <v>11</v>
      </c>
      <c r="C88" s="47">
        <v>2140</v>
      </c>
      <c r="D88" s="84">
        <v>6</v>
      </c>
      <c r="E88" s="30"/>
      <c r="F88" s="79">
        <v>1175</v>
      </c>
      <c r="G88" s="83"/>
      <c r="H88" s="79">
        <v>1077</v>
      </c>
      <c r="I88" s="4"/>
      <c r="J88" s="84">
        <v>3</v>
      </c>
      <c r="K88" s="96"/>
    </row>
    <row r="89" spans="1:11" ht="12">
      <c r="A89" s="77"/>
      <c r="B89" s="48" t="s">
        <v>12</v>
      </c>
      <c r="C89" s="47">
        <v>1984</v>
      </c>
      <c r="D89" s="84">
        <v>2</v>
      </c>
      <c r="E89" s="30"/>
      <c r="F89" s="79">
        <v>993</v>
      </c>
      <c r="G89" s="83"/>
      <c r="H89" s="79">
        <v>1136</v>
      </c>
      <c r="I89" s="4"/>
      <c r="J89" s="84">
        <v>15</v>
      </c>
      <c r="K89" s="96"/>
    </row>
    <row r="90" spans="1:11" ht="12">
      <c r="A90" s="77"/>
      <c r="B90" s="48" t="s">
        <v>13</v>
      </c>
      <c r="C90" s="47">
        <v>2289</v>
      </c>
      <c r="D90" s="84">
        <v>8</v>
      </c>
      <c r="E90" s="30"/>
      <c r="F90" s="79">
        <v>1322</v>
      </c>
      <c r="G90" s="83"/>
      <c r="H90" s="79">
        <v>1150</v>
      </c>
      <c r="I90" s="4"/>
      <c r="J90" s="84">
        <v>17</v>
      </c>
      <c r="K90" s="96"/>
    </row>
    <row r="91" spans="1:11" ht="12">
      <c r="A91" s="77"/>
      <c r="B91" s="48" t="s">
        <v>14</v>
      </c>
      <c r="C91" s="47">
        <v>2125</v>
      </c>
      <c r="D91" s="84">
        <v>7</v>
      </c>
      <c r="E91" s="30"/>
      <c r="F91" s="79">
        <v>1260</v>
      </c>
      <c r="G91" s="83"/>
      <c r="H91" s="79">
        <v>656</v>
      </c>
      <c r="I91" s="4"/>
      <c r="J91" s="84">
        <v>6</v>
      </c>
      <c r="K91" s="96"/>
    </row>
    <row r="92" spans="1:11" ht="12">
      <c r="A92" s="77"/>
      <c r="B92" s="48" t="s">
        <v>15</v>
      </c>
      <c r="C92" s="47">
        <v>2033</v>
      </c>
      <c r="D92" s="84">
        <v>7</v>
      </c>
      <c r="E92" s="30"/>
      <c r="F92" s="79">
        <v>1251</v>
      </c>
      <c r="G92" s="83"/>
      <c r="H92" s="79">
        <v>455</v>
      </c>
      <c r="I92" s="4"/>
      <c r="J92" s="84">
        <v>14</v>
      </c>
      <c r="K92" s="96"/>
    </row>
    <row r="93" spans="1:11" ht="12">
      <c r="A93" s="77"/>
      <c r="B93" s="48" t="s">
        <v>16</v>
      </c>
      <c r="C93" s="47">
        <v>1802</v>
      </c>
      <c r="D93" s="84">
        <v>3</v>
      </c>
      <c r="E93" s="30"/>
      <c r="F93" s="79">
        <v>1311</v>
      </c>
      <c r="G93" s="83"/>
      <c r="H93" s="79">
        <v>444</v>
      </c>
      <c r="I93" s="4"/>
      <c r="J93" s="84">
        <v>5</v>
      </c>
      <c r="K93" s="96"/>
    </row>
    <row r="94" spans="1:11" ht="12">
      <c r="A94" s="77"/>
      <c r="B94" s="48"/>
      <c r="C94" s="47"/>
      <c r="D94" s="84"/>
      <c r="E94" s="30"/>
      <c r="F94" s="79"/>
      <c r="G94" s="83"/>
      <c r="H94" s="79"/>
      <c r="I94" s="4"/>
      <c r="J94" s="84"/>
      <c r="K94" s="96"/>
    </row>
    <row r="95" spans="1:11" ht="12">
      <c r="A95" s="77">
        <v>2016</v>
      </c>
      <c r="B95" s="48" t="s">
        <v>5</v>
      </c>
      <c r="C95" s="47">
        <v>2146</v>
      </c>
      <c r="D95" s="84">
        <v>7</v>
      </c>
      <c r="E95" s="30"/>
      <c r="F95" s="79">
        <v>1499</v>
      </c>
      <c r="G95" s="83"/>
      <c r="H95" s="79">
        <v>346</v>
      </c>
      <c r="I95" s="4"/>
      <c r="J95" s="84">
        <v>3</v>
      </c>
      <c r="K95" s="96"/>
    </row>
    <row r="96" spans="1:11" ht="12">
      <c r="A96" s="77"/>
      <c r="B96" s="48" t="s">
        <v>6</v>
      </c>
      <c r="C96" s="47">
        <v>1834</v>
      </c>
      <c r="D96" s="84">
        <v>2</v>
      </c>
      <c r="E96" s="30"/>
      <c r="F96" s="79">
        <v>1332</v>
      </c>
      <c r="G96" s="83"/>
      <c r="H96" s="79">
        <v>225</v>
      </c>
      <c r="I96" s="4"/>
      <c r="J96" s="84">
        <v>2</v>
      </c>
      <c r="K96" s="96"/>
    </row>
    <row r="97" spans="1:11" ht="12">
      <c r="A97" s="77"/>
      <c r="B97" s="48" t="s">
        <v>7</v>
      </c>
      <c r="C97" s="47">
        <v>1919</v>
      </c>
      <c r="D97" s="84">
        <v>6</v>
      </c>
      <c r="E97" s="30"/>
      <c r="F97" s="79">
        <v>1344</v>
      </c>
      <c r="G97" s="83"/>
      <c r="H97" s="79">
        <v>493</v>
      </c>
      <c r="I97" s="4"/>
      <c r="J97" s="84">
        <v>5</v>
      </c>
      <c r="K97" s="96"/>
    </row>
    <row r="98" spans="1:11" ht="12">
      <c r="A98" s="77"/>
      <c r="B98" s="48" t="s">
        <v>8</v>
      </c>
      <c r="C98" s="47">
        <v>2040</v>
      </c>
      <c r="D98" s="84">
        <v>4</v>
      </c>
      <c r="E98" s="30"/>
      <c r="F98" s="79">
        <v>1258</v>
      </c>
      <c r="G98" s="83"/>
      <c r="H98" s="79">
        <v>585</v>
      </c>
      <c r="I98" s="4"/>
      <c r="J98" s="84">
        <v>10</v>
      </c>
      <c r="K98" s="96"/>
    </row>
    <row r="99" spans="1:11" ht="12">
      <c r="A99" s="77"/>
      <c r="B99" s="48" t="s">
        <v>9</v>
      </c>
      <c r="C99" s="47">
        <v>1974</v>
      </c>
      <c r="D99" s="84">
        <v>6</v>
      </c>
      <c r="E99" s="30"/>
      <c r="F99" s="79">
        <v>1214</v>
      </c>
      <c r="G99" s="83"/>
      <c r="H99" s="79">
        <v>757</v>
      </c>
      <c r="I99" s="4"/>
      <c r="J99" s="84">
        <v>8</v>
      </c>
      <c r="K99" s="96"/>
    </row>
    <row r="100" spans="1:11" ht="12">
      <c r="A100" s="77"/>
      <c r="B100" s="48" t="s">
        <v>10</v>
      </c>
      <c r="C100" s="47">
        <v>2080</v>
      </c>
      <c r="D100" s="84">
        <v>5</v>
      </c>
      <c r="E100" s="30"/>
      <c r="F100" s="79">
        <v>1254</v>
      </c>
      <c r="G100" s="83"/>
      <c r="H100" s="79">
        <v>933</v>
      </c>
      <c r="I100" s="4"/>
      <c r="J100" s="84">
        <v>13</v>
      </c>
      <c r="K100" s="96"/>
    </row>
    <row r="101" spans="1:11" ht="12">
      <c r="A101" s="77"/>
      <c r="B101" s="48" t="s">
        <v>11</v>
      </c>
      <c r="C101" s="47">
        <v>1953</v>
      </c>
      <c r="D101" s="84">
        <v>11</v>
      </c>
      <c r="E101" s="30"/>
      <c r="F101" s="79">
        <v>1149</v>
      </c>
      <c r="G101" s="83"/>
      <c r="H101" s="79">
        <v>1059</v>
      </c>
      <c r="I101" s="4"/>
      <c r="J101" s="84">
        <v>9</v>
      </c>
      <c r="K101" s="96"/>
    </row>
    <row r="102" spans="1:11" ht="12">
      <c r="A102" s="77"/>
      <c r="B102" s="48" t="s">
        <v>12</v>
      </c>
      <c r="C102" s="47">
        <v>2157</v>
      </c>
      <c r="D102" s="84">
        <v>14</v>
      </c>
      <c r="E102" s="30"/>
      <c r="F102" s="79">
        <v>1258</v>
      </c>
      <c r="G102" s="83"/>
      <c r="H102" s="79">
        <v>1318</v>
      </c>
      <c r="I102" s="4"/>
      <c r="J102" s="84">
        <v>13</v>
      </c>
      <c r="K102" s="96"/>
    </row>
    <row r="103" spans="1:11" ht="12">
      <c r="A103" s="77"/>
      <c r="B103" s="48" t="s">
        <v>13</v>
      </c>
      <c r="C103" s="47">
        <v>2173</v>
      </c>
      <c r="D103" s="84">
        <v>8</v>
      </c>
      <c r="E103" s="30"/>
      <c r="F103" s="79">
        <v>1216</v>
      </c>
      <c r="G103" s="83"/>
      <c r="H103" s="79">
        <v>1032</v>
      </c>
      <c r="I103" s="4"/>
      <c r="J103" s="84">
        <v>10</v>
      </c>
      <c r="K103" s="96"/>
    </row>
    <row r="104" spans="1:11" ht="12">
      <c r="A104" s="77"/>
      <c r="B104" s="48" t="s">
        <v>14</v>
      </c>
      <c r="C104" s="47">
        <v>2032</v>
      </c>
      <c r="D104" s="84">
        <v>8</v>
      </c>
      <c r="E104" s="30"/>
      <c r="F104" s="79">
        <v>1258</v>
      </c>
      <c r="G104" s="83"/>
      <c r="H104" s="79">
        <v>696</v>
      </c>
      <c r="I104" s="4"/>
      <c r="J104" s="84">
        <v>3</v>
      </c>
      <c r="K104" s="96"/>
    </row>
    <row r="105" spans="1:11" ht="12">
      <c r="A105" s="77"/>
      <c r="B105" s="48" t="s">
        <v>15</v>
      </c>
      <c r="C105" s="47">
        <v>2071</v>
      </c>
      <c r="D105" s="84">
        <v>6</v>
      </c>
      <c r="E105" s="30"/>
      <c r="F105" s="79">
        <v>1337</v>
      </c>
      <c r="G105" s="83"/>
      <c r="H105" s="79">
        <v>463</v>
      </c>
      <c r="I105" s="4"/>
      <c r="J105" s="84">
        <v>4</v>
      </c>
      <c r="K105" s="96"/>
    </row>
    <row r="106" spans="1:11" ht="12.75" thickBot="1">
      <c r="A106" s="106"/>
      <c r="B106" s="98" t="s">
        <v>16</v>
      </c>
      <c r="C106" s="43">
        <v>1699</v>
      </c>
      <c r="D106" s="87">
        <v>6</v>
      </c>
      <c r="E106" s="259"/>
      <c r="F106" s="209">
        <v>1314</v>
      </c>
      <c r="G106" s="211"/>
      <c r="H106" s="209">
        <v>399</v>
      </c>
      <c r="I106" s="212"/>
      <c r="J106" s="87">
        <v>4</v>
      </c>
      <c r="K106" s="210"/>
    </row>
    <row r="109" spans="3:10" ht="12">
      <c r="C109" s="105"/>
      <c r="D109" s="107"/>
      <c r="E109" s="105"/>
      <c r="F109" s="107"/>
      <c r="G109" s="105"/>
      <c r="H109" s="107"/>
      <c r="I109" s="105"/>
      <c r="J109" s="107"/>
    </row>
  </sheetData>
  <sheetProtection/>
  <mergeCells count="4">
    <mergeCell ref="J3:K3"/>
    <mergeCell ref="H3:I3"/>
    <mergeCell ref="F3:G3"/>
    <mergeCell ref="D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49"/>
  <sheetViews>
    <sheetView showGridLines="0" zoomScalePageLayoutView="0" workbookViewId="0" topLeftCell="A1">
      <pane xSplit="2" ySplit="6" topLeftCell="C7" activePane="bottomRight" state="frozen"/>
      <selection pane="topLeft" activeCell="C28" sqref="C28"/>
      <selection pane="topRight" activeCell="C28" sqref="C28"/>
      <selection pane="bottomLeft" activeCell="C28" sqref="C28"/>
      <selection pane="bottomRight" activeCell="C28" sqref="C28"/>
    </sheetView>
  </sheetViews>
  <sheetFormatPr defaultColWidth="9.140625" defaultRowHeight="12.75"/>
  <cols>
    <col min="1" max="1" width="21.140625" style="168" customWidth="1"/>
    <col min="2" max="2" width="12.8515625" style="168" customWidth="1"/>
    <col min="3" max="3" width="7.57421875" style="168" customWidth="1"/>
    <col min="4" max="4" width="2.28125" style="168" customWidth="1"/>
    <col min="5" max="5" width="8.00390625" style="168" customWidth="1"/>
    <col min="6" max="6" width="7.421875" style="168" customWidth="1"/>
    <col min="7" max="7" width="2.140625" style="168" customWidth="1"/>
    <col min="8" max="8" width="7.421875" style="168" customWidth="1"/>
    <col min="9" max="9" width="9.140625" style="168" customWidth="1"/>
    <col min="10" max="10" width="7.57421875" style="260" customWidth="1"/>
    <col min="11" max="11" width="2.421875" style="168" customWidth="1"/>
    <col min="12" max="12" width="8.00390625" style="168" customWidth="1"/>
    <col min="13" max="13" width="8.00390625" style="170" customWidth="1"/>
    <col min="14" max="14" width="7.28125" style="260" customWidth="1"/>
    <col min="15" max="15" width="2.28125" style="168" customWidth="1"/>
    <col min="16" max="16" width="7.140625" style="260" customWidth="1"/>
    <col min="17" max="17" width="2.7109375" style="168" customWidth="1"/>
    <col min="18" max="18" width="7.00390625" style="172" customWidth="1"/>
    <col min="19" max="19" width="2.421875" style="168" customWidth="1"/>
    <col min="20" max="20" width="9.140625" style="168" customWidth="1"/>
    <col min="21" max="21" width="3.8515625" style="168" customWidth="1"/>
    <col min="22" max="22" width="3.28125" style="168" customWidth="1"/>
    <col min="23" max="16384" width="9.140625" style="168" customWidth="1"/>
  </cols>
  <sheetData>
    <row r="1" spans="1:2" ht="12.75">
      <c r="A1" s="54" t="s">
        <v>239</v>
      </c>
      <c r="B1" s="55"/>
    </row>
    <row r="2" spans="1:16" ht="13.5" thickBot="1">
      <c r="A2" s="297"/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</row>
    <row r="3" spans="1:19" ht="12.75">
      <c r="A3" s="314" t="s">
        <v>122</v>
      </c>
      <c r="B3" s="317" t="s">
        <v>221</v>
      </c>
      <c r="C3" s="299" t="s">
        <v>123</v>
      </c>
      <c r="D3" s="300"/>
      <c r="E3" s="301"/>
      <c r="F3" s="301"/>
      <c r="G3" s="301"/>
      <c r="H3" s="302"/>
      <c r="I3" s="311" t="s">
        <v>115</v>
      </c>
      <c r="J3" s="299" t="s">
        <v>116</v>
      </c>
      <c r="K3" s="300"/>
      <c r="L3" s="300"/>
      <c r="M3" s="300"/>
      <c r="N3" s="300"/>
      <c r="O3" s="300"/>
      <c r="P3" s="300"/>
      <c r="Q3" s="300"/>
      <c r="R3" s="311" t="s">
        <v>113</v>
      </c>
      <c r="S3" s="312"/>
    </row>
    <row r="4" spans="1:19" ht="12.75" customHeight="1">
      <c r="A4" s="315"/>
      <c r="B4" s="318"/>
      <c r="C4" s="305" t="s">
        <v>194</v>
      </c>
      <c r="D4" s="306"/>
      <c r="E4" s="321" t="s">
        <v>200</v>
      </c>
      <c r="F4" s="325" t="s">
        <v>201</v>
      </c>
      <c r="G4" s="325"/>
      <c r="H4" s="326"/>
      <c r="I4" s="329"/>
      <c r="J4" s="309" t="s">
        <v>125</v>
      </c>
      <c r="K4" s="320"/>
      <c r="L4" s="320"/>
      <c r="M4" s="310"/>
      <c r="N4" s="307" t="s">
        <v>52</v>
      </c>
      <c r="O4" s="325"/>
      <c r="P4" s="325"/>
      <c r="Q4" s="325"/>
      <c r="R4" s="307"/>
      <c r="S4" s="313"/>
    </row>
    <row r="5" spans="1:19" ht="27" customHeight="1">
      <c r="A5" s="315"/>
      <c r="B5" s="318"/>
      <c r="C5" s="307"/>
      <c r="D5" s="308"/>
      <c r="E5" s="318"/>
      <c r="F5" s="327"/>
      <c r="G5" s="327"/>
      <c r="H5" s="328"/>
      <c r="I5" s="329"/>
      <c r="J5" s="305" t="s">
        <v>124</v>
      </c>
      <c r="K5" s="306"/>
      <c r="L5" s="321" t="s">
        <v>202</v>
      </c>
      <c r="M5" s="323" t="s">
        <v>128</v>
      </c>
      <c r="N5" s="305" t="s">
        <v>126</v>
      </c>
      <c r="O5" s="306"/>
      <c r="P5" s="305" t="s">
        <v>127</v>
      </c>
      <c r="Q5" s="331"/>
      <c r="R5" s="307"/>
      <c r="S5" s="313"/>
    </row>
    <row r="6" spans="1:19" ht="12.75">
      <c r="A6" s="316"/>
      <c r="B6" s="319"/>
      <c r="C6" s="309"/>
      <c r="D6" s="310"/>
      <c r="E6" s="319"/>
      <c r="F6" s="303" t="s">
        <v>18</v>
      </c>
      <c r="G6" s="304"/>
      <c r="H6" s="88" t="s">
        <v>0</v>
      </c>
      <c r="I6" s="330"/>
      <c r="J6" s="309"/>
      <c r="K6" s="310"/>
      <c r="L6" s="322"/>
      <c r="M6" s="324"/>
      <c r="N6" s="307"/>
      <c r="O6" s="308"/>
      <c r="P6" s="307"/>
      <c r="Q6" s="320"/>
      <c r="R6" s="307"/>
      <c r="S6" s="313"/>
    </row>
    <row r="7" spans="1:19" ht="12.75">
      <c r="A7" s="39" t="s">
        <v>19</v>
      </c>
      <c r="B7" s="134">
        <f>SUM(B10:B11,B14:B23,B26:B29,B32:B36,B39:B43)</f>
        <v>1851621</v>
      </c>
      <c r="C7" s="134">
        <f>SUM(C9+C13+C25+C31+C38)</f>
        <v>5802</v>
      </c>
      <c r="D7" s="245"/>
      <c r="E7" s="246">
        <f>C7/(B7/4)*1000</f>
        <v>12.533882473789182</v>
      </c>
      <c r="F7" s="49">
        <f>SUM(F9+F13+F25+F31+F38)</f>
        <v>2587</v>
      </c>
      <c r="G7" s="49"/>
      <c r="H7" s="248">
        <f>F7/C7*100</f>
        <v>44.58807307824888</v>
      </c>
      <c r="I7" s="262">
        <f>SUM(I9+I13+I25+I31+I38)</f>
        <v>20</v>
      </c>
      <c r="J7" s="49">
        <f>SUM(J9+J13+J25+J31+J38)</f>
        <v>3909</v>
      </c>
      <c r="K7" s="85"/>
      <c r="L7" s="246">
        <f>J7/(B7/4)*1000</f>
        <v>8.444492690458793</v>
      </c>
      <c r="M7" s="85">
        <f>SUM(M9+M13+M25+M31+M38)</f>
        <v>33</v>
      </c>
      <c r="N7" s="85">
        <f>SUM(N9+N13+N25+N31+N38)</f>
        <v>1112</v>
      </c>
      <c r="O7" s="85"/>
      <c r="P7" s="85">
        <f>SUM(P9+P13+P25+P31+P38)</f>
        <v>382</v>
      </c>
      <c r="Q7" s="257"/>
      <c r="R7" s="134">
        <f>SUM(R9+R13+R25+R31+R38)</f>
        <v>1558</v>
      </c>
      <c r="S7" s="173"/>
    </row>
    <row r="8" spans="1:19" ht="12.75">
      <c r="A8" s="40"/>
      <c r="B8" s="135"/>
      <c r="C8" s="156"/>
      <c r="D8" s="247"/>
      <c r="E8" s="213"/>
      <c r="F8" s="59"/>
      <c r="G8" s="59"/>
      <c r="H8" s="249"/>
      <c r="I8" s="59"/>
      <c r="J8" s="135"/>
      <c r="K8" s="38"/>
      <c r="L8" s="213"/>
      <c r="M8" s="214"/>
      <c r="N8" s="38"/>
      <c r="O8" s="38"/>
      <c r="P8" s="215"/>
      <c r="Q8" s="215"/>
      <c r="R8" s="157"/>
      <c r="S8" s="173"/>
    </row>
    <row r="9" spans="1:19" ht="12.75">
      <c r="A9" s="41" t="s">
        <v>20</v>
      </c>
      <c r="B9" s="156">
        <f>SUM(B10:B11)</f>
        <v>353778</v>
      </c>
      <c r="C9" s="156">
        <f>SUM(C10:C11)</f>
        <v>1152</v>
      </c>
      <c r="D9" s="247"/>
      <c r="E9" s="213">
        <f>C9/(B9/4)*1000</f>
        <v>13.025117446534267</v>
      </c>
      <c r="F9" s="59">
        <f>SUM(F10:F11)</f>
        <v>638</v>
      </c>
      <c r="G9" s="59"/>
      <c r="H9" s="249">
        <f>F9/C9*100</f>
        <v>55.38194444444444</v>
      </c>
      <c r="I9" s="59">
        <f>SUM(I10:I11)</f>
        <v>5</v>
      </c>
      <c r="J9" s="156">
        <f>SUM(J10:J11)</f>
        <v>871</v>
      </c>
      <c r="K9" s="215"/>
      <c r="L9" s="213">
        <f>J9/(B9/4)*1000</f>
        <v>9.847983763829294</v>
      </c>
      <c r="M9" s="85">
        <f>SUM(M10:M11)</f>
        <v>8</v>
      </c>
      <c r="N9" s="85">
        <f>SUM(N10:N11)</f>
        <v>245</v>
      </c>
      <c r="O9" s="216"/>
      <c r="P9" s="85">
        <f>SUM(P10:P11)</f>
        <v>85</v>
      </c>
      <c r="Q9" s="215"/>
      <c r="R9" s="157">
        <v>267</v>
      </c>
      <c r="S9" s="173"/>
    </row>
    <row r="10" spans="1:20" ht="12.75">
      <c r="A10" s="240" t="s">
        <v>21</v>
      </c>
      <c r="B10" s="37">
        <v>285011</v>
      </c>
      <c r="C10" s="37">
        <v>928</v>
      </c>
      <c r="D10" s="247"/>
      <c r="E10" s="217">
        <f>C10/(B10/4)*1000</f>
        <v>13.024058720540612</v>
      </c>
      <c r="F10" s="60">
        <v>559</v>
      </c>
      <c r="G10" s="60"/>
      <c r="H10" s="250">
        <f>F10/C10*100</f>
        <v>60.23706896551724</v>
      </c>
      <c r="I10" s="60">
        <v>5</v>
      </c>
      <c r="J10" s="135">
        <v>722</v>
      </c>
      <c r="K10" s="38"/>
      <c r="L10" s="217">
        <f aca="true" t="shared" si="0" ref="L10:L43">J10/(B10/4)*1000</f>
        <v>10.132942237317156</v>
      </c>
      <c r="M10" s="214">
        <v>7</v>
      </c>
      <c r="N10" s="51">
        <v>198</v>
      </c>
      <c r="O10" s="51"/>
      <c r="P10" s="51">
        <v>70</v>
      </c>
      <c r="Q10" s="51"/>
      <c r="R10" s="242" t="s">
        <v>222</v>
      </c>
      <c r="S10" s="173"/>
      <c r="T10" s="174"/>
    </row>
    <row r="11" spans="1:20" ht="12.75">
      <c r="A11" s="40" t="s">
        <v>22</v>
      </c>
      <c r="B11" s="37">
        <v>68767</v>
      </c>
      <c r="C11" s="37">
        <v>224</v>
      </c>
      <c r="D11" s="247"/>
      <c r="E11" s="217">
        <f aca="true" t="shared" si="1" ref="E11:E43">C11/(B11/4)*1000</f>
        <v>13.029505431384239</v>
      </c>
      <c r="F11" s="60">
        <v>79</v>
      </c>
      <c r="G11" s="60"/>
      <c r="H11" s="250">
        <f aca="true" t="shared" si="2" ref="H11:H43">F11/C11*100</f>
        <v>35.267857142857146</v>
      </c>
      <c r="I11" s="60" t="s">
        <v>17</v>
      </c>
      <c r="J11" s="135">
        <v>149</v>
      </c>
      <c r="K11" s="38"/>
      <c r="L11" s="217">
        <f t="shared" si="0"/>
        <v>8.666947809268981</v>
      </c>
      <c r="M11" s="214">
        <v>1</v>
      </c>
      <c r="N11" s="51">
        <v>47</v>
      </c>
      <c r="O11" s="51"/>
      <c r="P11" s="51">
        <v>15</v>
      </c>
      <c r="Q11" s="51"/>
      <c r="R11" s="242" t="s">
        <v>222</v>
      </c>
      <c r="S11" s="173"/>
      <c r="T11" s="174"/>
    </row>
    <row r="12" spans="1:20" ht="12.75">
      <c r="A12" s="40"/>
      <c r="B12" s="135"/>
      <c r="C12" s="157"/>
      <c r="D12" s="247"/>
      <c r="E12" s="217"/>
      <c r="F12" s="60"/>
      <c r="G12" s="60"/>
      <c r="H12" s="250"/>
      <c r="I12" s="60"/>
      <c r="J12" s="135"/>
      <c r="K12" s="38"/>
      <c r="L12" s="217"/>
      <c r="M12" s="216"/>
      <c r="N12" s="38"/>
      <c r="O12" s="38"/>
      <c r="P12" s="172"/>
      <c r="Q12" s="215"/>
      <c r="R12" s="157"/>
      <c r="S12" s="173"/>
      <c r="T12" s="174"/>
    </row>
    <row r="13" spans="1:20" ht="12.75">
      <c r="A13" s="41" t="s">
        <v>23</v>
      </c>
      <c r="B13" s="156">
        <f>SUM(B14:B23)</f>
        <v>471188</v>
      </c>
      <c r="C13" s="156">
        <f>SUM(C14:C23)</f>
        <v>1411</v>
      </c>
      <c r="D13" s="247"/>
      <c r="E13" s="213">
        <f>C13/(B13/4)*1000</f>
        <v>11.978233741096972</v>
      </c>
      <c r="F13" s="59">
        <f>SUM(F14:F23)</f>
        <v>586</v>
      </c>
      <c r="G13" s="247"/>
      <c r="H13" s="249">
        <f>F13/C13*100</f>
        <v>41.53082919914954</v>
      </c>
      <c r="I13" s="59">
        <f>SUM(I14:I23)</f>
        <v>8</v>
      </c>
      <c r="J13" s="156">
        <f>SUM(J14:J23)</f>
        <v>1005</v>
      </c>
      <c r="K13" s="85"/>
      <c r="L13" s="213">
        <f>J13/(B13/4)*1000</f>
        <v>8.531626442099546</v>
      </c>
      <c r="M13" s="85">
        <f>SUM(M14:M23)</f>
        <v>7</v>
      </c>
      <c r="N13" s="85">
        <f>SUM(N14:N23)</f>
        <v>294</v>
      </c>
      <c r="O13" s="216"/>
      <c r="P13" s="85">
        <f>SUM(P14:P23)</f>
        <v>93</v>
      </c>
      <c r="Q13" s="215"/>
      <c r="R13" s="157">
        <v>407</v>
      </c>
      <c r="S13" s="173"/>
      <c r="T13" s="174"/>
    </row>
    <row r="14" spans="1:20" ht="12.75">
      <c r="A14" s="40" t="s">
        <v>24</v>
      </c>
      <c r="B14" s="37">
        <v>54381</v>
      </c>
      <c r="C14" s="135">
        <v>150</v>
      </c>
      <c r="D14" s="247"/>
      <c r="E14" s="217">
        <f t="shared" si="1"/>
        <v>11.033265294864016</v>
      </c>
      <c r="F14" s="60">
        <v>72</v>
      </c>
      <c r="G14" s="60"/>
      <c r="H14" s="250">
        <f t="shared" si="2"/>
        <v>48</v>
      </c>
      <c r="I14" s="38" t="s">
        <v>17</v>
      </c>
      <c r="J14" s="135">
        <v>116</v>
      </c>
      <c r="K14" s="38"/>
      <c r="L14" s="217">
        <f t="shared" si="0"/>
        <v>8.532391828028173</v>
      </c>
      <c r="M14" s="214">
        <v>1</v>
      </c>
      <c r="N14" s="51">
        <v>27</v>
      </c>
      <c r="O14" s="51"/>
      <c r="P14" s="38">
        <v>7</v>
      </c>
      <c r="Q14" s="51"/>
      <c r="R14" s="242" t="s">
        <v>222</v>
      </c>
      <c r="S14" s="173"/>
      <c r="T14" s="174"/>
    </row>
    <row r="15" spans="1:20" ht="12.75">
      <c r="A15" s="40" t="s">
        <v>25</v>
      </c>
      <c r="B15" s="37">
        <v>65604</v>
      </c>
      <c r="C15" s="135">
        <v>227</v>
      </c>
      <c r="D15" s="247"/>
      <c r="E15" s="217">
        <f t="shared" si="1"/>
        <v>13.840619474422292</v>
      </c>
      <c r="F15" s="60">
        <v>78</v>
      </c>
      <c r="G15" s="60"/>
      <c r="H15" s="250">
        <f t="shared" si="2"/>
        <v>34.36123348017621</v>
      </c>
      <c r="I15" s="60" t="s">
        <v>17</v>
      </c>
      <c r="J15" s="135">
        <v>175</v>
      </c>
      <c r="K15" s="38"/>
      <c r="L15" s="217">
        <f t="shared" si="0"/>
        <v>10.670081092616304</v>
      </c>
      <c r="M15" s="214" t="s">
        <v>17</v>
      </c>
      <c r="N15" s="51">
        <v>48</v>
      </c>
      <c r="O15" s="51"/>
      <c r="P15" s="38">
        <v>14</v>
      </c>
      <c r="Q15" s="51"/>
      <c r="R15" s="242" t="s">
        <v>222</v>
      </c>
      <c r="S15" s="173"/>
      <c r="T15" s="174"/>
    </row>
    <row r="16" spans="1:20" ht="12.75">
      <c r="A16" s="40" t="s">
        <v>26</v>
      </c>
      <c r="B16" s="37">
        <v>32009</v>
      </c>
      <c r="C16" s="135">
        <v>85</v>
      </c>
      <c r="D16" s="247"/>
      <c r="E16" s="217">
        <f t="shared" si="1"/>
        <v>10.622012558967791</v>
      </c>
      <c r="F16" s="60">
        <v>33</v>
      </c>
      <c r="G16" s="60"/>
      <c r="H16" s="250">
        <f t="shared" si="2"/>
        <v>38.82352941176471</v>
      </c>
      <c r="I16" s="60" t="s">
        <v>17</v>
      </c>
      <c r="J16" s="135">
        <v>64</v>
      </c>
      <c r="K16" s="38"/>
      <c r="L16" s="217">
        <f t="shared" si="0"/>
        <v>7.997750632634571</v>
      </c>
      <c r="M16" s="214" t="s">
        <v>17</v>
      </c>
      <c r="N16" s="51">
        <v>20</v>
      </c>
      <c r="O16" s="51"/>
      <c r="P16" s="38">
        <v>10</v>
      </c>
      <c r="Q16" s="51"/>
      <c r="R16" s="242" t="s">
        <v>222</v>
      </c>
      <c r="S16" s="173"/>
      <c r="T16" s="174"/>
    </row>
    <row r="17" spans="1:25" ht="12.75">
      <c r="A17" s="40" t="s">
        <v>27</v>
      </c>
      <c r="B17" s="37">
        <v>39156</v>
      </c>
      <c r="C17" s="135">
        <v>93</v>
      </c>
      <c r="D17" s="247"/>
      <c r="E17" s="217">
        <f t="shared" si="1"/>
        <v>9.500459699662887</v>
      </c>
      <c r="F17" s="60">
        <v>46</v>
      </c>
      <c r="G17" s="60"/>
      <c r="H17" s="250">
        <f t="shared" si="2"/>
        <v>49.46236559139785</v>
      </c>
      <c r="I17" s="38" t="s">
        <v>17</v>
      </c>
      <c r="J17" s="135">
        <v>96</v>
      </c>
      <c r="K17" s="38"/>
      <c r="L17" s="217">
        <f t="shared" si="0"/>
        <v>9.806926141587496</v>
      </c>
      <c r="M17" s="214">
        <v>1</v>
      </c>
      <c r="N17" s="51">
        <v>31</v>
      </c>
      <c r="O17" s="51"/>
      <c r="P17" s="38">
        <v>7</v>
      </c>
      <c r="Q17" s="51"/>
      <c r="R17" s="242" t="s">
        <v>222</v>
      </c>
      <c r="S17" s="173"/>
      <c r="T17" s="174"/>
      <c r="U17"/>
      <c r="V17"/>
      <c r="W17"/>
      <c r="X17"/>
      <c r="Y17"/>
    </row>
    <row r="18" spans="1:25" ht="12.75">
      <c r="A18" s="40" t="s">
        <v>28</v>
      </c>
      <c r="B18" s="37">
        <v>59586</v>
      </c>
      <c r="C18" s="135">
        <v>155</v>
      </c>
      <c r="D18" s="247"/>
      <c r="E18" s="217">
        <f t="shared" si="1"/>
        <v>10.405128721511765</v>
      </c>
      <c r="F18" s="60">
        <v>82</v>
      </c>
      <c r="G18" s="60"/>
      <c r="H18" s="250">
        <f t="shared" si="2"/>
        <v>52.903225806451616</v>
      </c>
      <c r="I18" s="60" t="s">
        <v>17</v>
      </c>
      <c r="J18" s="135">
        <v>125</v>
      </c>
      <c r="K18" s="38"/>
      <c r="L18" s="217">
        <f t="shared" si="0"/>
        <v>8.391232839928842</v>
      </c>
      <c r="M18" s="214">
        <v>1</v>
      </c>
      <c r="N18" s="51">
        <v>40</v>
      </c>
      <c r="O18" s="51"/>
      <c r="P18" s="38">
        <v>11</v>
      </c>
      <c r="Q18" s="51"/>
      <c r="R18" s="242" t="s">
        <v>222</v>
      </c>
      <c r="S18" s="173"/>
      <c r="T18" s="174"/>
      <c r="U18"/>
      <c r="V18"/>
      <c r="W18" s="244"/>
      <c r="X18"/>
      <c r="Y18"/>
    </row>
    <row r="19" spans="1:25" ht="12.75">
      <c r="A19" s="40" t="s">
        <v>29</v>
      </c>
      <c r="B19" s="37">
        <v>38108</v>
      </c>
      <c r="C19" s="135">
        <v>143</v>
      </c>
      <c r="D19" s="247"/>
      <c r="E19" s="217">
        <f t="shared" si="1"/>
        <v>15.009971659494068</v>
      </c>
      <c r="F19" s="60">
        <v>58</v>
      </c>
      <c r="G19" s="60"/>
      <c r="H19" s="250">
        <f t="shared" si="2"/>
        <v>40.55944055944056</v>
      </c>
      <c r="I19" s="38">
        <v>1</v>
      </c>
      <c r="J19" s="135">
        <v>61</v>
      </c>
      <c r="K19" s="38"/>
      <c r="L19" s="217">
        <f t="shared" si="0"/>
        <v>6.402855043560407</v>
      </c>
      <c r="M19" s="214">
        <v>2</v>
      </c>
      <c r="N19" s="51">
        <v>16</v>
      </c>
      <c r="O19" s="51"/>
      <c r="P19" s="38">
        <v>3</v>
      </c>
      <c r="Q19" s="51"/>
      <c r="R19" s="242" t="s">
        <v>222</v>
      </c>
      <c r="S19" s="173"/>
      <c r="T19" s="174"/>
      <c r="U19"/>
      <c r="V19"/>
      <c r="W19" s="244"/>
      <c r="X19"/>
      <c r="Y19"/>
    </row>
    <row r="20" spans="1:25" ht="12.75">
      <c r="A20" s="40" t="s">
        <v>30</v>
      </c>
      <c r="B20" s="37">
        <v>32385</v>
      </c>
      <c r="C20" s="135">
        <v>84</v>
      </c>
      <c r="D20" s="247"/>
      <c r="E20" s="217">
        <f t="shared" si="1"/>
        <v>10.375173691523853</v>
      </c>
      <c r="F20" s="60">
        <v>33</v>
      </c>
      <c r="G20" s="60"/>
      <c r="H20" s="250">
        <f t="shared" si="2"/>
        <v>39.285714285714285</v>
      </c>
      <c r="I20" s="38" t="s">
        <v>17</v>
      </c>
      <c r="J20" s="135">
        <v>71</v>
      </c>
      <c r="K20" s="38"/>
      <c r="L20" s="217">
        <f t="shared" si="0"/>
        <v>8.769492048788019</v>
      </c>
      <c r="M20" s="214" t="s">
        <v>17</v>
      </c>
      <c r="N20" s="51">
        <v>27</v>
      </c>
      <c r="O20" s="51"/>
      <c r="P20" s="38">
        <v>6</v>
      </c>
      <c r="Q20" s="51"/>
      <c r="R20" s="242" t="s">
        <v>222</v>
      </c>
      <c r="S20" s="173"/>
      <c r="T20" s="174"/>
      <c r="U20"/>
      <c r="V20"/>
      <c r="W20" s="244"/>
      <c r="X20"/>
      <c r="Y20"/>
    </row>
    <row r="21" spans="1:25" ht="12.75">
      <c r="A21" s="40" t="s">
        <v>31</v>
      </c>
      <c r="B21" s="37">
        <v>46564</v>
      </c>
      <c r="C21" s="135">
        <v>152</v>
      </c>
      <c r="D21" s="247"/>
      <c r="E21" s="217">
        <f t="shared" si="1"/>
        <v>13.057297483034104</v>
      </c>
      <c r="F21" s="60">
        <v>32</v>
      </c>
      <c r="G21" s="60"/>
      <c r="H21" s="250">
        <f t="shared" si="2"/>
        <v>21.052631578947366</v>
      </c>
      <c r="I21" s="38">
        <v>2</v>
      </c>
      <c r="J21" s="135">
        <v>86</v>
      </c>
      <c r="K21" s="38"/>
      <c r="L21" s="217">
        <f t="shared" si="0"/>
        <v>7.387681470664032</v>
      </c>
      <c r="M21" s="214" t="s">
        <v>17</v>
      </c>
      <c r="N21" s="51">
        <v>28</v>
      </c>
      <c r="O21" s="51"/>
      <c r="P21" s="38">
        <v>11</v>
      </c>
      <c r="Q21" s="51"/>
      <c r="R21" s="242" t="s">
        <v>222</v>
      </c>
      <c r="S21" s="173"/>
      <c r="T21" s="174"/>
      <c r="U21"/>
      <c r="V21"/>
      <c r="W21" s="244"/>
      <c r="X21"/>
      <c r="Y21"/>
    </row>
    <row r="22" spans="1:25" ht="12.75">
      <c r="A22" s="40" t="s">
        <v>32</v>
      </c>
      <c r="B22" s="37">
        <v>17309</v>
      </c>
      <c r="C22" s="135">
        <v>43</v>
      </c>
      <c r="D22" s="247"/>
      <c r="E22" s="217">
        <f t="shared" si="1"/>
        <v>9.937026980183719</v>
      </c>
      <c r="F22" s="60">
        <v>20</v>
      </c>
      <c r="G22" s="60"/>
      <c r="H22" s="250">
        <f t="shared" si="2"/>
        <v>46.51162790697674</v>
      </c>
      <c r="I22" s="38">
        <v>1</v>
      </c>
      <c r="J22" s="135">
        <v>29</v>
      </c>
      <c r="K22" s="38"/>
      <c r="L22" s="217">
        <f t="shared" si="0"/>
        <v>6.701715870356462</v>
      </c>
      <c r="M22" s="214" t="s">
        <v>17</v>
      </c>
      <c r="N22" s="51">
        <v>7</v>
      </c>
      <c r="O22" s="51"/>
      <c r="P22" s="38">
        <v>3</v>
      </c>
      <c r="Q22" s="51"/>
      <c r="R22" s="242" t="s">
        <v>222</v>
      </c>
      <c r="S22" s="173"/>
      <c r="T22" s="174"/>
      <c r="U22"/>
      <c r="V22"/>
      <c r="W22" s="244"/>
      <c r="X22"/>
      <c r="Y22"/>
    </row>
    <row r="23" spans="1:25" ht="12.75">
      <c r="A23" s="40" t="s">
        <v>33</v>
      </c>
      <c r="B23" s="37">
        <v>86086</v>
      </c>
      <c r="C23" s="135">
        <v>279</v>
      </c>
      <c r="D23" s="247"/>
      <c r="E23" s="217">
        <f t="shared" si="1"/>
        <v>12.963780405640872</v>
      </c>
      <c r="F23" s="60">
        <v>132</v>
      </c>
      <c r="G23" s="60"/>
      <c r="H23" s="250">
        <f t="shared" si="2"/>
        <v>47.31182795698925</v>
      </c>
      <c r="I23" s="38">
        <v>4</v>
      </c>
      <c r="J23" s="135">
        <v>182</v>
      </c>
      <c r="K23" s="38"/>
      <c r="L23" s="217">
        <f t="shared" si="0"/>
        <v>8.456659619450317</v>
      </c>
      <c r="M23" s="214">
        <v>2</v>
      </c>
      <c r="N23" s="51">
        <v>50</v>
      </c>
      <c r="O23" s="51"/>
      <c r="P23" s="38">
        <v>21</v>
      </c>
      <c r="Q23" s="51"/>
      <c r="R23" s="242" t="s">
        <v>222</v>
      </c>
      <c r="S23" s="173"/>
      <c r="T23" s="174"/>
      <c r="U23"/>
      <c r="V23"/>
      <c r="W23" s="244"/>
      <c r="X23"/>
      <c r="Y23"/>
    </row>
    <row r="24" spans="1:25" ht="12.75">
      <c r="A24" s="40"/>
      <c r="B24" s="135"/>
      <c r="C24" s="135"/>
      <c r="D24" s="247"/>
      <c r="E24" s="217"/>
      <c r="F24" s="60"/>
      <c r="G24" s="60"/>
      <c r="H24" s="250"/>
      <c r="I24" s="60"/>
      <c r="J24" s="135"/>
      <c r="K24" s="38"/>
      <c r="L24" s="217"/>
      <c r="M24" s="216"/>
      <c r="N24" s="38"/>
      <c r="O24" s="38"/>
      <c r="P24" s="172"/>
      <c r="Q24" s="215"/>
      <c r="R24" s="157"/>
      <c r="S24" s="173"/>
      <c r="T24" s="174"/>
      <c r="U24"/>
      <c r="V24"/>
      <c r="W24" s="244"/>
      <c r="X24"/>
      <c r="Y24"/>
    </row>
    <row r="25" spans="1:25" ht="12.75">
      <c r="A25" s="41" t="s">
        <v>34</v>
      </c>
      <c r="B25" s="156">
        <f>SUM(B26:B29)</f>
        <v>354651</v>
      </c>
      <c r="C25" s="156">
        <f>SUM(C26:C29)</f>
        <v>1019</v>
      </c>
      <c r="D25" s="247"/>
      <c r="E25" s="213">
        <f>C25/(B25/4)*1000</f>
        <v>11.492988882027685</v>
      </c>
      <c r="F25" s="59">
        <f>SUM(F26:F29)</f>
        <v>442</v>
      </c>
      <c r="G25" s="59"/>
      <c r="H25" s="249">
        <f>F25/C25*100</f>
        <v>43.37585868498528</v>
      </c>
      <c r="I25" s="59">
        <f>SUM(I26:I29)</f>
        <v>1</v>
      </c>
      <c r="J25" s="156">
        <f>SUM(J26:J29)</f>
        <v>777</v>
      </c>
      <c r="K25" s="215"/>
      <c r="L25" s="213">
        <f>J25/(B25/4)*1000</f>
        <v>8.763545006217381</v>
      </c>
      <c r="M25" s="85">
        <f>SUM(M26:M29)</f>
        <v>8</v>
      </c>
      <c r="N25" s="85">
        <f>SUM(N26:N29)</f>
        <v>211</v>
      </c>
      <c r="O25" s="216"/>
      <c r="P25" s="85">
        <f>SUM(P26:P29)</f>
        <v>69</v>
      </c>
      <c r="Q25" s="215"/>
      <c r="R25" s="157">
        <v>286</v>
      </c>
      <c r="S25" s="173"/>
      <c r="T25" s="174"/>
      <c r="U25"/>
      <c r="V25"/>
      <c r="W25" s="244"/>
      <c r="X25"/>
      <c r="Y25"/>
    </row>
    <row r="26" spans="1:25" ht="12.75">
      <c r="A26" s="40" t="s">
        <v>35</v>
      </c>
      <c r="B26" s="37">
        <v>79099</v>
      </c>
      <c r="C26" s="135">
        <v>180</v>
      </c>
      <c r="D26" s="247"/>
      <c r="E26" s="217">
        <f t="shared" si="1"/>
        <v>9.10251709882552</v>
      </c>
      <c r="F26" s="60">
        <v>85</v>
      </c>
      <c r="G26" s="60"/>
      <c r="H26" s="250">
        <f t="shared" si="2"/>
        <v>47.22222222222222</v>
      </c>
      <c r="I26" s="38" t="s">
        <v>17</v>
      </c>
      <c r="J26" s="135">
        <v>177</v>
      </c>
      <c r="K26" s="38"/>
      <c r="L26" s="217">
        <f t="shared" si="0"/>
        <v>8.950808480511764</v>
      </c>
      <c r="M26" s="214" t="s">
        <v>17</v>
      </c>
      <c r="N26" s="51">
        <v>43</v>
      </c>
      <c r="O26" s="51"/>
      <c r="P26" s="51">
        <v>18</v>
      </c>
      <c r="Q26" s="51"/>
      <c r="R26" s="242" t="s">
        <v>222</v>
      </c>
      <c r="S26" s="173"/>
      <c r="T26" s="174"/>
      <c r="U26"/>
      <c r="V26"/>
      <c r="W26" s="244"/>
      <c r="X26"/>
      <c r="Y26"/>
    </row>
    <row r="27" spans="1:25" ht="12.75">
      <c r="A27" s="40" t="s">
        <v>36</v>
      </c>
      <c r="B27" s="37">
        <v>70520</v>
      </c>
      <c r="C27" s="135">
        <v>201</v>
      </c>
      <c r="D27" s="247"/>
      <c r="E27" s="217">
        <f t="shared" si="1"/>
        <v>11.401020986954057</v>
      </c>
      <c r="F27" s="60">
        <v>89</v>
      </c>
      <c r="G27" s="60"/>
      <c r="H27" s="250">
        <f t="shared" si="2"/>
        <v>44.27860696517413</v>
      </c>
      <c r="I27" s="38" t="s">
        <v>17</v>
      </c>
      <c r="J27" s="135">
        <v>137</v>
      </c>
      <c r="K27" s="38"/>
      <c r="L27" s="217">
        <f t="shared" si="0"/>
        <v>7.770845150311968</v>
      </c>
      <c r="M27" s="214">
        <v>3</v>
      </c>
      <c r="N27" s="51">
        <v>37</v>
      </c>
      <c r="O27" s="51"/>
      <c r="P27" s="51">
        <v>12</v>
      </c>
      <c r="Q27" s="51"/>
      <c r="R27" s="242" t="s">
        <v>222</v>
      </c>
      <c r="S27" s="173"/>
      <c r="T27" s="174"/>
      <c r="U27"/>
      <c r="V27"/>
      <c r="W27" s="244"/>
      <c r="X27"/>
      <c r="Y27"/>
    </row>
    <row r="28" spans="1:25" ht="12.75">
      <c r="A28" s="40" t="s">
        <v>37</v>
      </c>
      <c r="B28" s="37">
        <v>125012</v>
      </c>
      <c r="C28" s="135">
        <v>426</v>
      </c>
      <c r="D28" s="247"/>
      <c r="E28" s="217">
        <f t="shared" si="1"/>
        <v>13.630691453620452</v>
      </c>
      <c r="F28" s="60">
        <v>188</v>
      </c>
      <c r="G28" s="60"/>
      <c r="H28" s="250">
        <f t="shared" si="2"/>
        <v>44.13145539906103</v>
      </c>
      <c r="I28" s="60">
        <v>1</v>
      </c>
      <c r="J28" s="135">
        <v>240</v>
      </c>
      <c r="K28" s="38"/>
      <c r="L28" s="217">
        <f t="shared" si="0"/>
        <v>7.679262790772086</v>
      </c>
      <c r="M28" s="214">
        <v>5</v>
      </c>
      <c r="N28" s="51">
        <v>68</v>
      </c>
      <c r="O28" s="51"/>
      <c r="P28" s="51">
        <v>26</v>
      </c>
      <c r="Q28" s="51"/>
      <c r="R28" s="242" t="s">
        <v>222</v>
      </c>
      <c r="S28" s="173"/>
      <c r="T28" s="174"/>
      <c r="U28"/>
      <c r="V28"/>
      <c r="W28" s="244"/>
      <c r="X28"/>
      <c r="Y28"/>
    </row>
    <row r="29" spans="1:20" ht="12.75">
      <c r="A29" s="40" t="s">
        <v>38</v>
      </c>
      <c r="B29" s="37">
        <v>80020</v>
      </c>
      <c r="C29" s="135">
        <v>212</v>
      </c>
      <c r="D29" s="247"/>
      <c r="E29" s="217">
        <f t="shared" si="1"/>
        <v>10.597350662334417</v>
      </c>
      <c r="F29" s="60">
        <v>80</v>
      </c>
      <c r="G29" s="60"/>
      <c r="H29" s="250">
        <f t="shared" si="2"/>
        <v>37.735849056603776</v>
      </c>
      <c r="I29" s="38" t="s">
        <v>17</v>
      </c>
      <c r="J29" s="135">
        <v>223</v>
      </c>
      <c r="K29" s="38"/>
      <c r="L29" s="217">
        <f t="shared" si="0"/>
        <v>11.147213196700825</v>
      </c>
      <c r="M29" s="214" t="s">
        <v>17</v>
      </c>
      <c r="N29" s="51">
        <v>63</v>
      </c>
      <c r="O29" s="51"/>
      <c r="P29" s="51">
        <v>13</v>
      </c>
      <c r="Q29" s="51"/>
      <c r="R29" s="242" t="s">
        <v>222</v>
      </c>
      <c r="S29" s="173"/>
      <c r="T29" s="174"/>
    </row>
    <row r="30" spans="1:20" ht="12.75">
      <c r="A30" s="41"/>
      <c r="B30" s="135"/>
      <c r="C30" s="135"/>
      <c r="D30" s="247"/>
      <c r="E30" s="217"/>
      <c r="F30" s="60"/>
      <c r="G30" s="60"/>
      <c r="H30" s="250"/>
      <c r="I30" s="60"/>
      <c r="J30" s="135"/>
      <c r="K30" s="38"/>
      <c r="L30" s="217"/>
      <c r="M30" s="214"/>
      <c r="N30" s="38"/>
      <c r="O30" s="38"/>
      <c r="P30" s="172"/>
      <c r="Q30" s="215"/>
      <c r="R30" s="157"/>
      <c r="S30" s="173"/>
      <c r="T30" s="174"/>
    </row>
    <row r="31" spans="1:20" ht="12.75">
      <c r="A31" s="41" t="s">
        <v>39</v>
      </c>
      <c r="B31" s="156">
        <f>SUM(B32:B36)</f>
        <v>372976</v>
      </c>
      <c r="C31" s="156">
        <f>SUM(C32:C36)</f>
        <v>1311</v>
      </c>
      <c r="D31" s="247"/>
      <c r="E31" s="213">
        <f>C31/(B31/4)*1000</f>
        <v>14.059885890781176</v>
      </c>
      <c r="F31" s="59">
        <f>SUM(F32:F36)</f>
        <v>511</v>
      </c>
      <c r="G31" s="59"/>
      <c r="H31" s="249">
        <f>F31/C31*100</f>
        <v>38.97787948131198</v>
      </c>
      <c r="I31" s="59">
        <f>SUM(I32:I36)</f>
        <v>3</v>
      </c>
      <c r="J31" s="156">
        <f>SUM(J32:J36)</f>
        <v>685</v>
      </c>
      <c r="K31" s="215"/>
      <c r="L31" s="213">
        <f>J31/(B31/4)*1000</f>
        <v>7.346317189309768</v>
      </c>
      <c r="M31" s="85">
        <f>SUM(M32:M36)</f>
        <v>5</v>
      </c>
      <c r="N31" s="85">
        <f>SUM(N32:N36)</f>
        <v>191</v>
      </c>
      <c r="O31" s="216"/>
      <c r="P31" s="85">
        <f>SUM(P32:P36)</f>
        <v>77</v>
      </c>
      <c r="Q31" s="215"/>
      <c r="R31" s="157">
        <v>285</v>
      </c>
      <c r="S31" s="173"/>
      <c r="T31" s="174"/>
    </row>
    <row r="32" spans="1:20" ht="12.75">
      <c r="A32" s="40" t="s">
        <v>40</v>
      </c>
      <c r="B32" s="37">
        <v>61161</v>
      </c>
      <c r="C32" s="135">
        <v>215</v>
      </c>
      <c r="D32" s="247"/>
      <c r="E32" s="217">
        <f t="shared" si="1"/>
        <v>14.061248181030395</v>
      </c>
      <c r="F32" s="60">
        <v>67</v>
      </c>
      <c r="G32" s="60"/>
      <c r="H32" s="250">
        <f t="shared" si="2"/>
        <v>31.16279069767442</v>
      </c>
      <c r="I32" s="60" t="s">
        <v>17</v>
      </c>
      <c r="J32" s="135">
        <v>124</v>
      </c>
      <c r="K32" s="38"/>
      <c r="L32" s="217">
        <f t="shared" si="0"/>
        <v>8.109743136966367</v>
      </c>
      <c r="M32" s="214" t="s">
        <v>17</v>
      </c>
      <c r="N32" s="51">
        <v>35</v>
      </c>
      <c r="O32" s="51"/>
      <c r="P32" s="51">
        <v>14</v>
      </c>
      <c r="Q32" s="51"/>
      <c r="R32" s="242" t="s">
        <v>222</v>
      </c>
      <c r="S32" s="173"/>
      <c r="T32" s="174"/>
    </row>
    <row r="33" spans="1:20" ht="12.75">
      <c r="A33" s="40" t="s">
        <v>41</v>
      </c>
      <c r="B33" s="37">
        <v>49581</v>
      </c>
      <c r="C33" s="135">
        <v>133</v>
      </c>
      <c r="D33" s="247"/>
      <c r="E33" s="217">
        <f t="shared" si="1"/>
        <v>10.729916701962445</v>
      </c>
      <c r="F33" s="60">
        <v>49</v>
      </c>
      <c r="G33" s="60"/>
      <c r="H33" s="250">
        <f t="shared" si="2"/>
        <v>36.84210526315789</v>
      </c>
      <c r="I33" s="38">
        <v>1</v>
      </c>
      <c r="J33" s="135">
        <v>83</v>
      </c>
      <c r="K33" s="38"/>
      <c r="L33" s="217">
        <f t="shared" si="0"/>
        <v>6.696113430547992</v>
      </c>
      <c r="M33" s="214" t="s">
        <v>17</v>
      </c>
      <c r="N33" s="51">
        <v>25</v>
      </c>
      <c r="O33" s="51"/>
      <c r="P33" s="51">
        <v>6</v>
      </c>
      <c r="Q33" s="51"/>
      <c r="R33" s="242" t="s">
        <v>222</v>
      </c>
      <c r="S33" s="173"/>
      <c r="T33" s="174"/>
    </row>
    <row r="34" spans="1:20" ht="12.75">
      <c r="A34" s="40" t="s">
        <v>42</v>
      </c>
      <c r="B34" s="37">
        <v>98150</v>
      </c>
      <c r="C34" s="135">
        <v>357</v>
      </c>
      <c r="D34" s="247"/>
      <c r="E34" s="217">
        <f t="shared" si="1"/>
        <v>14.549159449821701</v>
      </c>
      <c r="F34" s="60">
        <v>172</v>
      </c>
      <c r="G34" s="60"/>
      <c r="H34" s="250">
        <f t="shared" si="2"/>
        <v>48.17927170868347</v>
      </c>
      <c r="I34" s="38">
        <v>1</v>
      </c>
      <c r="J34" s="135">
        <v>183</v>
      </c>
      <c r="K34" s="38"/>
      <c r="L34" s="217">
        <f t="shared" si="0"/>
        <v>7.457972491085074</v>
      </c>
      <c r="M34" s="214">
        <v>2</v>
      </c>
      <c r="N34" s="51">
        <v>54</v>
      </c>
      <c r="O34" s="51"/>
      <c r="P34" s="51">
        <v>21</v>
      </c>
      <c r="Q34" s="51"/>
      <c r="R34" s="242" t="s">
        <v>222</v>
      </c>
      <c r="S34" s="173"/>
      <c r="T34" s="174"/>
    </row>
    <row r="35" spans="1:20" ht="12.75">
      <c r="A35" s="40" t="s">
        <v>43</v>
      </c>
      <c r="B35" s="37">
        <v>60669</v>
      </c>
      <c r="C35" s="135">
        <v>228</v>
      </c>
      <c r="D35" s="247"/>
      <c r="E35" s="217">
        <f t="shared" si="1"/>
        <v>15.032388864164565</v>
      </c>
      <c r="F35" s="60">
        <v>78</v>
      </c>
      <c r="G35" s="60"/>
      <c r="H35" s="250">
        <f t="shared" si="2"/>
        <v>34.21052631578947</v>
      </c>
      <c r="I35" s="60">
        <v>1</v>
      </c>
      <c r="J35" s="135">
        <v>111</v>
      </c>
      <c r="K35" s="38"/>
      <c r="L35" s="217">
        <f t="shared" si="0"/>
        <v>7.318399841764328</v>
      </c>
      <c r="M35" s="214">
        <v>1</v>
      </c>
      <c r="N35" s="51">
        <v>20</v>
      </c>
      <c r="O35" s="51"/>
      <c r="P35" s="51">
        <v>13</v>
      </c>
      <c r="Q35" s="51"/>
      <c r="R35" s="242" t="s">
        <v>222</v>
      </c>
      <c r="S35" s="173"/>
      <c r="T35" s="174"/>
    </row>
    <row r="36" spans="1:20" ht="12.75">
      <c r="A36" s="40" t="s">
        <v>44</v>
      </c>
      <c r="B36" s="37">
        <v>103415</v>
      </c>
      <c r="C36" s="135">
        <v>378</v>
      </c>
      <c r="D36" s="247"/>
      <c r="E36" s="217">
        <f t="shared" si="1"/>
        <v>14.620702992796016</v>
      </c>
      <c r="F36" s="60">
        <v>145</v>
      </c>
      <c r="G36" s="60"/>
      <c r="H36" s="250">
        <f t="shared" si="2"/>
        <v>38.35978835978836</v>
      </c>
      <c r="I36" s="38" t="s">
        <v>17</v>
      </c>
      <c r="J36" s="135">
        <v>184</v>
      </c>
      <c r="K36" s="38"/>
      <c r="L36" s="217">
        <f t="shared" si="0"/>
        <v>7.116955954165257</v>
      </c>
      <c r="M36" s="214">
        <v>2</v>
      </c>
      <c r="N36" s="51">
        <v>57</v>
      </c>
      <c r="O36" s="51"/>
      <c r="P36" s="51">
        <v>23</v>
      </c>
      <c r="Q36" s="51"/>
      <c r="R36" s="242" t="s">
        <v>222</v>
      </c>
      <c r="S36" s="173"/>
      <c r="T36" s="174"/>
    </row>
    <row r="37" spans="1:20" ht="12.75">
      <c r="A37" s="40"/>
      <c r="B37" s="135"/>
      <c r="C37" s="135"/>
      <c r="D37" s="247"/>
      <c r="E37" s="217"/>
      <c r="F37" s="60"/>
      <c r="G37" s="60"/>
      <c r="H37" s="250"/>
      <c r="I37" s="60"/>
      <c r="J37" s="135"/>
      <c r="K37" s="38"/>
      <c r="L37" s="217"/>
      <c r="M37" s="214"/>
      <c r="N37" s="38"/>
      <c r="O37" s="38"/>
      <c r="P37" s="172"/>
      <c r="Q37" s="215"/>
      <c r="R37" s="157"/>
      <c r="S37" s="173"/>
      <c r="T37" s="174"/>
    </row>
    <row r="38" spans="1:20" ht="12.75">
      <c r="A38" s="41" t="s">
        <v>45</v>
      </c>
      <c r="B38" s="156">
        <f>SUM(B39:B43)</f>
        <v>299028</v>
      </c>
      <c r="C38" s="156">
        <f>SUM(C39:C43)</f>
        <v>909</v>
      </c>
      <c r="D38" s="247"/>
      <c r="E38" s="213">
        <f>C38/(B38/4)*1000</f>
        <v>12.159396444480116</v>
      </c>
      <c r="F38" s="59">
        <f>SUM(F39:F43)</f>
        <v>410</v>
      </c>
      <c r="G38" s="59"/>
      <c r="H38" s="249">
        <f>F38/C38*100</f>
        <v>45.1045104510451</v>
      </c>
      <c r="I38" s="59">
        <f>SUM(I39:I43)</f>
        <v>3</v>
      </c>
      <c r="J38" s="156">
        <f>SUM(J39:J43)</f>
        <v>571</v>
      </c>
      <c r="K38" s="215"/>
      <c r="L38" s="213">
        <f>J38/(B38/4)*1000</f>
        <v>7.638080714849446</v>
      </c>
      <c r="M38" s="85">
        <f>SUM(M39:M43)</f>
        <v>5</v>
      </c>
      <c r="N38" s="85">
        <f>SUM(N39:N43)</f>
        <v>171</v>
      </c>
      <c r="O38" s="216"/>
      <c r="P38" s="85">
        <f>SUM(P39:P43)</f>
        <v>58</v>
      </c>
      <c r="Q38" s="215"/>
      <c r="R38" s="157">
        <v>313</v>
      </c>
      <c r="S38" s="173"/>
      <c r="T38" s="174"/>
    </row>
    <row r="39" spans="1:20" ht="12.75">
      <c r="A39" s="40" t="s">
        <v>46</v>
      </c>
      <c r="B39" s="37">
        <v>63126</v>
      </c>
      <c r="C39" s="135">
        <v>183</v>
      </c>
      <c r="D39" s="247"/>
      <c r="E39" s="217">
        <f t="shared" si="1"/>
        <v>11.595855907233153</v>
      </c>
      <c r="F39" s="60">
        <v>60</v>
      </c>
      <c r="G39" s="60"/>
      <c r="H39" s="250">
        <f t="shared" si="2"/>
        <v>32.78688524590164</v>
      </c>
      <c r="I39" s="60" t="s">
        <v>17</v>
      </c>
      <c r="J39" s="135">
        <v>133</v>
      </c>
      <c r="K39" s="38"/>
      <c r="L39" s="217">
        <f t="shared" si="0"/>
        <v>8.42758926591262</v>
      </c>
      <c r="M39" s="214" t="s">
        <v>17</v>
      </c>
      <c r="N39" s="51">
        <v>47</v>
      </c>
      <c r="O39" s="51"/>
      <c r="P39" s="38">
        <v>15</v>
      </c>
      <c r="Q39" s="51"/>
      <c r="R39" s="242" t="s">
        <v>222</v>
      </c>
      <c r="S39" s="173"/>
      <c r="T39" s="174"/>
    </row>
    <row r="40" spans="1:20" ht="12.75">
      <c r="A40" s="40" t="s">
        <v>47</v>
      </c>
      <c r="B40" s="37">
        <v>34244</v>
      </c>
      <c r="C40" s="135">
        <v>99</v>
      </c>
      <c r="D40" s="247"/>
      <c r="E40" s="217">
        <f t="shared" si="1"/>
        <v>11.564069618035276</v>
      </c>
      <c r="F40" s="60">
        <v>47</v>
      </c>
      <c r="G40" s="60"/>
      <c r="H40" s="250">
        <f t="shared" si="2"/>
        <v>47.474747474747474</v>
      </c>
      <c r="I40" s="38">
        <v>1</v>
      </c>
      <c r="J40" s="135">
        <v>61</v>
      </c>
      <c r="K40" s="38"/>
      <c r="L40" s="217">
        <f t="shared" si="0"/>
        <v>7.1253358252540595</v>
      </c>
      <c r="M40" s="214" t="s">
        <v>17</v>
      </c>
      <c r="N40" s="51">
        <v>18</v>
      </c>
      <c r="O40" s="51"/>
      <c r="P40" s="38">
        <v>6</v>
      </c>
      <c r="Q40" s="51"/>
      <c r="R40" s="242" t="s">
        <v>222</v>
      </c>
      <c r="S40" s="173"/>
      <c r="T40" s="174"/>
    </row>
    <row r="41" spans="1:20" ht="12.75">
      <c r="A41" s="40" t="s">
        <v>48</v>
      </c>
      <c r="B41" s="37">
        <v>109355</v>
      </c>
      <c r="C41" s="135">
        <v>348</v>
      </c>
      <c r="D41" s="247"/>
      <c r="E41" s="217">
        <f t="shared" si="1"/>
        <v>12.72918476521421</v>
      </c>
      <c r="F41" s="60">
        <v>204</v>
      </c>
      <c r="G41" s="60"/>
      <c r="H41" s="250">
        <f t="shared" si="2"/>
        <v>58.620689655172406</v>
      </c>
      <c r="I41" s="60">
        <v>1</v>
      </c>
      <c r="J41" s="135">
        <v>199</v>
      </c>
      <c r="K41" s="38"/>
      <c r="L41" s="217">
        <f t="shared" si="0"/>
        <v>7.2790453111426086</v>
      </c>
      <c r="M41" s="214">
        <v>2</v>
      </c>
      <c r="N41" s="51">
        <v>58</v>
      </c>
      <c r="O41" s="51"/>
      <c r="P41" s="38">
        <v>15</v>
      </c>
      <c r="Q41" s="51"/>
      <c r="R41" s="242" t="s">
        <v>222</v>
      </c>
      <c r="S41" s="173"/>
      <c r="T41" s="174"/>
    </row>
    <row r="42" spans="1:20" ht="12.75">
      <c r="A42" s="40" t="s">
        <v>49</v>
      </c>
      <c r="B42" s="37">
        <v>52185</v>
      </c>
      <c r="C42" s="135">
        <v>168</v>
      </c>
      <c r="D42" s="247"/>
      <c r="E42" s="217">
        <f t="shared" si="1"/>
        <v>12.877263581488933</v>
      </c>
      <c r="F42" s="60">
        <v>45</v>
      </c>
      <c r="G42" s="60"/>
      <c r="H42" s="250">
        <f t="shared" si="2"/>
        <v>26.785714285714285</v>
      </c>
      <c r="I42" s="38" t="s">
        <v>17</v>
      </c>
      <c r="J42" s="135">
        <v>94</v>
      </c>
      <c r="K42" s="38"/>
      <c r="L42" s="217">
        <f t="shared" si="0"/>
        <v>7.205135575356903</v>
      </c>
      <c r="M42" s="214">
        <v>1</v>
      </c>
      <c r="N42" s="51">
        <v>23</v>
      </c>
      <c r="O42" s="51"/>
      <c r="P42" s="38">
        <v>12</v>
      </c>
      <c r="Q42" s="51"/>
      <c r="R42" s="242" t="s">
        <v>222</v>
      </c>
      <c r="S42" s="173"/>
      <c r="T42" s="174"/>
    </row>
    <row r="43" spans="1:20" ht="12.75">
      <c r="A43" s="40" t="s">
        <v>50</v>
      </c>
      <c r="B43" s="37">
        <v>40118</v>
      </c>
      <c r="C43" s="135">
        <v>111</v>
      </c>
      <c r="D43" s="247"/>
      <c r="E43" s="217">
        <f t="shared" si="1"/>
        <v>11.067351313624807</v>
      </c>
      <c r="F43" s="60">
        <v>54</v>
      </c>
      <c r="G43" s="60"/>
      <c r="H43" s="250">
        <f t="shared" si="2"/>
        <v>48.64864864864865</v>
      </c>
      <c r="I43" s="60">
        <v>1</v>
      </c>
      <c r="J43" s="135">
        <v>84</v>
      </c>
      <c r="K43" s="38"/>
      <c r="L43" s="217">
        <f t="shared" si="0"/>
        <v>8.37529288598634</v>
      </c>
      <c r="M43" s="214">
        <v>2</v>
      </c>
      <c r="N43" s="51">
        <v>25</v>
      </c>
      <c r="O43" s="51"/>
      <c r="P43" s="38">
        <v>10</v>
      </c>
      <c r="Q43" s="51"/>
      <c r="R43" s="242" t="s">
        <v>222</v>
      </c>
      <c r="S43" s="173"/>
      <c r="T43" s="174"/>
    </row>
    <row r="44" spans="1:19" ht="13.5" thickBot="1">
      <c r="A44" s="42"/>
      <c r="B44" s="179"/>
      <c r="C44" s="45"/>
      <c r="D44" s="44"/>
      <c r="E44" s="46"/>
      <c r="F44" s="44"/>
      <c r="G44" s="44"/>
      <c r="H44" s="251"/>
      <c r="I44" s="44"/>
      <c r="J44" s="87"/>
      <c r="K44" s="44"/>
      <c r="L44" s="46"/>
      <c r="M44" s="61"/>
      <c r="N44" s="270"/>
      <c r="O44" s="52"/>
      <c r="P44" s="270"/>
      <c r="Q44" s="52"/>
      <c r="R44" s="169"/>
      <c r="S44" s="175"/>
    </row>
    <row r="46" spans="1:8" ht="13.5">
      <c r="A46" s="58" t="s">
        <v>203</v>
      </c>
      <c r="B46" s="27"/>
      <c r="C46" s="27"/>
      <c r="D46" s="27"/>
      <c r="E46" s="27"/>
      <c r="F46" s="27"/>
      <c r="G46" s="27"/>
      <c r="H46" s="27"/>
    </row>
    <row r="47" spans="1:8" ht="13.5">
      <c r="A47" s="58" t="s">
        <v>186</v>
      </c>
      <c r="B47" s="27"/>
      <c r="C47" s="27"/>
      <c r="D47" s="27"/>
      <c r="E47" s="27"/>
      <c r="F47" s="27"/>
      <c r="G47" s="27"/>
      <c r="H47" s="27"/>
    </row>
    <row r="48" spans="1:8" ht="12.75">
      <c r="A48" s="243" t="s">
        <v>223</v>
      </c>
      <c r="B48" s="27"/>
      <c r="C48" s="27"/>
      <c r="D48" s="27"/>
      <c r="E48" s="27"/>
      <c r="F48" s="27"/>
      <c r="G48" s="27"/>
      <c r="H48" s="27"/>
    </row>
    <row r="49" ht="12.75">
      <c r="L49" s="261"/>
    </row>
  </sheetData>
  <sheetProtection/>
  <mergeCells count="18">
    <mergeCell ref="E4:E6"/>
    <mergeCell ref="F4:H5"/>
    <mergeCell ref="I3:I6"/>
    <mergeCell ref="J5:K6"/>
    <mergeCell ref="J3:Q3"/>
    <mergeCell ref="N4:Q4"/>
    <mergeCell ref="P5:Q6"/>
    <mergeCell ref="N5:O6"/>
    <mergeCell ref="A2:P2"/>
    <mergeCell ref="C3:H3"/>
    <mergeCell ref="F6:G6"/>
    <mergeCell ref="C4:D6"/>
    <mergeCell ref="R3:S6"/>
    <mergeCell ref="A3:A6"/>
    <mergeCell ref="B3:B6"/>
    <mergeCell ref="J4:M4"/>
    <mergeCell ref="L5:L6"/>
    <mergeCell ref="M5:M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Tasmin Madine</dc:creator>
  <cp:keywords/>
  <dc:description/>
  <cp:lastModifiedBy>Elaine Longden</cp:lastModifiedBy>
  <cp:lastPrinted>2014-09-29T14:00:15Z</cp:lastPrinted>
  <dcterms:created xsi:type="dcterms:W3CDTF">2011-05-12T09:26:44Z</dcterms:created>
  <dcterms:modified xsi:type="dcterms:W3CDTF">2017-04-24T10:04:08Z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