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70" yWindow="-135" windowWidth="15105" windowHeight="12585" tabRatio="833" firstSheet="4" activeTab="10"/>
  </bookViews>
  <sheets>
    <sheet name="Contents" sheetId="14" r:id="rId1"/>
    <sheet name="Figure 1a" sheetId="16" r:id="rId2"/>
    <sheet name="Figure 1b" sheetId="15" r:id="rId3"/>
    <sheet name="Figure1a&amp;1bData" sheetId="10" r:id="rId4"/>
    <sheet name="Table 1a" sheetId="1" r:id="rId5"/>
    <sheet name="Table 1b" sheetId="2" r:id="rId6"/>
    <sheet name="Table 1c" sheetId="13" r:id="rId7"/>
    <sheet name="Table 2" sheetId="3" r:id="rId8"/>
    <sheet name="Table 3a" sheetId="4" r:id="rId9"/>
    <sheet name="Table 3b" sheetId="17" r:id="rId10"/>
    <sheet name="Table 4a" sheetId="5" r:id="rId11"/>
    <sheet name="Table 4b" sheetId="6" r:id="rId12"/>
    <sheet name="Notes" sheetId="7" r:id="rId13"/>
  </sheets>
  <definedNames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I7" i="17"/>
  <c r="F7"/>
  <c r="D7"/>
  <c r="L7" i="4"/>
  <c r="E13"/>
  <c r="E14"/>
  <c r="E11"/>
  <c r="E10"/>
  <c r="G7" i="17" l="1"/>
  <c r="I38" i="4"/>
  <c r="I31"/>
  <c r="I25"/>
  <c r="I13"/>
  <c r="I9"/>
  <c r="R38"/>
  <c r="R31"/>
  <c r="R25"/>
  <c r="R13"/>
  <c r="R9"/>
  <c r="I7" l="1"/>
  <c r="R7" l="1"/>
  <c r="M38"/>
  <c r="M13"/>
  <c r="M9"/>
  <c r="M25" l="1"/>
  <c r="N9"/>
  <c r="N31"/>
  <c r="H7" i="17"/>
  <c r="M7"/>
  <c r="J38" i="4"/>
  <c r="J7" i="17"/>
  <c r="J13" i="4"/>
  <c r="M31"/>
  <c r="F5" i="5"/>
  <c r="C8" i="6"/>
  <c r="C16"/>
  <c r="C25"/>
  <c r="J9" i="4"/>
  <c r="J25"/>
  <c r="J31"/>
  <c r="H5" i="6"/>
  <c r="C7"/>
  <c r="C13"/>
  <c r="C12"/>
  <c r="F5"/>
  <c r="C15"/>
  <c r="C17"/>
  <c r="C26"/>
  <c r="M5" i="5"/>
  <c r="O5"/>
  <c r="K5"/>
  <c r="G5"/>
  <c r="C6" i="6"/>
  <c r="C14"/>
  <c r="N5" i="5"/>
  <c r="J5"/>
  <c r="E5"/>
  <c r="H5"/>
  <c r="L5"/>
  <c r="C19" i="6"/>
  <c r="G5"/>
  <c r="C11"/>
  <c r="I5" i="5"/>
  <c r="C18" i="6"/>
  <c r="C22"/>
  <c r="D5"/>
  <c r="C10"/>
  <c r="C5" i="5"/>
  <c r="D5"/>
  <c r="C9" i="6"/>
  <c r="E5"/>
  <c r="C23"/>
  <c r="C21"/>
  <c r="C24"/>
  <c r="N13" i="4"/>
  <c r="P38"/>
  <c r="P25"/>
  <c r="P31"/>
  <c r="N38"/>
  <c r="P13"/>
  <c r="P9"/>
  <c r="N25"/>
  <c r="C5" i="6" l="1"/>
  <c r="F80" i="10" l="1"/>
  <c r="G80"/>
  <c r="H80"/>
  <c r="I9" i="17"/>
  <c r="L10" i="4" l="1"/>
  <c r="L43"/>
  <c r="L42"/>
  <c r="L41"/>
  <c r="L40"/>
  <c r="L39"/>
  <c r="L38"/>
  <c r="L36"/>
  <c r="L35"/>
  <c r="L34"/>
  <c r="L33"/>
  <c r="L32"/>
  <c r="L31"/>
  <c r="L29"/>
  <c r="L28"/>
  <c r="L27"/>
  <c r="L26"/>
  <c r="L25"/>
  <c r="L23"/>
  <c r="L22"/>
  <c r="L21"/>
  <c r="L20"/>
  <c r="L19"/>
  <c r="L18"/>
  <c r="L17"/>
  <c r="L16"/>
  <c r="L15"/>
  <c r="L14"/>
  <c r="L13"/>
  <c r="L11"/>
  <c r="L9"/>
  <c r="I10" i="17"/>
  <c r="I11"/>
  <c r="I12"/>
  <c r="I13"/>
  <c r="I14"/>
  <c r="I15"/>
  <c r="I16"/>
  <c r="I17"/>
  <c r="I18"/>
  <c r="I19"/>
  <c r="P7" i="4"/>
  <c r="N7"/>
  <c r="M7"/>
  <c r="J7"/>
  <c r="C71" i="13"/>
  <c r="F78" i="10"/>
  <c r="F79"/>
  <c r="D11" i="17"/>
  <c r="D19"/>
  <c r="D10"/>
  <c r="D12"/>
  <c r="D13"/>
  <c r="D14"/>
  <c r="D15"/>
  <c r="D16"/>
  <c r="D17"/>
  <c r="D18"/>
  <c r="H18" i="4"/>
  <c r="E40"/>
  <c r="E41"/>
  <c r="E42"/>
  <c r="E43"/>
  <c r="E33"/>
  <c r="E34"/>
  <c r="E35"/>
  <c r="E36"/>
  <c r="E27"/>
  <c r="E28"/>
  <c r="E29"/>
  <c r="E26"/>
  <c r="E15"/>
  <c r="E16"/>
  <c r="E17"/>
  <c r="E18"/>
  <c r="E19"/>
  <c r="E20"/>
  <c r="E21"/>
  <c r="E22"/>
  <c r="E23"/>
  <c r="H26" l="1"/>
  <c r="H32"/>
  <c r="H41"/>
  <c r="H10"/>
  <c r="H22"/>
  <c r="H11"/>
  <c r="H21"/>
  <c r="H17"/>
  <c r="H29"/>
  <c r="H36"/>
  <c r="H39"/>
  <c r="C38"/>
  <c r="E38" s="1"/>
  <c r="H23"/>
  <c r="H19"/>
  <c r="H15"/>
  <c r="H27"/>
  <c r="H34"/>
  <c r="F19" i="17"/>
  <c r="F15"/>
  <c r="F11"/>
  <c r="F17"/>
  <c r="F13"/>
  <c r="C13" i="4"/>
  <c r="F18" i="17"/>
  <c r="F14"/>
  <c r="F10"/>
  <c r="C31" i="4"/>
  <c r="E31" s="1"/>
  <c r="H14"/>
  <c r="H20"/>
  <c r="H16"/>
  <c r="H28"/>
  <c r="H43"/>
  <c r="C7" i="17"/>
  <c r="F9"/>
  <c r="F16"/>
  <c r="F12"/>
  <c r="C9" i="4"/>
  <c r="E9" s="1"/>
  <c r="F9"/>
  <c r="F25"/>
  <c r="F31"/>
  <c r="F38"/>
  <c r="E39"/>
  <c r="E32"/>
  <c r="H42"/>
  <c r="H40"/>
  <c r="H35"/>
  <c r="H33"/>
  <c r="D9" i="17"/>
  <c r="E7"/>
  <c r="C25" i="4"/>
  <c r="E25" s="1"/>
  <c r="F13"/>
  <c r="H13" s="1"/>
  <c r="H38" l="1"/>
  <c r="H25"/>
  <c r="H31"/>
  <c r="H9"/>
  <c r="F7"/>
  <c r="C7"/>
  <c r="E7" s="1"/>
  <c r="H7" l="1"/>
  <c r="G79" i="10"/>
  <c r="H79"/>
  <c r="B38" i="4"/>
  <c r="B31"/>
  <c r="B13"/>
  <c r="B25"/>
  <c r="B9"/>
  <c r="F76" i="10"/>
  <c r="F77"/>
  <c r="F73"/>
  <c r="F74"/>
  <c r="F75"/>
  <c r="H78"/>
  <c r="G78"/>
  <c r="H77"/>
  <c r="G77"/>
  <c r="H76"/>
  <c r="G76"/>
  <c r="H75"/>
  <c r="G75"/>
  <c r="F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</calcChain>
</file>

<file path=xl/sharedStrings.xml><?xml version="1.0" encoding="utf-8"?>
<sst xmlns="http://schemas.openxmlformats.org/spreadsheetml/2006/main" count="648" uniqueCount="241">
  <si>
    <t>%</t>
  </si>
  <si>
    <t>1st</t>
  </si>
  <si>
    <t>2nd</t>
  </si>
  <si>
    <t>3rd</t>
  </si>
  <si>
    <t>4th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</si>
  <si>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</si>
  <si>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</si>
  <si>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</si>
  <si>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</si>
  <si>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</si>
  <si>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</si>
  <si>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</si>
  <si>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</si>
  <si>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</si>
  <si>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</si>
  <si>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</si>
  <si>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</si>
  <si>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</si>
  <si>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Number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</si>
  <si>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</si>
  <si>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</si>
  <si>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</si>
  <si>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</si>
  <si>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</si>
  <si>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</si>
  <si>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</si>
  <si>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</si>
  <si>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</si>
  <si>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</si>
  <si>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</si>
  <si>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</si>
  <si>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</si>
  <si>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</si>
  <si>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</si>
  <si>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</si>
  <si>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</si>
  <si>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</si>
  <si>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</si>
  <si>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</si>
  <si>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</si>
  <si>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</si>
  <si>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</si>
  <si>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</si>
  <si>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</si>
  <si>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</si>
  <si>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</si>
  <si>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</si>
  <si>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</si>
  <si>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</si>
  <si>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</si>
  <si>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</si>
  <si>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</si>
  <si>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</si>
  <si>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Gender</t>
  </si>
  <si>
    <t>Males</t>
  </si>
  <si>
    <t>Females</t>
  </si>
  <si>
    <t>15-34</t>
  </si>
  <si>
    <t>35-44</t>
  </si>
  <si>
    <t>45-54</t>
  </si>
  <si>
    <t>55-64</t>
  </si>
  <si>
    <t>65-74</t>
  </si>
  <si>
    <t>75-79</t>
  </si>
  <si>
    <t>80-84</t>
  </si>
  <si>
    <t>85-89</t>
  </si>
  <si>
    <t>90+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</si>
  <si>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</si>
  <si>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</si>
  <si>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</si>
  <si>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</si>
  <si>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</si>
  <si>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</si>
  <si>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</si>
  <si>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</si>
  <si>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</si>
  <si>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</si>
  <si>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</si>
  <si>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</si>
  <si>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</si>
  <si>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</si>
  <si>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</si>
  <si>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</si>
  <si>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</si>
  <si>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</si>
  <si>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</si>
  <si>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</si>
  <si>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</si>
  <si>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</si>
  <si>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</si>
  <si>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</si>
  <si>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</si>
  <si>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</si>
  <si>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</si>
  <si>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</si>
  <si>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</si>
  <si>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</si>
  <si>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</si>
  <si>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</si>
  <si>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</si>
  <si>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</si>
  <si>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Northern</t>
  </si>
  <si>
    <t>HSC Trust</t>
  </si>
  <si>
    <t>South Eastern</t>
  </si>
  <si>
    <t>Southern</t>
  </si>
  <si>
    <t>Western</t>
  </si>
  <si>
    <t>Notes</t>
  </si>
  <si>
    <t>Address:</t>
  </si>
  <si>
    <t>Census Customer Services</t>
  </si>
  <si>
    <t>McAuley House</t>
  </si>
  <si>
    <t>2-14 Castle Street</t>
  </si>
  <si>
    <t>BT1 1SA</t>
  </si>
  <si>
    <t>Phone:</t>
  </si>
  <si>
    <t>02890 348160</t>
  </si>
  <si>
    <t>Fax:</t>
  </si>
  <si>
    <t>02890 348161</t>
  </si>
  <si>
    <t>Email:</t>
  </si>
  <si>
    <t>census.nisra@dfpni.gov.uk</t>
  </si>
  <si>
    <t>Responsible Statistician:</t>
  </si>
  <si>
    <t>Registration Year</t>
  </si>
  <si>
    <t>Registration Quarter</t>
  </si>
  <si>
    <t>Births</t>
  </si>
  <si>
    <t>Marriages</t>
  </si>
  <si>
    <t xml:space="preserve">Table 1a </t>
  </si>
  <si>
    <t>Stillbirths</t>
  </si>
  <si>
    <t>Deaths</t>
  </si>
  <si>
    <t>Infant Deaths</t>
  </si>
  <si>
    <t>Table 1b</t>
  </si>
  <si>
    <t>Registration Month</t>
  </si>
  <si>
    <t>Civil Partnerships</t>
  </si>
  <si>
    <t xml:space="preserve">Table 2 </t>
  </si>
  <si>
    <t>Area</t>
  </si>
  <si>
    <t>Live Births</t>
  </si>
  <si>
    <t>All Ages</t>
  </si>
  <si>
    <t>Deaths by Age</t>
  </si>
  <si>
    <t>Cancer</t>
  </si>
  <si>
    <t>Ischaemic Heart Disease</t>
  </si>
  <si>
    <t>Under 1 Year</t>
  </si>
  <si>
    <t>1-14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</si>
  <si>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</si>
  <si>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</si>
  <si>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</si>
  <si>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</si>
  <si>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</si>
  <si>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</si>
  <si>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</si>
  <si>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</si>
  <si>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</si>
  <si>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</si>
  <si>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</si>
  <si>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</si>
  <si>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</si>
  <si>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http://www.nisra.gov.uk/demography/default.asp27.htm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</si>
  <si>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</si>
  <si>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</si>
  <si>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</si>
  <si>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</si>
  <si>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..</t>
  </si>
  <si>
    <t>Table 1c</t>
  </si>
  <si>
    <t>Underlying Cause of Death</t>
  </si>
  <si>
    <t>Cancer
(C00-C97)</t>
  </si>
  <si>
    <t>Ischaemic Heart Disease
(I20-I25)</t>
  </si>
  <si>
    <t>Respiratory Disease
(J00-J99)</t>
  </si>
  <si>
    <r>
      <t xml:space="preserve">Alcohol </t>
    </r>
    <r>
      <rPr>
        <vertAlign val="superscript"/>
        <sz val="9"/>
        <rFont val="Arial"/>
        <family val="2"/>
      </rPr>
      <t>2</t>
    </r>
  </si>
  <si>
    <t>Deaths Related to</t>
  </si>
  <si>
    <r>
      <t xml:space="preserve">MRSA </t>
    </r>
    <r>
      <rPr>
        <vertAlign val="superscript"/>
        <sz val="9"/>
        <rFont val="Arial"/>
        <family val="2"/>
      </rPr>
      <t>3</t>
    </r>
  </si>
  <si>
    <r>
      <t xml:space="preserve">Clostridium Difficile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</si>
  <si>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</si>
  <si>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</si>
  <si>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r>
      <t xml:space="preserve">Drugs </t>
    </r>
    <r>
      <rPr>
        <vertAlign val="superscript"/>
        <sz val="9"/>
        <rFont val="Arial"/>
        <family val="2"/>
      </rPr>
      <t>2</t>
    </r>
  </si>
  <si>
    <r>
      <t xml:space="preserve">Suicide </t>
    </r>
    <r>
      <rPr>
        <vertAlign val="superscript"/>
        <sz val="9"/>
        <rFont val="Arial"/>
        <family val="2"/>
      </rPr>
      <t xml:space="preserve">1
</t>
    </r>
    <r>
      <rPr>
        <sz val="9"/>
        <rFont val="Arial"/>
        <family val="2"/>
      </rPr>
      <t>(X60-X84, Y87.0,
Y10-Y34, Y87.2)</t>
    </r>
  </si>
  <si>
    <t>The quarterly report which accompanies these tables, as well as previous reports,</t>
  </si>
  <si>
    <t>Release Date: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</si>
  <si>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</si>
  <si>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</si>
  <si>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</si>
  <si>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</si>
  <si>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</si>
  <si>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</si>
  <si>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</si>
  <si>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</si>
  <si>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</si>
  <si>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</si>
  <si>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</si>
  <si>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</si>
  <si>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</si>
  <si>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Contents</t>
  </si>
  <si>
    <t>Table 2: Vital Statistics by Registration Month from January 2009</t>
  </si>
  <si>
    <t xml:space="preserve">4th 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</si>
  <si>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Healthcare Associated Infection Deaths data have been collated by looking for all mentions of MRSA or Clostridium Difficile on the death certificate</t>
    </r>
  </si>
  <si>
    <t>Antrim and Newtownabbey</t>
  </si>
  <si>
    <t>Armagh,Banbridge and Craigavon</t>
  </si>
  <si>
    <t>Causeway Coast and Glens</t>
  </si>
  <si>
    <t>Derry and Strabane</t>
  </si>
  <si>
    <t>Fermanagh and Omagh</t>
  </si>
  <si>
    <t>Lisburn and Castlereagh</t>
  </si>
  <si>
    <t>Mid and East Antrim</t>
  </si>
  <si>
    <t>Mid Ulster</t>
  </si>
  <si>
    <t>Newry, Mourne and Down</t>
  </si>
  <si>
    <t>North Down and Ards</t>
  </si>
  <si>
    <r>
      <t>2</t>
    </r>
    <r>
      <rPr>
        <sz val="9"/>
        <rFont val="Arial"/>
        <family val="2"/>
      </rPr>
      <t xml:space="preserve"> From 2009 onwards, includes birth registrations outside of civil partnerships for cases registered under the Human Fertility and Embryology Act</t>
    </r>
  </si>
  <si>
    <r>
      <t>2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</si>
  <si>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r>
      <t xml:space="preserve">Rate </t>
    </r>
    <r>
      <rPr>
        <vertAlign val="superscript"/>
        <sz val="10"/>
        <rFont val="Arial"/>
        <family val="2"/>
      </rPr>
      <t>1</t>
    </r>
  </si>
  <si>
    <t xml:space="preserve">   either ‘Intentional self-harm’ or ‘Event of undetermined intent’</t>
  </si>
  <si>
    <t xml:space="preserve">  (see General Notes for more details)</t>
  </si>
  <si>
    <t xml:space="preserve">1st </t>
  </si>
  <si>
    <t>Age Group</t>
  </si>
  <si>
    <r>
      <t>3</t>
    </r>
    <r>
      <rPr>
        <sz val="9"/>
        <rFont val="Arial"/>
        <family val="2"/>
      </rPr>
      <t xml:space="preserve">  Mothers aged less than 20</t>
    </r>
  </si>
  <si>
    <t>Brian Green</t>
  </si>
  <si>
    <t>Total</t>
  </si>
  <si>
    <t>% Outside Marriage</t>
  </si>
  <si>
    <t>To Teenage Mothers</t>
  </si>
  <si>
    <t>To Mothers Aged 30 and Over</t>
  </si>
  <si>
    <t>Live Birth and Stillbirth Statistics by Quarter from Quarter 1 of 2001</t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</si>
  <si>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</si>
  <si>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t>Civil Marriages
(% of total)</t>
  </si>
  <si>
    <t>Death, Marriage and Civil Partnership Statistics by Quarter from Quarter 1 of 2001</t>
  </si>
  <si>
    <t>Cause of Death Statistics by Quarter from Quarter 1 of 2001</t>
  </si>
  <si>
    <r>
      <t xml:space="preserve">Birth Rate </t>
    </r>
    <r>
      <rPr>
        <b/>
        <vertAlign val="superscript"/>
        <sz val="10"/>
        <rFont val="Arial"/>
        <family val="2"/>
      </rPr>
      <t>1</t>
    </r>
  </si>
  <si>
    <r>
      <t xml:space="preserve">Outside 
Marriage </t>
    </r>
    <r>
      <rPr>
        <b/>
        <vertAlign val="superscript"/>
        <sz val="10"/>
        <rFont val="Arial"/>
        <family val="2"/>
      </rPr>
      <t>2</t>
    </r>
  </si>
  <si>
    <r>
      <t xml:space="preserve">Death Rate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</si>
  <si>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</si>
  <si>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r>
      <t xml:space="preserve">1 </t>
    </r>
    <r>
      <rPr>
        <sz val="9"/>
        <rFont val="Arial"/>
        <family val="2"/>
      </rPr>
      <t>Annualised rate per 1,000 of the population, based on mid-year population estimates</t>
    </r>
  </si>
  <si>
    <t>Total Marriages</t>
  </si>
  <si>
    <r>
      <t xml:space="preserve">1 </t>
    </r>
    <r>
      <rPr>
        <sz val="9"/>
        <rFont val="Arial"/>
        <family val="2"/>
      </rPr>
      <t>Trend is calculated using an average of the quarter in question plus the preceding three quarters and is plotted against the final quarter.</t>
    </r>
  </si>
  <si>
    <t>Estimated Population 30 June 2014</t>
  </si>
  <si>
    <t xml:space="preserve">* 2014 rates have been updated using the 2014 mid-year population estimates, rates may therefore differ from those previously published. </t>
  </si>
  <si>
    <t>2014*</t>
  </si>
  <si>
    <t>** 2015 rates have been calculated using the 2014 mid-year population estimates.</t>
  </si>
  <si>
    <t>2015**</t>
  </si>
  <si>
    <t>Deaths Registered During Quarter 2 of 2015 (April - June) Classified by Cause and Health and Social Care Trust (HSCT)</t>
  </si>
  <si>
    <t>Figure 1a: Quarterly Births and Deaths, 1998 to 2015 (Q3) - non-zero y-axis</t>
  </si>
  <si>
    <t>Figure 1b: Quarterly Marriages, 1998 to 2015 (Q3)</t>
  </si>
  <si>
    <t>Table 3a: Vital Statistics by Area (Registered between 1 July 2015 and 30 September 2015)</t>
  </si>
  <si>
    <t>Table 3b: Vital Statistics by Local Government Districts (2014) (Registered between 1 July 2015 and 30 September 2015)</t>
  </si>
  <si>
    <t>Table 4a: Deaths Registered During Quarter Ended 30 September 2015 Classified by Cause, Gender and Age Group</t>
  </si>
  <si>
    <t>Table 4b: Deaths Registered During Quarter Ended 30 September 2015 Classified by Cause and Health and Social Care Trust (HSCT)</t>
  </si>
  <si>
    <t>Table 1a: Birth and Stillbirth Statistics by Quarter from Quarter 1 2001</t>
  </si>
  <si>
    <t>Table 1b: Death, Marriage and Civil Partnership Statistics by Quarter from Quarter 1 2001</t>
  </si>
  <si>
    <t>Table 1c: Cause of Death Statistics by Quarter from Quarter 1 2001</t>
  </si>
  <si>
    <t>Table 3a         Vital Statistics by Area (Quarter 3 of 2015 - July to September)</t>
  </si>
  <si>
    <t>Table 3b        Vital Statistics by Local Government Districts 2014 (Quarter 3 of 2015 - July to September)</t>
  </si>
  <si>
    <t>Deaths Registered During Quarter 3 of 2015 (July - September) Classified by Cause, Gender and Age Group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</si>
</sst>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b/>
      <u/>
      <sz val="14"/>
      <color rgb="FF0070C0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sz val="14"/>
      <color rgb="FF0070C0"/>
      <name val="Arial"/>
      <family val="2"/>
    </font>
    <font>
      <sz val="12"/>
      <name val="Arial"/>
      <family val="2"/>
    </font>
    <font>
      <u/>
      <sz val="10.45"/>
      <color indexed="12"/>
      <name val="Arial"/>
      <family val="2"/>
    </font>
    <font>
      <sz val="9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 MT"/>
    </font>
    <font>
      <sz val="10"/>
      <color theme="1"/>
      <name val="Arial"/>
      <family val="2"/>
    </font>
    <font>
      <b/>
      <i/>
      <sz val="9"/>
      <name val="Arial"/>
      <family val="2"/>
    </font>
    <font>
      <i/>
      <sz val="11"/>
      <name val="Calibri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4" fillId="0" borderId="0"/>
    <xf numFmtId="0" fontId="2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422">
    <xf numFmtId="0" fontId="0" fillId="0" borderId="0" xfId="0"/>
    <xf numFmtId="0" fontId="4" fillId="0" borderId="0" xfId="0" applyFont="1"/>
    <xf numFmtId="0" fontId="8" fillId="0" borderId="0" xfId="0" applyFont="1"/>
    <xf numFmtId="0" fontId="5" fillId="0" borderId="0" xfId="0" applyFont="1" applyBorder="1"/>
    <xf numFmtId="0" fontId="9" fillId="0" borderId="0" xfId="0" applyFont="1"/>
    <xf numFmtId="0" fontId="6" fillId="0" borderId="0" xfId="0" applyFont="1"/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3" fontId="6" fillId="0" borderId="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17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Alignment="1"/>
    <xf numFmtId="0" fontId="6" fillId="0" borderId="0" xfId="0" applyFont="1" applyFill="1" applyBorder="1"/>
    <xf numFmtId="0" fontId="9" fillId="0" borderId="0" xfId="0" applyFont="1" applyAlignment="1">
      <alignment horizontal="left"/>
    </xf>
    <xf numFmtId="0" fontId="6" fillId="0" borderId="4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5" fillId="0" borderId="0" xfId="0" applyFont="1"/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64" fontId="6" fillId="0" borderId="0" xfId="0" applyNumberFormat="1" applyFont="1"/>
    <xf numFmtId="3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/>
    <xf numFmtId="3" fontId="6" fillId="0" borderId="0" xfId="0" applyNumberFormat="1" applyFont="1"/>
    <xf numFmtId="165" fontId="6" fillId="0" borderId="0" xfId="2" applyNumberFormat="1" applyFont="1"/>
    <xf numFmtId="0" fontId="6" fillId="0" borderId="4" xfId="0" applyNumberFormat="1" applyFont="1" applyBorder="1" applyAlignment="1">
      <alignment horizontal="left"/>
    </xf>
    <xf numFmtId="0" fontId="6" fillId="0" borderId="0" xfId="0" applyNumberFormat="1" applyFont="1"/>
    <xf numFmtId="0" fontId="6" fillId="0" borderId="0" xfId="2" applyNumberFormat="1" applyFont="1"/>
    <xf numFmtId="0" fontId="6" fillId="0" borderId="0" xfId="0" applyNumberFormat="1" applyFont="1" applyBorder="1"/>
    <xf numFmtId="0" fontId="0" fillId="0" borderId="0" xfId="0" applyNumberFormat="1"/>
    <xf numFmtId="0" fontId="4" fillId="0" borderId="0" xfId="0" applyFont="1" applyFill="1"/>
    <xf numFmtId="0" fontId="6" fillId="0" borderId="15" xfId="0" applyFont="1" applyFill="1" applyBorder="1" applyAlignment="1">
      <alignment horizontal="center"/>
    </xf>
    <xf numFmtId="0" fontId="10" fillId="2" borderId="0" xfId="0" applyFont="1" applyFill="1"/>
    <xf numFmtId="0" fontId="0" fillId="2" borderId="0" xfId="0" applyFill="1"/>
    <xf numFmtId="0" fontId="4" fillId="2" borderId="0" xfId="0" applyFont="1" applyFill="1"/>
    <xf numFmtId="0" fontId="11" fillId="2" borderId="0" xfId="1" applyFill="1" applyAlignment="1" applyProtection="1"/>
    <xf numFmtId="0" fontId="4" fillId="2" borderId="0" xfId="0" quotePrefix="1" applyFont="1" applyFill="1"/>
    <xf numFmtId="0" fontId="3" fillId="2" borderId="0" xfId="0" applyFont="1" applyFill="1"/>
    <xf numFmtId="0" fontId="12" fillId="2" borderId="0" xfId="1" applyFont="1" applyFill="1" applyAlignment="1" applyProtection="1"/>
    <xf numFmtId="14" fontId="0" fillId="2" borderId="0" xfId="0" applyNumberFormat="1" applyFill="1" applyAlignment="1">
      <alignment horizontal="left"/>
    </xf>
    <xf numFmtId="0" fontId="6" fillId="0" borderId="0" xfId="0" applyFont="1"/>
    <xf numFmtId="3" fontId="6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9" fillId="0" borderId="21" xfId="0" applyFont="1" applyFill="1" applyBorder="1"/>
    <xf numFmtId="0" fontId="6" fillId="0" borderId="4" xfId="0" applyFont="1" applyFill="1" applyBorder="1"/>
    <xf numFmtId="0" fontId="9" fillId="0" borderId="4" xfId="0" applyFont="1" applyFill="1" applyBorder="1"/>
    <xf numFmtId="0" fontId="6" fillId="0" borderId="20" xfId="0" applyFont="1" applyFill="1" applyBorder="1"/>
    <xf numFmtId="3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27" xfId="0" applyFont="1" applyFill="1" applyBorder="1"/>
    <xf numFmtId="0" fontId="6" fillId="0" borderId="5" xfId="0" applyFont="1" applyFill="1" applyBorder="1"/>
    <xf numFmtId="0" fontId="5" fillId="0" borderId="0" xfId="0" applyFont="1"/>
    <xf numFmtId="0" fontId="5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13" fillId="0" borderId="0" xfId="0" applyNumberFormat="1" applyFont="1" applyFill="1" applyBorder="1"/>
    <xf numFmtId="0" fontId="9" fillId="0" borderId="2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2" borderId="0" xfId="0" applyFont="1" applyFill="1"/>
    <xf numFmtId="0" fontId="0" fillId="0" borderId="0" xfId="2" applyNumberFormat="1" applyFont="1"/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28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vertical="top"/>
    </xf>
    <xf numFmtId="0" fontId="6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right" wrapText="1"/>
    </xf>
    <xf numFmtId="0" fontId="6" fillId="0" borderId="9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/>
    <xf numFmtId="0" fontId="8" fillId="0" borderId="0" xfId="0" applyFont="1" applyFill="1"/>
    <xf numFmtId="0" fontId="14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/>
    <xf numFmtId="0" fontId="6" fillId="0" borderId="19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3" fontId="6" fillId="0" borderId="9" xfId="0" applyNumberFormat="1" applyFont="1" applyFill="1" applyBorder="1"/>
    <xf numFmtId="3" fontId="6" fillId="0" borderId="0" xfId="0" applyNumberFormat="1" applyFont="1" applyFill="1"/>
    <xf numFmtId="0" fontId="6" fillId="0" borderId="20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6" fillId="0" borderId="41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wrapText="1"/>
    </xf>
    <xf numFmtId="17" fontId="6" fillId="0" borderId="37" xfId="0" quotePrefix="1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1" fillId="0" borderId="0" xfId="1" applyFont="1" applyAlignment="1" applyProtection="1"/>
    <xf numFmtId="0" fontId="22" fillId="0" borderId="0" xfId="0" applyFont="1" applyAlignment="1">
      <alignment horizontal="center" readingOrder="1"/>
    </xf>
    <xf numFmtId="3" fontId="6" fillId="0" borderId="6" xfId="0" applyNumberFormat="1" applyFont="1" applyBorder="1" applyAlignment="1">
      <alignment horizontal="right" wrapText="1"/>
    </xf>
    <xf numFmtId="164" fontId="13" fillId="0" borderId="15" xfId="0" applyNumberFormat="1" applyFont="1" applyBorder="1" applyAlignment="1">
      <alignment horizontal="right" wrapText="1"/>
    </xf>
    <xf numFmtId="0" fontId="16" fillId="0" borderId="5" xfId="0" applyFont="1" applyBorder="1" applyAlignment="1">
      <alignment horizontal="right" wrapText="1"/>
    </xf>
    <xf numFmtId="164" fontId="13" fillId="0" borderId="27" xfId="0" applyNumberFormat="1" applyFont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164" fontId="13" fillId="0" borderId="5" xfId="0" applyNumberFormat="1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/>
    </xf>
    <xf numFmtId="164" fontId="13" fillId="0" borderId="5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6" fillId="0" borderId="6" xfId="0" applyNumberFormat="1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right" vertical="top"/>
    </xf>
    <xf numFmtId="0" fontId="6" fillId="0" borderId="4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 wrapText="1"/>
    </xf>
    <xf numFmtId="0" fontId="25" fillId="0" borderId="9" xfId="0" applyFont="1" applyFill="1" applyBorder="1"/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3" fontId="28" fillId="0" borderId="0" xfId="0" applyNumberFormat="1" applyFont="1" applyAlignment="1"/>
    <xf numFmtId="3" fontId="9" fillId="0" borderId="28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3" fontId="29" fillId="0" borderId="0" xfId="7" applyNumberFormat="1"/>
    <xf numFmtId="164" fontId="30" fillId="0" borderId="0" xfId="0" applyNumberFormat="1" applyFont="1" applyFill="1" applyBorder="1" applyAlignment="1">
      <alignment horizontal="center"/>
    </xf>
    <xf numFmtId="3" fontId="29" fillId="0" borderId="0" xfId="7" applyNumberFormat="1"/>
    <xf numFmtId="0" fontId="6" fillId="0" borderId="7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  <xf numFmtId="164" fontId="13" fillId="0" borderId="15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center" wrapText="1"/>
    </xf>
    <xf numFmtId="164" fontId="13" fillId="0" borderId="5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/>
    </xf>
    <xf numFmtId="3" fontId="6" fillId="0" borderId="14" xfId="0" applyNumberFormat="1" applyFont="1" applyFill="1" applyBorder="1" applyAlignment="1">
      <alignment horizontal="center"/>
    </xf>
    <xf numFmtId="0" fontId="6" fillId="0" borderId="9" xfId="0" quotePrefix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3" fontId="9" fillId="0" borderId="51" xfId="0" applyNumberFormat="1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wrapText="1"/>
    </xf>
    <xf numFmtId="0" fontId="13" fillId="0" borderId="52" xfId="0" applyFont="1" applyFill="1" applyBorder="1" applyAlignment="1">
      <alignment horizontal="center" wrapText="1"/>
    </xf>
    <xf numFmtId="0" fontId="13" fillId="0" borderId="53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26" fillId="0" borderId="25" xfId="0" applyNumberFormat="1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3" fontId="25" fillId="0" borderId="13" xfId="0" applyNumberFormat="1" applyFont="1" applyFill="1" applyBorder="1" applyAlignment="1">
      <alignment horizontal="center" wrapText="1"/>
    </xf>
    <xf numFmtId="3" fontId="25" fillId="0" borderId="11" xfId="0" applyNumberFormat="1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center"/>
    </xf>
    <xf numFmtId="3" fontId="34" fillId="0" borderId="6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5" fillId="0" borderId="28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166" fontId="37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top"/>
    </xf>
    <xf numFmtId="1" fontId="35" fillId="0" borderId="0" xfId="0" applyNumberFormat="1" applyFont="1" applyFill="1" applyBorder="1" applyAlignment="1">
      <alignment horizontal="center"/>
    </xf>
    <xf numFmtId="3" fontId="35" fillId="0" borderId="6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/>
    <xf numFmtId="164" fontId="38" fillId="0" borderId="0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3" fontId="35" fillId="0" borderId="25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33" fillId="0" borderId="0" xfId="0" applyNumberFormat="1" applyFont="1" applyFill="1" applyBorder="1"/>
    <xf numFmtId="0" fontId="6" fillId="0" borderId="54" xfId="0" applyFont="1" applyFill="1" applyBorder="1" applyAlignment="1">
      <alignment horizontal="center" wrapText="1"/>
    </xf>
    <xf numFmtId="3" fontId="6" fillId="0" borderId="13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/>
    <xf numFmtId="9" fontId="2" fillId="0" borderId="0" xfId="2" applyFont="1" applyFill="1"/>
    <xf numFmtId="0" fontId="1" fillId="0" borderId="0" xfId="0" applyFont="1" applyFill="1" applyAlignment="1">
      <alignment horizontal="center"/>
    </xf>
    <xf numFmtId="0" fontId="2" fillId="0" borderId="14" xfId="0" applyFont="1" applyFill="1" applyBorder="1"/>
    <xf numFmtId="0" fontId="2" fillId="0" borderId="0" xfId="0" applyFont="1" applyFill="1" applyBorder="1"/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4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9" fillId="0" borderId="30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9" fillId="0" borderId="4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9" fillId="0" borderId="3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9" fillId="0" borderId="38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1" fontId="9" fillId="0" borderId="27" xfId="0" applyNumberFormat="1" applyFont="1" applyFill="1" applyBorder="1" applyAlignment="1">
      <alignment horizontal="center" wrapText="1"/>
    </xf>
    <xf numFmtId="1" fontId="9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0" borderId="41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35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51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</cellXfs>
  <cellStyles count="11">
    <cellStyle name="Hyperlink" xfId="1" builtinId="8"/>
    <cellStyle name="Hyperlink 2" xfId="5"/>
    <cellStyle name="Hyperlink 3" xfId="6"/>
    <cellStyle name="Normal" xfId="0" builtinId="0"/>
    <cellStyle name="Normal 2" xfId="3"/>
    <cellStyle name="Normal 2 2" xfId="4"/>
    <cellStyle name="Normal 2 3" xfId="10"/>
    <cellStyle name="Normal 3" xfId="8"/>
    <cellStyle name="Normal 4" xfId="7"/>
    <cellStyle name="Percent" xfId="2" builtinId="5"/>
    <cellStyle name="Percent 2" xfId="9"/>
  </cellStyles>
  <dxfs count="0"/>
  <tableStyles count="0" defaultTableStyle="TableStyleMedium9" defaultPivotStyle="PivotStyleLight16"/>
  <colors>
    <mruColors>
      <color rgb="FF800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200" b="1" i="0" u="none" strike="noStrike" baseline="0"/>
              <a:t>Figure 1a: Quarterly Live Births and Deaths, 1999 to 2015 (Q3) - non-zero axis </a:t>
            </a:r>
            <a:endParaRPr lang="en-GB"/>
          </a:p>
        </c:rich>
      </c:tx>
      <c:overlay val="1"/>
    </c:title>
    <c:plotArea>
      <c:layout>
        <c:manualLayout>
          <c:layoutTarget val="inner"/>
          <c:xMode val="edge"/>
          <c:yMode val="edge"/>
          <c:x val="8.790072388831438E-2"/>
          <c:y val="0.12711864406779674"/>
          <c:w val="0.9017580144777666"/>
          <c:h val="0.69830508474576258"/>
        </c:manualLayout>
      </c:layout>
      <c:lineChart>
        <c:grouping val="standard"/>
        <c:ser>
          <c:idx val="0"/>
          <c:order val="0"/>
          <c:tx>
            <c:v>Births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'Figure1a&amp;1bData'!$A$16:$B$82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'Figure1a&amp;1bData'!$C$16:$C$82</c:f>
              <c:numCache>
                <c:formatCode>#,##0</c:formatCode>
                <c:ptCount val="67"/>
                <c:pt idx="0">
                  <c:v>5922</c:v>
                </c:pt>
                <c:pt idx="1">
                  <c:v>5862</c:v>
                </c:pt>
                <c:pt idx="2">
                  <c:v>6029</c:v>
                </c:pt>
                <c:pt idx="3">
                  <c:v>5144</c:v>
                </c:pt>
                <c:pt idx="4">
                  <c:v>5786</c:v>
                </c:pt>
                <c:pt idx="5">
                  <c:v>5315</c:v>
                </c:pt>
                <c:pt idx="6">
                  <c:v>5453</c:v>
                </c:pt>
                <c:pt idx="7">
                  <c:v>4958</c:v>
                </c:pt>
                <c:pt idx="8">
                  <c:v>5796</c:v>
                </c:pt>
                <c:pt idx="9">
                  <c:v>5348</c:v>
                </c:pt>
                <c:pt idx="10">
                  <c:v>5557</c:v>
                </c:pt>
                <c:pt idx="11">
                  <c:v>5261</c:v>
                </c:pt>
                <c:pt idx="12">
                  <c:v>5304</c:v>
                </c:pt>
                <c:pt idx="13">
                  <c:v>5334</c:v>
                </c:pt>
                <c:pt idx="14">
                  <c:v>5542</c:v>
                </c:pt>
                <c:pt idx="15">
                  <c:v>5205</c:v>
                </c:pt>
                <c:pt idx="16">
                  <c:v>5350</c:v>
                </c:pt>
                <c:pt idx="17">
                  <c:v>5392</c:v>
                </c:pt>
                <c:pt idx="18">
                  <c:v>5590</c:v>
                </c:pt>
                <c:pt idx="19">
                  <c:v>5316</c:v>
                </c:pt>
                <c:pt idx="20">
                  <c:v>5677</c:v>
                </c:pt>
                <c:pt idx="21">
                  <c:v>5435</c:v>
                </c:pt>
                <c:pt idx="22">
                  <c:v>5786</c:v>
                </c:pt>
                <c:pt idx="23">
                  <c:v>5420</c:v>
                </c:pt>
                <c:pt idx="24">
                  <c:v>5530</c:v>
                </c:pt>
                <c:pt idx="25">
                  <c:v>5700</c:v>
                </c:pt>
                <c:pt idx="26">
                  <c:v>5918</c:v>
                </c:pt>
                <c:pt idx="27">
                  <c:v>5180</c:v>
                </c:pt>
                <c:pt idx="28">
                  <c:v>5822</c:v>
                </c:pt>
                <c:pt idx="29">
                  <c:v>5765</c:v>
                </c:pt>
                <c:pt idx="30">
                  <c:v>6090</c:v>
                </c:pt>
                <c:pt idx="31">
                  <c:v>5595</c:v>
                </c:pt>
                <c:pt idx="32">
                  <c:v>6144</c:v>
                </c:pt>
                <c:pt idx="33">
                  <c:v>5994</c:v>
                </c:pt>
                <c:pt idx="34">
                  <c:v>6450</c:v>
                </c:pt>
                <c:pt idx="35">
                  <c:v>5863</c:v>
                </c:pt>
                <c:pt idx="36">
                  <c:v>6534</c:v>
                </c:pt>
                <c:pt idx="37">
                  <c:v>6333</c:v>
                </c:pt>
                <c:pt idx="38">
                  <c:v>6450</c:v>
                </c:pt>
                <c:pt idx="39">
                  <c:v>6314</c:v>
                </c:pt>
                <c:pt idx="40">
                  <c:v>6322</c:v>
                </c:pt>
                <c:pt idx="41">
                  <c:v>6291</c:v>
                </c:pt>
                <c:pt idx="42">
                  <c:v>6330</c:v>
                </c:pt>
                <c:pt idx="43">
                  <c:v>5967</c:v>
                </c:pt>
                <c:pt idx="44">
                  <c:v>6443</c:v>
                </c:pt>
                <c:pt idx="45">
                  <c:v>6292</c:v>
                </c:pt>
                <c:pt idx="46">
                  <c:v>6412</c:v>
                </c:pt>
                <c:pt idx="47">
                  <c:v>6168</c:v>
                </c:pt>
                <c:pt idx="48">
                  <c:v>6701</c:v>
                </c:pt>
                <c:pt idx="49">
                  <c:v>6156</c:v>
                </c:pt>
                <c:pt idx="50">
                  <c:v>6482</c:v>
                </c:pt>
                <c:pt idx="51">
                  <c:v>5934</c:v>
                </c:pt>
                <c:pt idx="52">
                  <c:v>6615</c:v>
                </c:pt>
                <c:pt idx="53">
                  <c:v>6209</c:v>
                </c:pt>
                <c:pt idx="54">
                  <c:v>6285</c:v>
                </c:pt>
                <c:pt idx="55">
                  <c:v>6160</c:v>
                </c:pt>
                <c:pt idx="56">
                  <c:v>6146</c:v>
                </c:pt>
                <c:pt idx="57">
                  <c:v>5964</c:v>
                </c:pt>
                <c:pt idx="58">
                  <c:v>6367</c:v>
                </c:pt>
                <c:pt idx="59">
                  <c:v>5802</c:v>
                </c:pt>
                <c:pt idx="60">
                  <c:v>6056</c:v>
                </c:pt>
                <c:pt idx="61">
                  <c:v>6000</c:v>
                </c:pt>
                <c:pt idx="62">
                  <c:v>6349</c:v>
                </c:pt>
                <c:pt idx="63">
                  <c:v>5988</c:v>
                </c:pt>
                <c:pt idx="64">
                  <c:v>5948</c:v>
                </c:pt>
                <c:pt idx="65">
                  <c:v>5894</c:v>
                </c:pt>
                <c:pt idx="66">
                  <c:v>6413</c:v>
                </c:pt>
              </c:numCache>
            </c:numRef>
          </c:val>
        </c:ser>
        <c:ser>
          <c:idx val="1"/>
          <c:order val="1"/>
          <c:tx>
            <c:v>Births (Trend)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'Figure1a&amp;1bData'!$A$16:$B$82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'Figure1a&amp;1bData'!$F$14:$F$80</c:f>
              <c:numCache>
                <c:formatCode>#,##0</c:formatCode>
                <c:ptCount val="67"/>
                <c:pt idx="0">
                  <c:v>5896.75</c:v>
                </c:pt>
                <c:pt idx="1">
                  <c:v>5851.5</c:v>
                </c:pt>
                <c:pt idx="2">
                  <c:v>5814</c:v>
                </c:pt>
                <c:pt idx="3">
                  <c:v>5739.25</c:v>
                </c:pt>
                <c:pt idx="4">
                  <c:v>5705.25</c:v>
                </c:pt>
                <c:pt idx="5">
                  <c:v>5568.5</c:v>
                </c:pt>
                <c:pt idx="6">
                  <c:v>5424.5</c:v>
                </c:pt>
                <c:pt idx="7">
                  <c:v>5378</c:v>
                </c:pt>
                <c:pt idx="8">
                  <c:v>5380.5</c:v>
                </c:pt>
                <c:pt idx="9">
                  <c:v>5388.75</c:v>
                </c:pt>
                <c:pt idx="10">
                  <c:v>5414.75</c:v>
                </c:pt>
                <c:pt idx="11">
                  <c:v>5490.5</c:v>
                </c:pt>
                <c:pt idx="12">
                  <c:v>5367.5</c:v>
                </c:pt>
                <c:pt idx="13">
                  <c:v>5364</c:v>
                </c:pt>
                <c:pt idx="14">
                  <c:v>5360.25</c:v>
                </c:pt>
                <c:pt idx="15">
                  <c:v>5346.25</c:v>
                </c:pt>
                <c:pt idx="16">
                  <c:v>5357.75</c:v>
                </c:pt>
                <c:pt idx="17">
                  <c:v>5372.25</c:v>
                </c:pt>
                <c:pt idx="18">
                  <c:v>5384.25</c:v>
                </c:pt>
                <c:pt idx="19">
                  <c:v>5412</c:v>
                </c:pt>
                <c:pt idx="20">
                  <c:v>5493.75</c:v>
                </c:pt>
                <c:pt idx="21">
                  <c:v>5504.5</c:v>
                </c:pt>
                <c:pt idx="22">
                  <c:v>5553.5</c:v>
                </c:pt>
                <c:pt idx="23">
                  <c:v>5579.5</c:v>
                </c:pt>
                <c:pt idx="24">
                  <c:v>5542.75</c:v>
                </c:pt>
                <c:pt idx="25">
                  <c:v>5609</c:v>
                </c:pt>
                <c:pt idx="26">
                  <c:v>5642</c:v>
                </c:pt>
                <c:pt idx="27">
                  <c:v>5582</c:v>
                </c:pt>
                <c:pt idx="28">
                  <c:v>5655</c:v>
                </c:pt>
                <c:pt idx="29">
                  <c:v>5671.25</c:v>
                </c:pt>
                <c:pt idx="30">
                  <c:v>5714.25</c:v>
                </c:pt>
                <c:pt idx="31">
                  <c:v>5818</c:v>
                </c:pt>
                <c:pt idx="32">
                  <c:v>5898.5</c:v>
                </c:pt>
                <c:pt idx="33">
                  <c:v>5955.75</c:v>
                </c:pt>
                <c:pt idx="34">
                  <c:v>6045.75</c:v>
                </c:pt>
                <c:pt idx="35">
                  <c:v>6112.75</c:v>
                </c:pt>
                <c:pt idx="36">
                  <c:v>6210.25</c:v>
                </c:pt>
                <c:pt idx="37">
                  <c:v>6295</c:v>
                </c:pt>
                <c:pt idx="38">
                  <c:v>6295</c:v>
                </c:pt>
                <c:pt idx="39">
                  <c:v>6407.75</c:v>
                </c:pt>
                <c:pt idx="40">
                  <c:v>6354.75</c:v>
                </c:pt>
                <c:pt idx="41">
                  <c:v>6344.25</c:v>
                </c:pt>
                <c:pt idx="42">
                  <c:v>6314.25</c:v>
                </c:pt>
                <c:pt idx="43">
                  <c:v>6227.5</c:v>
                </c:pt>
                <c:pt idx="44">
                  <c:v>6257.75</c:v>
                </c:pt>
                <c:pt idx="45">
                  <c:v>6258</c:v>
                </c:pt>
                <c:pt idx="46">
                  <c:v>6278.5</c:v>
                </c:pt>
                <c:pt idx="47">
                  <c:v>6328.75</c:v>
                </c:pt>
                <c:pt idx="48">
                  <c:v>6393.25</c:v>
                </c:pt>
                <c:pt idx="49">
                  <c:v>6359.25</c:v>
                </c:pt>
                <c:pt idx="50">
                  <c:v>6376.75</c:v>
                </c:pt>
                <c:pt idx="51">
                  <c:v>6318.25</c:v>
                </c:pt>
                <c:pt idx="52">
                  <c:v>6296.75</c:v>
                </c:pt>
                <c:pt idx="53">
                  <c:v>6310</c:v>
                </c:pt>
                <c:pt idx="54">
                  <c:v>6260.75</c:v>
                </c:pt>
                <c:pt idx="55">
                  <c:v>6317.25</c:v>
                </c:pt>
                <c:pt idx="56">
                  <c:v>6200</c:v>
                </c:pt>
                <c:pt idx="57">
                  <c:v>6138.75</c:v>
                </c:pt>
                <c:pt idx="58">
                  <c:v>6159.25</c:v>
                </c:pt>
                <c:pt idx="59">
                  <c:v>6069.75</c:v>
                </c:pt>
                <c:pt idx="60">
                  <c:v>6047.25</c:v>
                </c:pt>
                <c:pt idx="61">
                  <c:v>6056.25</c:v>
                </c:pt>
                <c:pt idx="62">
                  <c:v>6051.75</c:v>
                </c:pt>
                <c:pt idx="63">
                  <c:v>6098.25</c:v>
                </c:pt>
                <c:pt idx="64">
                  <c:v>6071.25</c:v>
                </c:pt>
                <c:pt idx="65">
                  <c:v>6044.75</c:v>
                </c:pt>
                <c:pt idx="66">
                  <c:v>6060.75</c:v>
                </c:pt>
              </c:numCache>
            </c:numRef>
          </c:val>
        </c:ser>
        <c:ser>
          <c:idx val="2"/>
          <c:order val="2"/>
          <c:tx>
            <c:v>Deaths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28"/>
            <c:marker>
              <c:symbol val="diamond"/>
              <c:size val="3"/>
            </c:marker>
          </c:dPt>
          <c:cat>
            <c:multiLvlStrRef>
              <c:f>'Figure1a&amp;1bData'!$A$16:$B$82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'Figure1a&amp;1bData'!$D$16:$D$82</c:f>
              <c:numCache>
                <c:formatCode>#,##0</c:formatCode>
                <c:ptCount val="67"/>
                <c:pt idx="0">
                  <c:v>4722</c:v>
                </c:pt>
                <c:pt idx="1">
                  <c:v>3682</c:v>
                </c:pt>
                <c:pt idx="2">
                  <c:v>3456</c:v>
                </c:pt>
                <c:pt idx="3">
                  <c:v>3803</c:v>
                </c:pt>
                <c:pt idx="4">
                  <c:v>4695</c:v>
                </c:pt>
                <c:pt idx="5">
                  <c:v>3569</c:v>
                </c:pt>
                <c:pt idx="6">
                  <c:v>3182</c:v>
                </c:pt>
                <c:pt idx="7">
                  <c:v>3457</c:v>
                </c:pt>
                <c:pt idx="8">
                  <c:v>4103</c:v>
                </c:pt>
                <c:pt idx="9">
                  <c:v>3573</c:v>
                </c:pt>
                <c:pt idx="10">
                  <c:v>3336</c:v>
                </c:pt>
                <c:pt idx="11">
                  <c:v>3501</c:v>
                </c:pt>
                <c:pt idx="12">
                  <c:v>3871</c:v>
                </c:pt>
                <c:pt idx="13">
                  <c:v>3511</c:v>
                </c:pt>
                <c:pt idx="14">
                  <c:v>3527</c:v>
                </c:pt>
                <c:pt idx="15">
                  <c:v>3677</c:v>
                </c:pt>
                <c:pt idx="16">
                  <c:v>3860</c:v>
                </c:pt>
                <c:pt idx="17">
                  <c:v>3442</c:v>
                </c:pt>
                <c:pt idx="18">
                  <c:v>3464</c:v>
                </c:pt>
                <c:pt idx="19">
                  <c:v>3696</c:v>
                </c:pt>
                <c:pt idx="20">
                  <c:v>3867</c:v>
                </c:pt>
                <c:pt idx="21">
                  <c:v>3558</c:v>
                </c:pt>
                <c:pt idx="22">
                  <c:v>3434</c:v>
                </c:pt>
                <c:pt idx="23">
                  <c:v>3495</c:v>
                </c:pt>
                <c:pt idx="24">
                  <c:v>3796</c:v>
                </c:pt>
                <c:pt idx="25">
                  <c:v>3665</c:v>
                </c:pt>
                <c:pt idx="26">
                  <c:v>3358</c:v>
                </c:pt>
                <c:pt idx="27">
                  <c:v>3405</c:v>
                </c:pt>
                <c:pt idx="28">
                  <c:v>4022</c:v>
                </c:pt>
                <c:pt idx="29">
                  <c:v>3619</c:v>
                </c:pt>
                <c:pt idx="30">
                  <c:v>3427</c:v>
                </c:pt>
                <c:pt idx="31">
                  <c:v>3464</c:v>
                </c:pt>
                <c:pt idx="32">
                  <c:v>4188</c:v>
                </c:pt>
                <c:pt idx="33">
                  <c:v>3612</c:v>
                </c:pt>
                <c:pt idx="34">
                  <c:v>3253</c:v>
                </c:pt>
                <c:pt idx="35">
                  <c:v>3596</c:v>
                </c:pt>
                <c:pt idx="36">
                  <c:v>4145</c:v>
                </c:pt>
                <c:pt idx="37">
                  <c:v>3599</c:v>
                </c:pt>
                <c:pt idx="38">
                  <c:v>3419</c:v>
                </c:pt>
                <c:pt idx="39">
                  <c:v>3744</c:v>
                </c:pt>
                <c:pt idx="40">
                  <c:v>4177</c:v>
                </c:pt>
                <c:pt idx="41">
                  <c:v>3442</c:v>
                </c:pt>
                <c:pt idx="42">
                  <c:v>3235</c:v>
                </c:pt>
                <c:pt idx="43">
                  <c:v>3559</c:v>
                </c:pt>
                <c:pt idx="44">
                  <c:v>4114</c:v>
                </c:pt>
                <c:pt idx="45">
                  <c:v>3340</c:v>
                </c:pt>
                <c:pt idx="46">
                  <c:v>3279</c:v>
                </c:pt>
                <c:pt idx="47">
                  <c:v>3724</c:v>
                </c:pt>
                <c:pt idx="48">
                  <c:v>4019</c:v>
                </c:pt>
                <c:pt idx="49">
                  <c:v>3483</c:v>
                </c:pt>
                <c:pt idx="50">
                  <c:v>3264</c:v>
                </c:pt>
                <c:pt idx="51">
                  <c:v>3438</c:v>
                </c:pt>
                <c:pt idx="52">
                  <c:v>4016</c:v>
                </c:pt>
                <c:pt idx="53">
                  <c:v>3720</c:v>
                </c:pt>
                <c:pt idx="54">
                  <c:v>3349</c:v>
                </c:pt>
                <c:pt idx="55">
                  <c:v>3671</c:v>
                </c:pt>
                <c:pt idx="56">
                  <c:v>4215</c:v>
                </c:pt>
                <c:pt idx="57">
                  <c:v>3732</c:v>
                </c:pt>
                <c:pt idx="58">
                  <c:v>3462</c:v>
                </c:pt>
                <c:pt idx="59">
                  <c:v>3559</c:v>
                </c:pt>
                <c:pt idx="60">
                  <c:v>4009</c:v>
                </c:pt>
                <c:pt idx="61">
                  <c:v>3356</c:v>
                </c:pt>
                <c:pt idx="62">
                  <c:v>3544</c:v>
                </c:pt>
                <c:pt idx="63">
                  <c:v>3769</c:v>
                </c:pt>
                <c:pt idx="64">
                  <c:v>4467</c:v>
                </c:pt>
                <c:pt idx="65">
                  <c:v>3769</c:v>
                </c:pt>
                <c:pt idx="66">
                  <c:v>3490</c:v>
                </c:pt>
              </c:numCache>
            </c:numRef>
          </c:val>
        </c:ser>
        <c:ser>
          <c:idx val="3"/>
          <c:order val="3"/>
          <c:tx>
            <c:v>Deaths (Trend)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multiLvlStrRef>
              <c:f>'Figure1a&amp;1bData'!$A$16:$B$82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'Figure1a&amp;1bData'!$G$14:$G$80</c:f>
              <c:numCache>
                <c:formatCode>#,##0</c:formatCode>
                <c:ptCount val="67"/>
                <c:pt idx="0">
                  <c:v>3910</c:v>
                </c:pt>
                <c:pt idx="1">
                  <c:v>3869.5</c:v>
                </c:pt>
                <c:pt idx="2">
                  <c:v>3865.5</c:v>
                </c:pt>
                <c:pt idx="3">
                  <c:v>3915.75</c:v>
                </c:pt>
                <c:pt idx="4">
                  <c:v>3909</c:v>
                </c:pt>
                <c:pt idx="5">
                  <c:v>3880.75</c:v>
                </c:pt>
                <c:pt idx="6">
                  <c:v>3812.25</c:v>
                </c:pt>
                <c:pt idx="7">
                  <c:v>3725.75</c:v>
                </c:pt>
                <c:pt idx="8">
                  <c:v>3577.75</c:v>
                </c:pt>
                <c:pt idx="9">
                  <c:v>3578.75</c:v>
                </c:pt>
                <c:pt idx="10">
                  <c:v>3617.25</c:v>
                </c:pt>
                <c:pt idx="11">
                  <c:v>3628.25</c:v>
                </c:pt>
                <c:pt idx="12">
                  <c:v>3570.25</c:v>
                </c:pt>
                <c:pt idx="13">
                  <c:v>3554.75</c:v>
                </c:pt>
                <c:pt idx="14">
                  <c:v>3602.5</c:v>
                </c:pt>
                <c:pt idx="15">
                  <c:v>3646.5</c:v>
                </c:pt>
                <c:pt idx="16">
                  <c:v>3643.75</c:v>
                </c:pt>
                <c:pt idx="17">
                  <c:v>3626.5</c:v>
                </c:pt>
                <c:pt idx="18">
                  <c:v>3610.75</c:v>
                </c:pt>
                <c:pt idx="19">
                  <c:v>3615.5</c:v>
                </c:pt>
                <c:pt idx="20">
                  <c:v>3617.25</c:v>
                </c:pt>
                <c:pt idx="21">
                  <c:v>3646.25</c:v>
                </c:pt>
                <c:pt idx="22">
                  <c:v>3638.75</c:v>
                </c:pt>
                <c:pt idx="23">
                  <c:v>3588.5</c:v>
                </c:pt>
                <c:pt idx="24">
                  <c:v>3570.75</c:v>
                </c:pt>
                <c:pt idx="25">
                  <c:v>3597.5</c:v>
                </c:pt>
                <c:pt idx="26">
                  <c:v>3578.5</c:v>
                </c:pt>
                <c:pt idx="27">
                  <c:v>3556</c:v>
                </c:pt>
                <c:pt idx="28">
                  <c:v>3612.5</c:v>
                </c:pt>
                <c:pt idx="29">
                  <c:v>3601</c:v>
                </c:pt>
                <c:pt idx="30">
                  <c:v>3618.25</c:v>
                </c:pt>
                <c:pt idx="31">
                  <c:v>3633</c:v>
                </c:pt>
                <c:pt idx="32">
                  <c:v>3674.5</c:v>
                </c:pt>
                <c:pt idx="33">
                  <c:v>3672.75</c:v>
                </c:pt>
                <c:pt idx="34">
                  <c:v>3629.25</c:v>
                </c:pt>
                <c:pt idx="35">
                  <c:v>3662.25</c:v>
                </c:pt>
                <c:pt idx="36">
                  <c:v>3651.5</c:v>
                </c:pt>
                <c:pt idx="37">
                  <c:v>3648.25</c:v>
                </c:pt>
                <c:pt idx="38">
                  <c:v>3689.75</c:v>
                </c:pt>
                <c:pt idx="39">
                  <c:v>3726.75</c:v>
                </c:pt>
                <c:pt idx="40">
                  <c:v>3734.75</c:v>
                </c:pt>
                <c:pt idx="41">
                  <c:v>3695.5</c:v>
                </c:pt>
                <c:pt idx="42">
                  <c:v>3649.5</c:v>
                </c:pt>
                <c:pt idx="43">
                  <c:v>3603.25</c:v>
                </c:pt>
                <c:pt idx="44">
                  <c:v>3587.5</c:v>
                </c:pt>
                <c:pt idx="45">
                  <c:v>3562</c:v>
                </c:pt>
                <c:pt idx="46">
                  <c:v>3573</c:v>
                </c:pt>
                <c:pt idx="47">
                  <c:v>3614.25</c:v>
                </c:pt>
                <c:pt idx="48">
                  <c:v>3590.5</c:v>
                </c:pt>
                <c:pt idx="49">
                  <c:v>3626.25</c:v>
                </c:pt>
                <c:pt idx="50">
                  <c:v>3622.5</c:v>
                </c:pt>
                <c:pt idx="51">
                  <c:v>3551</c:v>
                </c:pt>
                <c:pt idx="52">
                  <c:v>3550.25</c:v>
                </c:pt>
                <c:pt idx="53">
                  <c:v>3609.5</c:v>
                </c:pt>
                <c:pt idx="54">
                  <c:v>3630.75</c:v>
                </c:pt>
                <c:pt idx="55">
                  <c:v>3689</c:v>
                </c:pt>
                <c:pt idx="56">
                  <c:v>3738.75</c:v>
                </c:pt>
                <c:pt idx="57">
                  <c:v>3741.75</c:v>
                </c:pt>
                <c:pt idx="58">
                  <c:v>3770</c:v>
                </c:pt>
                <c:pt idx="59">
                  <c:v>3742</c:v>
                </c:pt>
                <c:pt idx="60">
                  <c:v>3690.5</c:v>
                </c:pt>
                <c:pt idx="61">
                  <c:v>3596.5</c:v>
                </c:pt>
                <c:pt idx="62">
                  <c:v>3617</c:v>
                </c:pt>
                <c:pt idx="63">
                  <c:v>3669.5</c:v>
                </c:pt>
                <c:pt idx="64">
                  <c:v>3784</c:v>
                </c:pt>
                <c:pt idx="65">
                  <c:v>3887.25</c:v>
                </c:pt>
                <c:pt idx="66">
                  <c:v>3873.75</c:v>
                </c:pt>
              </c:numCache>
            </c:numRef>
          </c:val>
        </c:ser>
        <c:marker val="1"/>
        <c:axId val="91270528"/>
        <c:axId val="54846976"/>
      </c:lineChart>
      <c:catAx>
        <c:axId val="91270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/ Quarter</a:t>
                </a:r>
              </a:p>
            </c:rich>
          </c:tx>
          <c:layout>
            <c:manualLayout>
              <c:xMode val="edge"/>
              <c:yMode val="edge"/>
              <c:x val="0.48293687809710395"/>
              <c:y val="0.935593202364860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 anchor="b" anchorCtr="0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6976"/>
        <c:crosses val="autoZero"/>
        <c:auto val="1"/>
        <c:lblAlgn val="ctr"/>
        <c:lblOffset val="100"/>
        <c:tickLblSkip val="1"/>
        <c:tickMarkSkip val="1"/>
      </c:catAx>
      <c:valAx>
        <c:axId val="54846976"/>
        <c:scaling>
          <c:orientation val="minMax"/>
          <c:max val="7000"/>
          <c:min val="3000"/>
        </c:scaling>
        <c:axPos val="l"/>
        <c:title>
          <c:tx>
            <c:rich>
              <a:bodyPr/>
              <a:lstStyle/>
              <a:p>
                <a:pPr>
                  <a:defRPr sz="121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10" baseline="0"/>
                  <a:t>Live Births / Deaths</a:t>
                </a:r>
              </a:p>
            </c:rich>
          </c:tx>
          <c:layout>
            <c:manualLayout>
              <c:xMode val="edge"/>
              <c:yMode val="edge"/>
              <c:x val="6.2047138154149124E-3"/>
              <c:y val="0.3762711984234292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70528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55907630617824"/>
          <c:y val="0.15206710001093787"/>
          <c:w val="0.36504657402183982"/>
          <c:h val="8.813559921171472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200" b="1"/>
              <a:t>Figure 1b: Quarterly Marriages, 1999 to 2015 (Q3)</a:t>
            </a:r>
            <a:endParaRPr lang="en-GB" sz="1200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031023784901758"/>
          <c:y val="8.6335632824657976E-2"/>
          <c:w val="0.89245087900722941"/>
          <c:h val="0.74078294195526018"/>
        </c:manualLayout>
      </c:layout>
      <c:lineChart>
        <c:grouping val="standard"/>
        <c:ser>
          <c:idx val="0"/>
          <c:order val="0"/>
          <c:tx>
            <c:v>Marriages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multiLvlStrRef>
              <c:f>'Figure1a&amp;1bData'!$A$16:$B$82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'Figure1a&amp;1bData'!$E$16:$E$82</c:f>
              <c:numCache>
                <c:formatCode>#,##0</c:formatCode>
                <c:ptCount val="67"/>
                <c:pt idx="0">
                  <c:v>850</c:v>
                </c:pt>
                <c:pt idx="1">
                  <c:v>2111</c:v>
                </c:pt>
                <c:pt idx="2">
                  <c:v>3190</c:v>
                </c:pt>
                <c:pt idx="3">
                  <c:v>1477</c:v>
                </c:pt>
                <c:pt idx="4">
                  <c:v>823</c:v>
                </c:pt>
                <c:pt idx="5">
                  <c:v>2090</c:v>
                </c:pt>
                <c:pt idx="6">
                  <c:v>3371</c:v>
                </c:pt>
                <c:pt idx="7">
                  <c:v>1300</c:v>
                </c:pt>
                <c:pt idx="8">
                  <c:v>760</c:v>
                </c:pt>
                <c:pt idx="9">
                  <c:v>2044</c:v>
                </c:pt>
                <c:pt idx="10">
                  <c:v>3189</c:v>
                </c:pt>
                <c:pt idx="11">
                  <c:v>1288</c:v>
                </c:pt>
                <c:pt idx="12">
                  <c:v>810</c:v>
                </c:pt>
                <c:pt idx="13">
                  <c:v>2182</c:v>
                </c:pt>
                <c:pt idx="14">
                  <c:v>3258</c:v>
                </c:pt>
                <c:pt idx="15">
                  <c:v>1349</c:v>
                </c:pt>
                <c:pt idx="16">
                  <c:v>817</c:v>
                </c:pt>
                <c:pt idx="17">
                  <c:v>2210</c:v>
                </c:pt>
                <c:pt idx="18">
                  <c:v>3297</c:v>
                </c:pt>
                <c:pt idx="19">
                  <c:v>1433</c:v>
                </c:pt>
                <c:pt idx="20">
                  <c:v>822</c:v>
                </c:pt>
                <c:pt idx="21">
                  <c:v>2414</c:v>
                </c:pt>
                <c:pt idx="22">
                  <c:v>3485</c:v>
                </c:pt>
                <c:pt idx="23">
                  <c:v>1607</c:v>
                </c:pt>
                <c:pt idx="24">
                  <c:v>948</c:v>
                </c:pt>
                <c:pt idx="25">
                  <c:v>2238</c:v>
                </c:pt>
                <c:pt idx="26">
                  <c:v>3515</c:v>
                </c:pt>
                <c:pt idx="27">
                  <c:v>1439</c:v>
                </c:pt>
                <c:pt idx="28">
                  <c:v>928</c:v>
                </c:pt>
                <c:pt idx="29">
                  <c:v>2287</c:v>
                </c:pt>
                <c:pt idx="30">
                  <c:v>3528</c:v>
                </c:pt>
                <c:pt idx="31">
                  <c:v>1516</c:v>
                </c:pt>
                <c:pt idx="32">
                  <c:v>956</c:v>
                </c:pt>
                <c:pt idx="33">
                  <c:v>2389</c:v>
                </c:pt>
                <c:pt idx="34">
                  <c:v>3791</c:v>
                </c:pt>
                <c:pt idx="35">
                  <c:v>1551</c:v>
                </c:pt>
                <c:pt idx="36">
                  <c:v>1118</c:v>
                </c:pt>
                <c:pt idx="37">
                  <c:v>2208</c:v>
                </c:pt>
                <c:pt idx="38">
                  <c:v>3612</c:v>
                </c:pt>
                <c:pt idx="39">
                  <c:v>1572</c:v>
                </c:pt>
                <c:pt idx="40">
                  <c:v>873</c:v>
                </c:pt>
                <c:pt idx="41">
                  <c:v>2348</c:v>
                </c:pt>
                <c:pt idx="42">
                  <c:v>3245</c:v>
                </c:pt>
                <c:pt idx="43">
                  <c:v>1465</c:v>
                </c:pt>
                <c:pt idx="44">
                  <c:v>862</c:v>
                </c:pt>
                <c:pt idx="45">
                  <c:v>2406</c:v>
                </c:pt>
                <c:pt idx="46">
                  <c:v>3279</c:v>
                </c:pt>
                <c:pt idx="47">
                  <c:v>1609</c:v>
                </c:pt>
                <c:pt idx="48">
                  <c:v>945</c:v>
                </c:pt>
                <c:pt idx="49">
                  <c:v>2501</c:v>
                </c:pt>
                <c:pt idx="50">
                  <c:v>3389</c:v>
                </c:pt>
                <c:pt idx="51">
                  <c:v>1531</c:v>
                </c:pt>
                <c:pt idx="52">
                  <c:v>907</c:v>
                </c:pt>
                <c:pt idx="53">
                  <c:v>2483</c:v>
                </c:pt>
                <c:pt idx="54">
                  <c:v>3432</c:v>
                </c:pt>
                <c:pt idx="55">
                  <c:v>1658</c:v>
                </c:pt>
                <c:pt idx="56">
                  <c:v>978</c:v>
                </c:pt>
                <c:pt idx="57">
                  <c:v>2313</c:v>
                </c:pt>
                <c:pt idx="58">
                  <c:v>3287</c:v>
                </c:pt>
                <c:pt idx="59">
                  <c:v>1548</c:v>
                </c:pt>
                <c:pt idx="60">
                  <c:v>995</c:v>
                </c:pt>
                <c:pt idx="61">
                  <c:v>2526</c:v>
                </c:pt>
                <c:pt idx="62">
                  <c:v>3457</c:v>
                </c:pt>
                <c:pt idx="63">
                  <c:v>1572</c:v>
                </c:pt>
                <c:pt idx="64">
                  <c:v>981</c:v>
                </c:pt>
                <c:pt idx="65">
                  <c:v>2456</c:v>
                </c:pt>
                <c:pt idx="66">
                  <c:v>3363</c:v>
                </c:pt>
              </c:numCache>
            </c:numRef>
          </c:val>
        </c:ser>
        <c:ser>
          <c:idx val="1"/>
          <c:order val="1"/>
          <c:tx>
            <c:v>Marriages (Trend)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multiLvlStrRef>
              <c:f>'Figure1a&amp;1bData'!$A$16:$B$82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'Figure1a&amp;1bData'!$H$14:$H$80</c:f>
              <c:numCache>
                <c:formatCode>#,##0</c:formatCode>
                <c:ptCount val="67"/>
                <c:pt idx="0">
                  <c:v>1961.25</c:v>
                </c:pt>
                <c:pt idx="1">
                  <c:v>1946.75</c:v>
                </c:pt>
                <c:pt idx="2">
                  <c:v>1898.25</c:v>
                </c:pt>
                <c:pt idx="3">
                  <c:v>1907</c:v>
                </c:pt>
                <c:pt idx="4">
                  <c:v>1900.25</c:v>
                </c:pt>
                <c:pt idx="5">
                  <c:v>1895</c:v>
                </c:pt>
                <c:pt idx="6">
                  <c:v>1940.25</c:v>
                </c:pt>
                <c:pt idx="7">
                  <c:v>1896</c:v>
                </c:pt>
                <c:pt idx="8">
                  <c:v>1880.25</c:v>
                </c:pt>
                <c:pt idx="9">
                  <c:v>1868.75</c:v>
                </c:pt>
                <c:pt idx="10">
                  <c:v>1823.25</c:v>
                </c:pt>
                <c:pt idx="11">
                  <c:v>1820.25</c:v>
                </c:pt>
                <c:pt idx="12">
                  <c:v>1832.75</c:v>
                </c:pt>
                <c:pt idx="13">
                  <c:v>1867.25</c:v>
                </c:pt>
                <c:pt idx="14">
                  <c:v>1884.5</c:v>
                </c:pt>
                <c:pt idx="15">
                  <c:v>1899.75</c:v>
                </c:pt>
                <c:pt idx="16">
                  <c:v>1901.5</c:v>
                </c:pt>
                <c:pt idx="17">
                  <c:v>1908.5</c:v>
                </c:pt>
                <c:pt idx="18">
                  <c:v>1918.25</c:v>
                </c:pt>
                <c:pt idx="19">
                  <c:v>1939.25</c:v>
                </c:pt>
                <c:pt idx="20">
                  <c:v>1940.5</c:v>
                </c:pt>
                <c:pt idx="21">
                  <c:v>1991.5</c:v>
                </c:pt>
                <c:pt idx="22">
                  <c:v>2038.5</c:v>
                </c:pt>
                <c:pt idx="23">
                  <c:v>2082</c:v>
                </c:pt>
                <c:pt idx="24">
                  <c:v>2113.5</c:v>
                </c:pt>
                <c:pt idx="25">
                  <c:v>2069.5</c:v>
                </c:pt>
                <c:pt idx="26">
                  <c:v>2077</c:v>
                </c:pt>
                <c:pt idx="27">
                  <c:v>2035</c:v>
                </c:pt>
                <c:pt idx="28">
                  <c:v>2030</c:v>
                </c:pt>
                <c:pt idx="29">
                  <c:v>2042.25</c:v>
                </c:pt>
                <c:pt idx="30">
                  <c:v>2045.5</c:v>
                </c:pt>
                <c:pt idx="31">
                  <c:v>2064.75</c:v>
                </c:pt>
                <c:pt idx="32">
                  <c:v>2071.75</c:v>
                </c:pt>
                <c:pt idx="33">
                  <c:v>2097.25</c:v>
                </c:pt>
                <c:pt idx="34">
                  <c:v>2163</c:v>
                </c:pt>
                <c:pt idx="35">
                  <c:v>2171.75</c:v>
                </c:pt>
                <c:pt idx="36">
                  <c:v>2212.25</c:v>
                </c:pt>
                <c:pt idx="37">
                  <c:v>2167</c:v>
                </c:pt>
                <c:pt idx="38">
                  <c:v>2122.25</c:v>
                </c:pt>
                <c:pt idx="39">
                  <c:v>2127.5</c:v>
                </c:pt>
                <c:pt idx="40">
                  <c:v>2066.25</c:v>
                </c:pt>
                <c:pt idx="41">
                  <c:v>2101.25</c:v>
                </c:pt>
                <c:pt idx="42">
                  <c:v>2009.5</c:v>
                </c:pt>
                <c:pt idx="43">
                  <c:v>1982.75</c:v>
                </c:pt>
                <c:pt idx="44">
                  <c:v>1980</c:v>
                </c:pt>
                <c:pt idx="45">
                  <c:v>1994.5</c:v>
                </c:pt>
                <c:pt idx="46">
                  <c:v>2003</c:v>
                </c:pt>
                <c:pt idx="47">
                  <c:v>2039</c:v>
                </c:pt>
                <c:pt idx="48">
                  <c:v>2059.75</c:v>
                </c:pt>
                <c:pt idx="49">
                  <c:v>2083.5</c:v>
                </c:pt>
                <c:pt idx="50">
                  <c:v>2111</c:v>
                </c:pt>
                <c:pt idx="51">
                  <c:v>2091.5</c:v>
                </c:pt>
                <c:pt idx="52">
                  <c:v>2082</c:v>
                </c:pt>
                <c:pt idx="53">
                  <c:v>2077.5</c:v>
                </c:pt>
                <c:pt idx="54">
                  <c:v>2088.25</c:v>
                </c:pt>
                <c:pt idx="55">
                  <c:v>2120</c:v>
                </c:pt>
                <c:pt idx="56">
                  <c:v>2137.75</c:v>
                </c:pt>
                <c:pt idx="57">
                  <c:v>2095.25</c:v>
                </c:pt>
                <c:pt idx="58">
                  <c:v>2059</c:v>
                </c:pt>
                <c:pt idx="59">
                  <c:v>2031.5</c:v>
                </c:pt>
                <c:pt idx="60">
                  <c:v>2035.75</c:v>
                </c:pt>
                <c:pt idx="61">
                  <c:v>2089</c:v>
                </c:pt>
                <c:pt idx="62">
                  <c:v>2131.5</c:v>
                </c:pt>
                <c:pt idx="63">
                  <c:v>2137.5</c:v>
                </c:pt>
                <c:pt idx="64">
                  <c:v>2134</c:v>
                </c:pt>
                <c:pt idx="65">
                  <c:v>2116.5</c:v>
                </c:pt>
                <c:pt idx="66">
                  <c:v>2093</c:v>
                </c:pt>
              </c:numCache>
            </c:numRef>
          </c:val>
        </c:ser>
        <c:marker val="1"/>
        <c:axId val="54884992"/>
        <c:axId val="54911744"/>
      </c:lineChart>
      <c:catAx>
        <c:axId val="54884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/ Quarter</a:t>
                </a:r>
              </a:p>
            </c:rich>
          </c:tx>
          <c:layout>
            <c:manualLayout>
              <c:xMode val="edge"/>
              <c:yMode val="edge"/>
              <c:x val="0.4881075491209928"/>
              <c:y val="0.937288135593220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1744"/>
        <c:crosses val="autoZero"/>
        <c:auto val="1"/>
        <c:lblAlgn val="ctr"/>
        <c:lblOffset val="100"/>
        <c:tickLblSkip val="1"/>
        <c:tickMarkSkip val="4"/>
      </c:catAx>
      <c:valAx>
        <c:axId val="549117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Marriages</a:t>
                </a:r>
              </a:p>
            </c:rich>
          </c:tx>
          <c:layout>
            <c:manualLayout>
              <c:xMode val="edge"/>
              <c:yMode val="edge"/>
              <c:x val="2.3055386352078593E-2"/>
              <c:y val="0.4078095370822032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8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36814891416754"/>
          <c:y val="0.13807666243554417"/>
          <c:w val="0.36091003102378538"/>
          <c:h val="4.237288135593341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342900</xdr:colOff>
      <xdr:row>34</xdr:row>
      <xdr:rowOff>144780</xdr:rowOff>
    </xdr:to>
    <xdr:graphicFrame macro="">
      <xdr:nvGraphicFramePr>
        <xdr:cNvPr id="49280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</cdr:x>
      <cdr:y>0.8235</cdr:y>
    </cdr:from>
    <cdr:to>
      <cdr:x>0.99225</cdr:x>
      <cdr:y>0.8235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9750" y="4627864"/>
          <a:ext cx="831954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0.089</cdr:x>
      <cdr:y>0.8235</cdr:y>
    </cdr:from>
    <cdr:to>
      <cdr:x>0.99225</cdr:x>
      <cdr:y>0.8235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9750" y="4627864"/>
          <a:ext cx="831954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142875</xdr:rowOff>
    </xdr:from>
    <xdr:to>
      <xdr:col>17</xdr:col>
      <xdr:colOff>440055</xdr:colOff>
      <xdr:row>34</xdr:row>
      <xdr:rowOff>0</xdr:rowOff>
    </xdr:to>
    <xdr:graphicFrame macro="">
      <xdr:nvGraphicFramePr>
        <xdr:cNvPr id="51328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0.09875</cdr:x>
      <cdr:y>0.827</cdr:y>
    </cdr:from>
    <cdr:to>
      <cdr:x>1</cdr:x>
      <cdr:y>0.827</cdr:y>
    </cdr:to>
    <cdr:sp macro="" textlink="">
      <cdr:nvSpPr>
        <cdr:cNvPr id="204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09554" y="4647533"/>
          <a:ext cx="830112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nisra.gov.uk/demography/default.asp27.htm" TargetMode="External"/><Relationship Id="rId1" Type="http://schemas.openxmlformats.org/officeDocument/2006/relationships/hyperlink" Target="mailto:census.nisra@dfpni.gov.uk" TargetMode="Externa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topLeftCell="A4" workbookViewId="0">
      <selection activeCell="A14" sqref="A14"/>
    </sheetView>
  </sheetViews>
  <sheetFormatPr defaultColWidth="9.140625" defaultRowHeight="18"/>
  <cols>
    <col min="1" max="16384" width="9.140625" style="151"/>
  </cols>
  <sheetData>
    <row r="1" spans="1:1">
      <c r="A1" s="150" t="s">
        <v>184</v>
      </c>
    </row>
    <row r="3" spans="1:1">
      <c r="A3" s="152" t="s">
        <v>229</v>
      </c>
    </row>
    <row r="4" spans="1:1" ht="12.75" customHeight="1">
      <c r="A4" s="153"/>
    </row>
    <row r="5" spans="1:1">
      <c r="A5" s="152" t="s">
        <v>230</v>
      </c>
    </row>
    <row r="7" spans="1:1">
      <c r="A7" s="152" t="s">
        <v>151</v>
      </c>
    </row>
    <row r="9" spans="1:1">
      <c r="A9" s="152" t="s">
        <v>235</v>
      </c>
    </row>
    <row r="11" spans="1:1">
      <c r="A11" s="152" t="s">
        <v>236</v>
      </c>
    </row>
    <row r="13" spans="1:1">
      <c r="A13" s="152" t="s">
        <v>237</v>
      </c>
    </row>
    <row r="15" spans="1:1">
      <c r="A15" s="152" t="s">
        <v>185</v>
      </c>
    </row>
    <row r="17" spans="1:1">
      <c r="A17" s="152" t="s">
        <v>231</v>
      </c>
    </row>
    <row r="19" spans="1:1">
      <c r="A19" s="152" t="s">
        <v>232</v>
      </c>
    </row>
    <row r="21" spans="1:1">
      <c r="A21" s="152" t="s">
        <v>233</v>
      </c>
    </row>
    <row r="23" spans="1:1">
      <c r="A23" s="152" t="s">
        <v>234</v>
      </c>
    </row>
    <row r="25" spans="1:1">
      <c r="A25" s="152" t="s">
        <v>104</v>
      </c>
    </row>
  </sheetData>
  <hyperlinks>
    <hyperlink ref="A7" location="'Figure1a&amp;1bData'!A1" display="Number of Births, Deaths and Marriages Registered in Northern Ireland by Registration Quarter"/>
    <hyperlink ref="A9" location="'Table 1a'!A1" display="Table 1a: Birth and Stillbirth Statistics by Quarter from Quarter 1 2001"/>
    <hyperlink ref="A11" location="'Table 1b'!A1" display="Table 1b: Death, Marriage and Civil Partnership Statistics by Quarter from Quarter 1 2001"/>
    <hyperlink ref="A13" location="'Table 1c'!A1" display="Table 1c: Cause of Death Statistics by Quarter from Quarter 1 2002"/>
    <hyperlink ref="A15" location="'Table 2'!A1" display="Table 2: Vital Statistics by Registration Month from January 2009"/>
    <hyperlink ref="A21" location="'Table 4a'!A1" display="Table 4a: Deaths Registered During Quarter Ended 31 March 2013 Classified by Cause, Gender and Age Group"/>
    <hyperlink ref="A23" location="'Table 4b'!A1" display="Table 4b: Deaths Registered During Quarter Ended 31 March 2013 Classified by Cause and Health and Social Care Trust (HSCT)"/>
    <hyperlink ref="A25" location="Notes!A1" display="Notes"/>
    <hyperlink ref="A3" location="'Figure 1a'!A1" display="Figure 1a: Quarterly Births and Deaths, 1997 to 2013 (Q1) - non-zero y-axis"/>
    <hyperlink ref="A5" location="'Figure 1b'!A1" display="Figure 1b: Quarterly Marriages, 1997 to 2013 (Q1)"/>
    <hyperlink ref="A19" location="'Table 3b'!A1" display="Table 3b: Vital Statistics by Local Government District Boundaries (2014) (Registered between 1 October 2013 and 31 December 2013)"/>
    <hyperlink ref="A17" location="'Table 3a'!A1" display="Table 3a: Vital Statistics by Area (Registered between 1 October 2013 and 31 December 2013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showGridLines="0" workbookViewId="0">
      <selection activeCell="H29" sqref="H29"/>
    </sheetView>
  </sheetViews>
  <sheetFormatPr defaultRowHeight="12.75"/>
  <cols>
    <col min="1" max="1" width="33.5703125" style="259" customWidth="1"/>
    <col min="2" max="2" width="11.28515625" style="265" customWidth="1"/>
    <col min="3" max="6" width="7.7109375" style="259" customWidth="1"/>
    <col min="7" max="7" width="8.5703125" style="265" customWidth="1"/>
    <col min="8" max="9" width="7.7109375" style="259" customWidth="1"/>
    <col min="10" max="10" width="8" style="259" customWidth="1"/>
    <col min="11" max="11" width="6.7109375" style="259" customWidth="1"/>
    <col min="12" max="12" width="10.140625" style="259" customWidth="1"/>
    <col min="13" max="13" width="9.7109375" style="259" customWidth="1"/>
    <col min="14" max="14" width="2.5703125" style="259" customWidth="1"/>
    <col min="15" max="16384" width="9.140625" style="259"/>
  </cols>
  <sheetData>
    <row r="1" spans="1:16">
      <c r="A1" s="80" t="s">
        <v>239</v>
      </c>
      <c r="B1" s="258"/>
      <c r="C1" s="49"/>
      <c r="D1" s="49"/>
      <c r="E1" s="49"/>
      <c r="F1" s="49"/>
      <c r="G1" s="229"/>
      <c r="H1" s="49"/>
      <c r="I1" s="49"/>
      <c r="K1" s="49"/>
      <c r="L1" s="49"/>
      <c r="M1" s="49"/>
    </row>
    <row r="2" spans="1:16" ht="13.5" thickBot="1">
      <c r="A2" s="361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</row>
    <row r="3" spans="1:16" s="260" customFormat="1">
      <c r="A3" s="399" t="s">
        <v>129</v>
      </c>
      <c r="B3" s="381" t="s">
        <v>223</v>
      </c>
      <c r="C3" s="363" t="s">
        <v>130</v>
      </c>
      <c r="D3" s="365"/>
      <c r="E3" s="365"/>
      <c r="F3" s="366"/>
      <c r="G3" s="375" t="s">
        <v>122</v>
      </c>
      <c r="H3" s="363" t="s">
        <v>123</v>
      </c>
      <c r="I3" s="364"/>
      <c r="J3" s="364"/>
      <c r="K3" s="364"/>
      <c r="L3" s="364"/>
      <c r="M3" s="405" t="s">
        <v>120</v>
      </c>
    </row>
    <row r="4" spans="1:16" s="260" customFormat="1" ht="12.75" customHeight="1">
      <c r="A4" s="400"/>
      <c r="B4" s="402"/>
      <c r="C4" s="369" t="s">
        <v>207</v>
      </c>
      <c r="D4" s="385" t="s">
        <v>216</v>
      </c>
      <c r="E4" s="391" t="s">
        <v>217</v>
      </c>
      <c r="F4" s="393"/>
      <c r="G4" s="371"/>
      <c r="H4" s="373" t="s">
        <v>132</v>
      </c>
      <c r="I4" s="384"/>
      <c r="J4" s="384"/>
      <c r="K4" s="396" t="s">
        <v>52</v>
      </c>
      <c r="L4" s="397"/>
      <c r="M4" s="406"/>
    </row>
    <row r="5" spans="1:16" s="260" customFormat="1" ht="12.75" customHeight="1">
      <c r="A5" s="400"/>
      <c r="B5" s="402"/>
      <c r="C5" s="371"/>
      <c r="D5" s="382"/>
      <c r="E5" s="394"/>
      <c r="F5" s="395"/>
      <c r="G5" s="371"/>
      <c r="H5" s="369" t="s">
        <v>131</v>
      </c>
      <c r="I5" s="385" t="s">
        <v>218</v>
      </c>
      <c r="J5" s="369" t="s">
        <v>135</v>
      </c>
      <c r="K5" s="371" t="s">
        <v>133</v>
      </c>
      <c r="L5" s="371" t="s">
        <v>134</v>
      </c>
      <c r="M5" s="406"/>
    </row>
    <row r="6" spans="1:16" s="260" customFormat="1" ht="23.25" customHeight="1">
      <c r="A6" s="401"/>
      <c r="B6" s="403"/>
      <c r="C6" s="373"/>
      <c r="D6" s="383"/>
      <c r="E6" s="323" t="s">
        <v>18</v>
      </c>
      <c r="F6" s="121" t="s">
        <v>0</v>
      </c>
      <c r="G6" s="373"/>
      <c r="H6" s="373"/>
      <c r="I6" s="404"/>
      <c r="J6" s="373"/>
      <c r="K6" s="373"/>
      <c r="L6" s="373"/>
      <c r="M6" s="407"/>
    </row>
    <row r="7" spans="1:16">
      <c r="A7" s="82" t="s">
        <v>19</v>
      </c>
      <c r="B7" s="196">
        <v>1840498</v>
      </c>
      <c r="C7" s="196">
        <f>SUM(C9:C19)</f>
        <v>6413</v>
      </c>
      <c r="D7" s="200">
        <f>C7/B7*1000*4</f>
        <v>13.93753212445762</v>
      </c>
      <c r="E7" s="73">
        <f>SUM(E9:E19)</f>
        <v>2762</v>
      </c>
      <c r="F7" s="261">
        <f>E7/C7*100</f>
        <v>43.068766567908931</v>
      </c>
      <c r="G7" s="327">
        <f>SUM(G9:G19)</f>
        <v>16</v>
      </c>
      <c r="H7" s="291">
        <f>SUM(H9:H19)</f>
        <v>3490</v>
      </c>
      <c r="I7" s="305">
        <f>H7/B7*1000*4</f>
        <v>7.5849036510770453</v>
      </c>
      <c r="J7" s="306">
        <f>SUM(J9:J19)</f>
        <v>37</v>
      </c>
      <c r="K7" s="307">
        <v>1113</v>
      </c>
      <c r="L7" s="308">
        <v>461</v>
      </c>
      <c r="M7" s="321">
        <f>SUM(M9:M19)</f>
        <v>3363</v>
      </c>
    </row>
    <row r="8" spans="1:16">
      <c r="A8" s="83"/>
      <c r="B8" s="262"/>
      <c r="C8" s="197"/>
      <c r="D8" s="198"/>
      <c r="E8" s="61"/>
      <c r="F8" s="261"/>
      <c r="G8" s="61"/>
      <c r="H8" s="294"/>
      <c r="I8" s="305"/>
      <c r="J8" s="295"/>
      <c r="K8" s="295"/>
      <c r="L8" s="297"/>
      <c r="M8" s="322"/>
    </row>
    <row r="9" spans="1:16">
      <c r="A9" s="83" t="s">
        <v>188</v>
      </c>
      <c r="B9" s="7">
        <v>139966</v>
      </c>
      <c r="C9" s="60">
        <v>453</v>
      </c>
      <c r="D9" s="198">
        <f t="shared" ref="D9:D19" si="0">C9/B9*1000*4</f>
        <v>12.94600117171313</v>
      </c>
      <c r="E9" s="61">
        <v>197</v>
      </c>
      <c r="F9" s="77">
        <f>E9/C9*100</f>
        <v>43.487858719646802</v>
      </c>
      <c r="G9" s="61">
        <v>1</v>
      </c>
      <c r="H9" s="294">
        <v>292</v>
      </c>
      <c r="I9" s="309">
        <f>H9/B9*1000*4</f>
        <v>8.3448837574839594</v>
      </c>
      <c r="J9" s="295">
        <v>2</v>
      </c>
      <c r="K9" s="295">
        <v>88</v>
      </c>
      <c r="L9" s="295">
        <v>33</v>
      </c>
      <c r="M9" s="202">
        <v>164</v>
      </c>
    </row>
    <row r="10" spans="1:16">
      <c r="A10" s="83" t="s">
        <v>189</v>
      </c>
      <c r="B10" s="7">
        <v>205711</v>
      </c>
      <c r="C10" s="60">
        <v>778</v>
      </c>
      <c r="D10" s="198">
        <f t="shared" si="0"/>
        <v>15.12801940586551</v>
      </c>
      <c r="E10" s="61">
        <v>300</v>
      </c>
      <c r="F10" s="77">
        <f t="shared" ref="F10:F19" si="1">E10/C10*100</f>
        <v>38.560411311053983</v>
      </c>
      <c r="G10" s="61">
        <v>4</v>
      </c>
      <c r="H10" s="294">
        <v>368</v>
      </c>
      <c r="I10" s="309">
        <f t="shared" ref="I10:I19" si="2">H10/B10*1000*4</f>
        <v>7.155669847504508</v>
      </c>
      <c r="J10" s="295">
        <v>3</v>
      </c>
      <c r="K10" s="295">
        <v>101</v>
      </c>
      <c r="L10" s="295">
        <v>42</v>
      </c>
      <c r="M10" s="202">
        <v>313</v>
      </c>
    </row>
    <row r="11" spans="1:16">
      <c r="A11" s="83" t="s">
        <v>21</v>
      </c>
      <c r="B11" s="7">
        <v>336830</v>
      </c>
      <c r="C11" s="60">
        <v>1185</v>
      </c>
      <c r="D11" s="198">
        <f t="shared" si="0"/>
        <v>14.072380726182347</v>
      </c>
      <c r="E11" s="61">
        <v>688</v>
      </c>
      <c r="F11" s="77">
        <f t="shared" si="1"/>
        <v>58.0590717299578</v>
      </c>
      <c r="G11" s="61">
        <v>4</v>
      </c>
      <c r="H11" s="294">
        <v>709</v>
      </c>
      <c r="I11" s="309">
        <f t="shared" si="2"/>
        <v>8.4196775821631107</v>
      </c>
      <c r="J11" s="295">
        <v>14</v>
      </c>
      <c r="K11" s="295">
        <v>203</v>
      </c>
      <c r="L11" s="295">
        <v>65</v>
      </c>
      <c r="M11" s="202">
        <v>568</v>
      </c>
    </row>
    <row r="12" spans="1:16">
      <c r="A12" s="83" t="s">
        <v>190</v>
      </c>
      <c r="B12" s="7">
        <v>142303</v>
      </c>
      <c r="C12" s="60">
        <v>439</v>
      </c>
      <c r="D12" s="198">
        <f t="shared" si="0"/>
        <v>12.33986634153883</v>
      </c>
      <c r="E12" s="61">
        <v>192</v>
      </c>
      <c r="F12" s="77">
        <f t="shared" si="1"/>
        <v>43.735763097949885</v>
      </c>
      <c r="G12" s="61">
        <v>2</v>
      </c>
      <c r="H12" s="294">
        <v>267</v>
      </c>
      <c r="I12" s="309">
        <f t="shared" si="2"/>
        <v>7.5051123307309044</v>
      </c>
      <c r="J12" s="295">
        <v>3</v>
      </c>
      <c r="K12" s="295">
        <v>94</v>
      </c>
      <c r="L12" s="295">
        <v>35</v>
      </c>
      <c r="M12" s="202">
        <v>296</v>
      </c>
    </row>
    <row r="13" spans="1:16">
      <c r="A13" s="83" t="s">
        <v>191</v>
      </c>
      <c r="B13" s="7">
        <v>149198</v>
      </c>
      <c r="C13" s="60">
        <v>585</v>
      </c>
      <c r="D13" s="198">
        <f t="shared" si="0"/>
        <v>15.683856351961824</v>
      </c>
      <c r="E13" s="61">
        <v>319</v>
      </c>
      <c r="F13" s="77">
        <f t="shared" si="1"/>
        <v>54.529914529914528</v>
      </c>
      <c r="G13" s="61">
        <v>1</v>
      </c>
      <c r="H13" s="294">
        <v>249</v>
      </c>
      <c r="I13" s="309">
        <f t="shared" si="2"/>
        <v>6.6756927036555451</v>
      </c>
      <c r="J13" s="295">
        <v>5</v>
      </c>
      <c r="K13" s="295">
        <v>81</v>
      </c>
      <c r="L13" s="295">
        <v>30</v>
      </c>
      <c r="M13" s="202">
        <v>298</v>
      </c>
    </row>
    <row r="14" spans="1:16">
      <c r="A14" s="83" t="s">
        <v>192</v>
      </c>
      <c r="B14" s="7">
        <v>114992</v>
      </c>
      <c r="C14" s="60">
        <v>374</v>
      </c>
      <c r="D14" s="198">
        <f t="shared" si="0"/>
        <v>13.009600667872547</v>
      </c>
      <c r="E14" s="61">
        <v>123</v>
      </c>
      <c r="F14" s="77">
        <f t="shared" si="1"/>
        <v>32.887700534759354</v>
      </c>
      <c r="G14" s="61">
        <v>1</v>
      </c>
      <c r="H14" s="294">
        <v>214</v>
      </c>
      <c r="I14" s="309">
        <f t="shared" si="2"/>
        <v>7.4439961040768052</v>
      </c>
      <c r="J14" s="295">
        <v>3</v>
      </c>
      <c r="K14" s="295">
        <v>69</v>
      </c>
      <c r="L14" s="295">
        <v>22</v>
      </c>
      <c r="M14" s="202">
        <v>282</v>
      </c>
    </row>
    <row r="15" spans="1:16">
      <c r="A15" s="83" t="s">
        <v>193</v>
      </c>
      <c r="B15" s="7">
        <v>138627</v>
      </c>
      <c r="C15" s="60">
        <v>465</v>
      </c>
      <c r="D15" s="198">
        <f t="shared" si="0"/>
        <v>13.417299660239348</v>
      </c>
      <c r="E15" s="61">
        <v>143</v>
      </c>
      <c r="F15" s="77">
        <f t="shared" si="1"/>
        <v>30.752688172043012</v>
      </c>
      <c r="G15" s="61" t="s">
        <v>17</v>
      </c>
      <c r="H15" s="294">
        <v>258</v>
      </c>
      <c r="I15" s="309">
        <f t="shared" si="2"/>
        <v>7.4444372308424773</v>
      </c>
      <c r="J15" s="295">
        <v>1</v>
      </c>
      <c r="K15" s="295">
        <v>84</v>
      </c>
      <c r="L15" s="295">
        <v>34</v>
      </c>
      <c r="M15" s="202">
        <v>196</v>
      </c>
    </row>
    <row r="16" spans="1:16">
      <c r="A16" s="83" t="s">
        <v>194</v>
      </c>
      <c r="B16" s="7">
        <v>136642</v>
      </c>
      <c r="C16" s="60">
        <v>378</v>
      </c>
      <c r="D16" s="198">
        <f t="shared" si="0"/>
        <v>11.065411806033284</v>
      </c>
      <c r="E16" s="61">
        <v>165</v>
      </c>
      <c r="F16" s="77">
        <f t="shared" si="1"/>
        <v>43.650793650793652</v>
      </c>
      <c r="G16" s="61">
        <v>1</v>
      </c>
      <c r="H16" s="294">
        <v>283</v>
      </c>
      <c r="I16" s="309">
        <f t="shared" si="2"/>
        <v>8.2844220664217438</v>
      </c>
      <c r="J16" s="295">
        <v>2</v>
      </c>
      <c r="K16" s="295">
        <v>77</v>
      </c>
      <c r="L16" s="295">
        <v>43</v>
      </c>
      <c r="M16" s="202">
        <v>300</v>
      </c>
    </row>
    <row r="17" spans="1:13">
      <c r="A17" s="83" t="s">
        <v>195</v>
      </c>
      <c r="B17" s="7">
        <v>142895</v>
      </c>
      <c r="C17" s="60">
        <v>615</v>
      </c>
      <c r="D17" s="198">
        <f t="shared" si="0"/>
        <v>17.215437908954126</v>
      </c>
      <c r="E17" s="61">
        <v>194</v>
      </c>
      <c r="F17" s="77">
        <f t="shared" si="1"/>
        <v>31.54471544715447</v>
      </c>
      <c r="G17" s="61" t="s">
        <v>17</v>
      </c>
      <c r="H17" s="294">
        <v>200</v>
      </c>
      <c r="I17" s="309">
        <f t="shared" si="2"/>
        <v>5.5985163931558137</v>
      </c>
      <c r="J17" s="295">
        <v>1</v>
      </c>
      <c r="K17" s="295">
        <v>47</v>
      </c>
      <c r="L17" s="295">
        <v>31</v>
      </c>
      <c r="M17" s="202">
        <v>269</v>
      </c>
    </row>
    <row r="18" spans="1:13">
      <c r="A18" s="83" t="s">
        <v>196</v>
      </c>
      <c r="B18" s="7">
        <v>175403</v>
      </c>
      <c r="C18" s="60">
        <v>655</v>
      </c>
      <c r="D18" s="198">
        <f t="shared" si="0"/>
        <v>14.937030723533805</v>
      </c>
      <c r="E18" s="61">
        <v>261</v>
      </c>
      <c r="F18" s="77">
        <f t="shared" si="1"/>
        <v>39.847328244274813</v>
      </c>
      <c r="G18" s="61">
        <v>2</v>
      </c>
      <c r="H18" s="294">
        <v>295</v>
      </c>
      <c r="I18" s="309">
        <f t="shared" si="2"/>
        <v>6.7273649823549198</v>
      </c>
      <c r="J18" s="295">
        <v>2</v>
      </c>
      <c r="K18" s="295">
        <v>97</v>
      </c>
      <c r="L18" s="295">
        <v>31</v>
      </c>
      <c r="M18" s="202">
        <v>419</v>
      </c>
    </row>
    <row r="19" spans="1:13">
      <c r="A19" s="83" t="s">
        <v>197</v>
      </c>
      <c r="B19" s="7">
        <v>157931</v>
      </c>
      <c r="C19" s="60">
        <v>486</v>
      </c>
      <c r="D19" s="198">
        <f t="shared" si="0"/>
        <v>12.309172993269211</v>
      </c>
      <c r="E19" s="61">
        <v>180</v>
      </c>
      <c r="F19" s="77">
        <f t="shared" si="1"/>
        <v>37.037037037037038</v>
      </c>
      <c r="G19" s="61" t="s">
        <v>17</v>
      </c>
      <c r="H19" s="294">
        <v>355</v>
      </c>
      <c r="I19" s="309">
        <f t="shared" si="2"/>
        <v>8.9912683387048773</v>
      </c>
      <c r="J19" s="295">
        <v>1</v>
      </c>
      <c r="K19" s="295">
        <v>108</v>
      </c>
      <c r="L19" s="295">
        <v>44</v>
      </c>
      <c r="M19" s="202">
        <v>258</v>
      </c>
    </row>
    <row r="20" spans="1:13" ht="13.5" thickBot="1">
      <c r="A20" s="122"/>
      <c r="B20" s="67"/>
      <c r="C20" s="69"/>
      <c r="D20" s="123"/>
      <c r="E20" s="76"/>
      <c r="F20" s="123"/>
      <c r="G20" s="68"/>
      <c r="H20" s="69"/>
      <c r="I20" s="123"/>
      <c r="J20" s="68"/>
      <c r="K20" s="76"/>
      <c r="L20" s="76"/>
      <c r="M20" s="177"/>
    </row>
    <row r="21" spans="1:13" ht="15">
      <c r="A21" s="49"/>
      <c r="B21" s="61"/>
      <c r="C21" s="7"/>
      <c r="D21" s="61"/>
      <c r="E21" s="77"/>
      <c r="F21" s="75"/>
      <c r="G21" s="77"/>
      <c r="H21" s="263"/>
      <c r="I21" s="61"/>
      <c r="J21" s="77"/>
      <c r="K21" s="263"/>
      <c r="L21" s="75"/>
      <c r="M21" s="75"/>
    </row>
    <row r="22" spans="1:13" ht="13.5">
      <c r="A22" s="85" t="s">
        <v>220</v>
      </c>
      <c r="B22" s="264"/>
      <c r="C22" s="41"/>
      <c r="D22" s="41"/>
      <c r="E22" s="41"/>
      <c r="F22" s="41"/>
      <c r="G22" s="264"/>
      <c r="H22" s="41"/>
      <c r="I22" s="41"/>
      <c r="J22" s="41"/>
      <c r="K22" s="41"/>
      <c r="M22" s="41"/>
    </row>
    <row r="23" spans="1:13" ht="13.5">
      <c r="A23" s="85" t="s">
        <v>198</v>
      </c>
      <c r="B23" s="264"/>
      <c r="C23" s="41"/>
      <c r="D23" s="41"/>
      <c r="E23" s="41"/>
      <c r="F23" s="41"/>
      <c r="G23" s="264"/>
      <c r="H23" s="41"/>
      <c r="I23" s="41"/>
      <c r="J23" s="41"/>
      <c r="K23" s="41"/>
      <c r="M23" s="41"/>
    </row>
  </sheetData>
  <mergeCells count="17">
    <mergeCell ref="H4:J4"/>
    <mergeCell ref="K4:L4"/>
    <mergeCell ref="H3:L3"/>
    <mergeCell ref="A2:P2"/>
    <mergeCell ref="A3:A6"/>
    <mergeCell ref="B3:B6"/>
    <mergeCell ref="C3:F3"/>
    <mergeCell ref="E4:F5"/>
    <mergeCell ref="I5:I6"/>
    <mergeCell ref="C4:C6"/>
    <mergeCell ref="H5:H6"/>
    <mergeCell ref="M3:M6"/>
    <mergeCell ref="J5:J6"/>
    <mergeCell ref="K5:K6"/>
    <mergeCell ref="G3:G6"/>
    <mergeCell ref="D4:D6"/>
    <mergeCell ref="L5:L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9" sqref="R9"/>
    </sheetView>
  </sheetViews>
  <sheetFormatPr defaultColWidth="9.140625" defaultRowHeight="12"/>
  <cols>
    <col min="1" max="1" width="15.7109375" style="41" customWidth="1"/>
    <col min="2" max="2" width="32.28515625" style="41" customWidth="1"/>
    <col min="3" max="3" width="7.85546875" style="125" bestFit="1" customWidth="1"/>
    <col min="4" max="4" width="7.42578125" style="125" customWidth="1"/>
    <col min="5" max="6" width="5.140625" style="41" customWidth="1"/>
    <col min="7" max="8" width="5.5703125" style="41" bestFit="1" customWidth="1"/>
    <col min="9" max="9" width="5.5703125" style="41" customWidth="1"/>
    <col min="10" max="14" width="5.5703125" style="41" bestFit="1" customWidth="1"/>
    <col min="15" max="15" width="4" style="41" bestFit="1" customWidth="1"/>
    <col min="16" max="16384" width="9.140625" style="41"/>
  </cols>
  <sheetData>
    <row r="1" spans="1:16">
      <c r="A1" s="137" t="s">
        <v>142</v>
      </c>
      <c r="B1" s="137" t="s">
        <v>240</v>
      </c>
    </row>
    <row r="2" spans="1:16" ht="13.5" thickBot="1">
      <c r="A2" s="361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</row>
    <row r="3" spans="1:16" s="19" customFormat="1" ht="12" customHeight="1">
      <c r="A3" s="410" t="s">
        <v>51</v>
      </c>
      <c r="B3" s="412" t="s">
        <v>52</v>
      </c>
      <c r="C3" s="342" t="s">
        <v>53</v>
      </c>
      <c r="D3" s="343"/>
      <c r="E3" s="408" t="s">
        <v>204</v>
      </c>
      <c r="F3" s="343"/>
      <c r="G3" s="343"/>
      <c r="H3" s="343"/>
      <c r="I3" s="343"/>
      <c r="J3" s="343"/>
      <c r="K3" s="343"/>
      <c r="L3" s="343"/>
      <c r="M3" s="343"/>
      <c r="N3" s="343"/>
      <c r="O3" s="409"/>
    </row>
    <row r="4" spans="1:16" s="19" customFormat="1" ht="12" customHeight="1">
      <c r="A4" s="411"/>
      <c r="B4" s="413"/>
      <c r="C4" s="148" t="s">
        <v>54</v>
      </c>
      <c r="D4" s="148" t="s">
        <v>55</v>
      </c>
      <c r="E4" s="178">
        <v>0</v>
      </c>
      <c r="F4" s="147" t="s">
        <v>136</v>
      </c>
      <c r="G4" s="146" t="s">
        <v>56</v>
      </c>
      <c r="H4" s="146" t="s">
        <v>57</v>
      </c>
      <c r="I4" s="146" t="s">
        <v>58</v>
      </c>
      <c r="J4" s="146" t="s">
        <v>59</v>
      </c>
      <c r="K4" s="146" t="s">
        <v>60</v>
      </c>
      <c r="L4" s="146" t="s">
        <v>61</v>
      </c>
      <c r="M4" s="146" t="s">
        <v>62</v>
      </c>
      <c r="N4" s="146" t="s">
        <v>63</v>
      </c>
      <c r="O4" s="179" t="s">
        <v>64</v>
      </c>
    </row>
    <row r="5" spans="1:16" s="19" customFormat="1">
      <c r="A5" s="91" t="s">
        <v>65</v>
      </c>
      <c r="B5" s="92" t="s">
        <v>66</v>
      </c>
      <c r="C5" s="232">
        <f>C6+C7+C9+C10+C11+C12+C13+C16+C17+C18+C19+C21+C22+C23+C24</f>
        <v>1729</v>
      </c>
      <c r="D5" s="233">
        <f>D6+D7+D9+D10+D11+D12+D13+D16+D17+D18+D19+D21+D22+D23+D24</f>
        <v>1761</v>
      </c>
      <c r="E5" s="313">
        <f t="shared" ref="E5:O5" si="0">E6+E7+E9+E10+E11+E12+E13+E16+E17+E18+E19+E21+E22+E23+E24</f>
        <v>37</v>
      </c>
      <c r="F5" s="314">
        <f t="shared" si="0"/>
        <v>8</v>
      </c>
      <c r="G5" s="314">
        <f t="shared" si="0"/>
        <v>83</v>
      </c>
      <c r="H5" s="314">
        <f t="shared" si="0"/>
        <v>82</v>
      </c>
      <c r="I5" s="314">
        <f t="shared" si="0"/>
        <v>158</v>
      </c>
      <c r="J5" s="314">
        <f t="shared" si="0"/>
        <v>351</v>
      </c>
      <c r="K5" s="314">
        <f t="shared" si="0"/>
        <v>642</v>
      </c>
      <c r="L5" s="314">
        <f t="shared" si="0"/>
        <v>444</v>
      </c>
      <c r="M5" s="314">
        <f t="shared" si="0"/>
        <v>530</v>
      </c>
      <c r="N5" s="314">
        <f t="shared" si="0"/>
        <v>549</v>
      </c>
      <c r="O5" s="315">
        <f t="shared" si="0"/>
        <v>606</v>
      </c>
      <c r="P5" s="90"/>
    </row>
    <row r="6" spans="1:16" s="19" customFormat="1" ht="24">
      <c r="A6" s="93" t="s">
        <v>67</v>
      </c>
      <c r="B6" s="94" t="s">
        <v>68</v>
      </c>
      <c r="C6" s="87">
        <v>22</v>
      </c>
      <c r="D6" s="87">
        <v>22</v>
      </c>
      <c r="E6" s="234">
        <v>1</v>
      </c>
      <c r="F6" s="87">
        <v>1</v>
      </c>
      <c r="G6" s="87">
        <v>0</v>
      </c>
      <c r="H6" s="87">
        <v>2</v>
      </c>
      <c r="I6" s="87">
        <v>2</v>
      </c>
      <c r="J6" s="87">
        <v>5</v>
      </c>
      <c r="K6" s="87">
        <v>8</v>
      </c>
      <c r="L6" s="87">
        <v>5</v>
      </c>
      <c r="M6" s="87">
        <v>6</v>
      </c>
      <c r="N6" s="87">
        <v>11</v>
      </c>
      <c r="O6" s="222">
        <v>3</v>
      </c>
      <c r="P6" s="90"/>
    </row>
    <row r="7" spans="1:16" s="19" customFormat="1">
      <c r="A7" s="93" t="s">
        <v>69</v>
      </c>
      <c r="B7" s="94" t="s">
        <v>70</v>
      </c>
      <c r="C7" s="61">
        <v>572</v>
      </c>
      <c r="D7" s="61">
        <v>503</v>
      </c>
      <c r="E7" s="234">
        <v>0</v>
      </c>
      <c r="F7" s="87">
        <v>3</v>
      </c>
      <c r="G7" s="87">
        <v>6</v>
      </c>
      <c r="H7" s="87">
        <v>27</v>
      </c>
      <c r="I7" s="87">
        <v>55</v>
      </c>
      <c r="J7" s="87">
        <v>147</v>
      </c>
      <c r="K7" s="87">
        <v>322</v>
      </c>
      <c r="L7" s="87">
        <v>178</v>
      </c>
      <c r="M7" s="87">
        <v>143</v>
      </c>
      <c r="N7" s="87">
        <v>108</v>
      </c>
      <c r="O7" s="222">
        <v>86</v>
      </c>
      <c r="P7" s="90"/>
    </row>
    <row r="8" spans="1:16" s="89" customFormat="1">
      <c r="A8" s="95" t="s">
        <v>147</v>
      </c>
      <c r="B8" s="96" t="s">
        <v>137</v>
      </c>
      <c r="C8" s="235">
        <v>561</v>
      </c>
      <c r="D8" s="235">
        <v>488</v>
      </c>
      <c r="E8" s="236">
        <v>0</v>
      </c>
      <c r="F8" s="235">
        <v>3</v>
      </c>
      <c r="G8" s="235">
        <v>6</v>
      </c>
      <c r="H8" s="235">
        <v>26</v>
      </c>
      <c r="I8" s="235">
        <v>53</v>
      </c>
      <c r="J8" s="235">
        <v>145</v>
      </c>
      <c r="K8" s="235">
        <v>317</v>
      </c>
      <c r="L8" s="235">
        <v>173</v>
      </c>
      <c r="M8" s="235">
        <v>140</v>
      </c>
      <c r="N8" s="235">
        <v>104</v>
      </c>
      <c r="O8" s="237">
        <v>82</v>
      </c>
      <c r="P8" s="90"/>
    </row>
    <row r="9" spans="1:16" s="19" customFormat="1" ht="48">
      <c r="A9" s="93" t="s">
        <v>71</v>
      </c>
      <c r="B9" s="94" t="s">
        <v>72</v>
      </c>
      <c r="C9" s="87">
        <v>1</v>
      </c>
      <c r="D9" s="87">
        <v>5</v>
      </c>
      <c r="E9" s="234">
        <v>0</v>
      </c>
      <c r="F9" s="87">
        <v>0</v>
      </c>
      <c r="G9" s="87">
        <v>0</v>
      </c>
      <c r="H9" s="87">
        <v>1</v>
      </c>
      <c r="I9" s="87">
        <v>2</v>
      </c>
      <c r="J9" s="87">
        <v>0</v>
      </c>
      <c r="K9" s="87">
        <v>0</v>
      </c>
      <c r="L9" s="87">
        <v>0</v>
      </c>
      <c r="M9" s="87">
        <v>1</v>
      </c>
      <c r="N9" s="87">
        <v>2</v>
      </c>
      <c r="O9" s="222">
        <v>0</v>
      </c>
      <c r="P9" s="90"/>
    </row>
    <row r="10" spans="1:16" s="19" customFormat="1" ht="24">
      <c r="A10" s="93" t="s">
        <v>73</v>
      </c>
      <c r="B10" s="94" t="s">
        <v>74</v>
      </c>
      <c r="C10" s="87">
        <v>28</v>
      </c>
      <c r="D10" s="87">
        <v>22</v>
      </c>
      <c r="E10" s="234">
        <v>0</v>
      </c>
      <c r="F10" s="87">
        <v>1</v>
      </c>
      <c r="G10" s="87">
        <v>2</v>
      </c>
      <c r="H10" s="87">
        <v>1</v>
      </c>
      <c r="I10" s="87">
        <v>1</v>
      </c>
      <c r="J10" s="87">
        <v>7</v>
      </c>
      <c r="K10" s="87">
        <v>5</v>
      </c>
      <c r="L10" s="87">
        <v>8</v>
      </c>
      <c r="M10" s="87">
        <v>9</v>
      </c>
      <c r="N10" s="87">
        <v>11</v>
      </c>
      <c r="O10" s="222">
        <v>5</v>
      </c>
      <c r="P10" s="90"/>
    </row>
    <row r="11" spans="1:16" s="19" customFormat="1">
      <c r="A11" s="93" t="s">
        <v>75</v>
      </c>
      <c r="B11" s="94" t="s">
        <v>76</v>
      </c>
      <c r="C11" s="87">
        <v>96</v>
      </c>
      <c r="D11" s="61">
        <v>189</v>
      </c>
      <c r="E11" s="234">
        <v>0</v>
      </c>
      <c r="F11" s="87">
        <v>0</v>
      </c>
      <c r="G11" s="87">
        <v>3</v>
      </c>
      <c r="H11" s="87">
        <v>4</v>
      </c>
      <c r="I11" s="87">
        <v>1</v>
      </c>
      <c r="J11" s="87">
        <v>12</v>
      </c>
      <c r="K11" s="87">
        <v>10</v>
      </c>
      <c r="L11" s="87">
        <v>24</v>
      </c>
      <c r="M11" s="87">
        <v>50</v>
      </c>
      <c r="N11" s="87">
        <v>83</v>
      </c>
      <c r="O11" s="222">
        <v>98</v>
      </c>
      <c r="P11" s="90"/>
    </row>
    <row r="12" spans="1:16" s="19" customFormat="1" ht="24">
      <c r="A12" s="93" t="s">
        <v>77</v>
      </c>
      <c r="B12" s="94" t="s">
        <v>78</v>
      </c>
      <c r="C12" s="87">
        <v>73</v>
      </c>
      <c r="D12" s="87">
        <v>109</v>
      </c>
      <c r="E12" s="234">
        <v>0</v>
      </c>
      <c r="F12" s="87">
        <v>1</v>
      </c>
      <c r="G12" s="87">
        <v>4</v>
      </c>
      <c r="H12" s="87">
        <v>1</v>
      </c>
      <c r="I12" s="87">
        <v>10</v>
      </c>
      <c r="J12" s="87">
        <v>14</v>
      </c>
      <c r="K12" s="87">
        <v>35</v>
      </c>
      <c r="L12" s="87">
        <v>21</v>
      </c>
      <c r="M12" s="87">
        <v>25</v>
      </c>
      <c r="N12" s="87">
        <v>35</v>
      </c>
      <c r="O12" s="222">
        <v>36</v>
      </c>
      <c r="P12" s="90"/>
    </row>
    <row r="13" spans="1:16" s="19" customFormat="1">
      <c r="A13" s="93" t="s">
        <v>79</v>
      </c>
      <c r="B13" s="94" t="s">
        <v>80</v>
      </c>
      <c r="C13" s="87">
        <v>419</v>
      </c>
      <c r="D13" s="87">
        <v>430</v>
      </c>
      <c r="E13" s="234">
        <v>0</v>
      </c>
      <c r="F13" s="87">
        <v>0</v>
      </c>
      <c r="G13" s="87">
        <v>5</v>
      </c>
      <c r="H13" s="87">
        <v>13</v>
      </c>
      <c r="I13" s="87">
        <v>25</v>
      </c>
      <c r="J13" s="87">
        <v>77</v>
      </c>
      <c r="K13" s="87">
        <v>132</v>
      </c>
      <c r="L13" s="87">
        <v>100</v>
      </c>
      <c r="M13" s="87">
        <v>168</v>
      </c>
      <c r="N13" s="87">
        <v>166</v>
      </c>
      <c r="O13" s="222">
        <v>163</v>
      </c>
      <c r="P13" s="90"/>
    </row>
    <row r="14" spans="1:16" s="89" customFormat="1">
      <c r="A14" s="95" t="s">
        <v>145</v>
      </c>
      <c r="B14" s="96" t="s">
        <v>138</v>
      </c>
      <c r="C14" s="235">
        <v>235</v>
      </c>
      <c r="D14" s="235">
        <v>175</v>
      </c>
      <c r="E14" s="236">
        <v>0</v>
      </c>
      <c r="F14" s="235">
        <v>0</v>
      </c>
      <c r="G14" s="235">
        <v>0</v>
      </c>
      <c r="H14" s="235">
        <v>5</v>
      </c>
      <c r="I14" s="235">
        <v>18</v>
      </c>
      <c r="J14" s="235">
        <v>55</v>
      </c>
      <c r="K14" s="235">
        <v>83</v>
      </c>
      <c r="L14" s="235">
        <v>61</v>
      </c>
      <c r="M14" s="235">
        <v>67</v>
      </c>
      <c r="N14" s="235">
        <v>69</v>
      </c>
      <c r="O14" s="237">
        <v>52</v>
      </c>
      <c r="P14" s="90"/>
    </row>
    <row r="15" spans="1:16" s="89" customFormat="1">
      <c r="A15" s="95" t="s">
        <v>146</v>
      </c>
      <c r="B15" s="96" t="s">
        <v>139</v>
      </c>
      <c r="C15" s="235">
        <v>99</v>
      </c>
      <c r="D15" s="235">
        <v>137</v>
      </c>
      <c r="E15" s="236">
        <v>0</v>
      </c>
      <c r="F15" s="235">
        <v>0</v>
      </c>
      <c r="G15" s="235">
        <v>1</v>
      </c>
      <c r="H15" s="235">
        <v>3</v>
      </c>
      <c r="I15" s="235">
        <v>3</v>
      </c>
      <c r="J15" s="235">
        <v>12</v>
      </c>
      <c r="K15" s="235">
        <v>28</v>
      </c>
      <c r="L15" s="235">
        <v>25</v>
      </c>
      <c r="M15" s="235">
        <v>53</v>
      </c>
      <c r="N15" s="235">
        <v>50</v>
      </c>
      <c r="O15" s="237">
        <v>61</v>
      </c>
      <c r="P15" s="90"/>
    </row>
    <row r="16" spans="1:16" s="19" customFormat="1">
      <c r="A16" s="93" t="s">
        <v>81</v>
      </c>
      <c r="B16" s="94" t="s">
        <v>82</v>
      </c>
      <c r="C16" s="61">
        <v>217</v>
      </c>
      <c r="D16" s="61">
        <v>211</v>
      </c>
      <c r="E16" s="234">
        <v>2</v>
      </c>
      <c r="F16" s="87">
        <v>0</v>
      </c>
      <c r="G16" s="87">
        <v>0</v>
      </c>
      <c r="H16" s="87">
        <v>3</v>
      </c>
      <c r="I16" s="87">
        <v>9</v>
      </c>
      <c r="J16" s="87">
        <v>22</v>
      </c>
      <c r="K16" s="87">
        <v>63</v>
      </c>
      <c r="L16" s="87">
        <v>60</v>
      </c>
      <c r="M16" s="87">
        <v>72</v>
      </c>
      <c r="N16" s="87">
        <v>74</v>
      </c>
      <c r="O16" s="222">
        <v>123</v>
      </c>
      <c r="P16" s="90"/>
    </row>
    <row r="17" spans="1:16" s="19" customFormat="1">
      <c r="A17" s="93" t="s">
        <v>83</v>
      </c>
      <c r="B17" s="94" t="s">
        <v>84</v>
      </c>
      <c r="C17" s="61">
        <v>99</v>
      </c>
      <c r="D17" s="61">
        <v>92</v>
      </c>
      <c r="E17" s="234">
        <v>0</v>
      </c>
      <c r="F17" s="87">
        <v>0</v>
      </c>
      <c r="G17" s="87">
        <v>4</v>
      </c>
      <c r="H17" s="87">
        <v>4</v>
      </c>
      <c r="I17" s="87">
        <v>19</v>
      </c>
      <c r="J17" s="87">
        <v>39</v>
      </c>
      <c r="K17" s="87">
        <v>32</v>
      </c>
      <c r="L17" s="87">
        <v>22</v>
      </c>
      <c r="M17" s="87">
        <v>28</v>
      </c>
      <c r="N17" s="87">
        <v>26</v>
      </c>
      <c r="O17" s="222">
        <v>17</v>
      </c>
      <c r="P17" s="90"/>
    </row>
    <row r="18" spans="1:16" s="19" customFormat="1" ht="24">
      <c r="A18" s="93" t="s">
        <v>85</v>
      </c>
      <c r="B18" s="94" t="s">
        <v>86</v>
      </c>
      <c r="C18" s="87">
        <v>8</v>
      </c>
      <c r="D18" s="87">
        <v>26</v>
      </c>
      <c r="E18" s="234">
        <v>0</v>
      </c>
      <c r="F18" s="87">
        <v>0</v>
      </c>
      <c r="G18" s="87">
        <v>1</v>
      </c>
      <c r="H18" s="87">
        <v>0</v>
      </c>
      <c r="I18" s="87">
        <v>2</v>
      </c>
      <c r="J18" s="87">
        <v>4</v>
      </c>
      <c r="K18" s="87">
        <v>6</v>
      </c>
      <c r="L18" s="87">
        <v>2</v>
      </c>
      <c r="M18" s="87">
        <v>6</v>
      </c>
      <c r="N18" s="87">
        <v>5</v>
      </c>
      <c r="O18" s="222">
        <v>8</v>
      </c>
      <c r="P18" s="90"/>
    </row>
    <row r="19" spans="1:16" s="19" customFormat="1">
      <c r="A19" s="93" t="s">
        <v>87</v>
      </c>
      <c r="B19" s="94" t="s">
        <v>88</v>
      </c>
      <c r="C19" s="61">
        <v>28</v>
      </c>
      <c r="D19" s="61">
        <v>42</v>
      </c>
      <c r="E19" s="234">
        <v>0</v>
      </c>
      <c r="F19" s="87">
        <v>0</v>
      </c>
      <c r="G19" s="87">
        <v>0</v>
      </c>
      <c r="H19" s="87">
        <v>0</v>
      </c>
      <c r="I19" s="87">
        <v>0</v>
      </c>
      <c r="J19" s="87">
        <v>2</v>
      </c>
      <c r="K19" s="87">
        <v>8</v>
      </c>
      <c r="L19" s="87">
        <v>12</v>
      </c>
      <c r="M19" s="87">
        <v>13</v>
      </c>
      <c r="N19" s="87">
        <v>16</v>
      </c>
      <c r="O19" s="222">
        <v>19</v>
      </c>
      <c r="P19" s="90"/>
    </row>
    <row r="20" spans="1:16" s="19" customFormat="1" ht="24">
      <c r="A20" s="93" t="s">
        <v>89</v>
      </c>
      <c r="B20" s="94" t="s">
        <v>90</v>
      </c>
      <c r="C20" s="87" t="s">
        <v>17</v>
      </c>
      <c r="D20" s="87" t="s">
        <v>17</v>
      </c>
      <c r="E20" s="234" t="s">
        <v>17</v>
      </c>
      <c r="F20" s="87" t="s">
        <v>17</v>
      </c>
      <c r="G20" s="87" t="s">
        <v>17</v>
      </c>
      <c r="H20" s="87" t="s">
        <v>17</v>
      </c>
      <c r="I20" s="87" t="s">
        <v>17</v>
      </c>
      <c r="J20" s="87" t="s">
        <v>17</v>
      </c>
      <c r="K20" s="87" t="s">
        <v>17</v>
      </c>
      <c r="L20" s="87" t="s">
        <v>17</v>
      </c>
      <c r="M20" s="87" t="s">
        <v>17</v>
      </c>
      <c r="N20" s="87" t="s">
        <v>17</v>
      </c>
      <c r="O20" s="222" t="s">
        <v>17</v>
      </c>
      <c r="P20" s="316"/>
    </row>
    <row r="21" spans="1:16" s="19" customFormat="1" ht="24">
      <c r="A21" s="93" t="s">
        <v>91</v>
      </c>
      <c r="B21" s="94" t="s">
        <v>92</v>
      </c>
      <c r="C21" s="87">
        <v>8</v>
      </c>
      <c r="D21" s="87">
        <v>12</v>
      </c>
      <c r="E21" s="234">
        <v>20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222">
        <v>0</v>
      </c>
      <c r="P21" s="90"/>
    </row>
    <row r="22" spans="1:16" s="19" customFormat="1" ht="36">
      <c r="A22" s="93" t="s">
        <v>93</v>
      </c>
      <c r="B22" s="94" t="s">
        <v>94</v>
      </c>
      <c r="C22" s="87">
        <v>11</v>
      </c>
      <c r="D22" s="87">
        <v>7</v>
      </c>
      <c r="E22" s="234">
        <v>12</v>
      </c>
      <c r="F22" s="87">
        <v>1</v>
      </c>
      <c r="G22" s="87">
        <v>0</v>
      </c>
      <c r="H22" s="87">
        <v>0</v>
      </c>
      <c r="I22" s="87">
        <v>1</v>
      </c>
      <c r="J22" s="87">
        <v>1</v>
      </c>
      <c r="K22" s="87">
        <v>2</v>
      </c>
      <c r="L22" s="87">
        <v>1</v>
      </c>
      <c r="M22" s="87">
        <v>0</v>
      </c>
      <c r="N22" s="87">
        <v>0</v>
      </c>
      <c r="O22" s="251">
        <v>0</v>
      </c>
      <c r="P22" s="90"/>
    </row>
    <row r="23" spans="1:16" s="19" customFormat="1" ht="36">
      <c r="A23" s="93" t="s">
        <v>95</v>
      </c>
      <c r="B23" s="94" t="s">
        <v>96</v>
      </c>
      <c r="C23" s="87">
        <v>11</v>
      </c>
      <c r="D23" s="87">
        <v>38</v>
      </c>
      <c r="E23" s="234">
        <v>2</v>
      </c>
      <c r="F23" s="87">
        <v>0</v>
      </c>
      <c r="G23" s="87">
        <v>3</v>
      </c>
      <c r="H23" s="87">
        <v>2</v>
      </c>
      <c r="I23" s="87">
        <v>1</v>
      </c>
      <c r="J23" s="87">
        <v>2</v>
      </c>
      <c r="K23" s="87">
        <v>0</v>
      </c>
      <c r="L23" s="87">
        <v>0</v>
      </c>
      <c r="M23" s="87">
        <v>1</v>
      </c>
      <c r="N23" s="87">
        <v>4</v>
      </c>
      <c r="O23" s="222">
        <v>34</v>
      </c>
      <c r="P23" s="90"/>
    </row>
    <row r="24" spans="1:16" s="19" customFormat="1" ht="24">
      <c r="A24" s="93" t="s">
        <v>97</v>
      </c>
      <c r="B24" s="94" t="s">
        <v>98</v>
      </c>
      <c r="C24" s="87">
        <v>136</v>
      </c>
      <c r="D24" s="87">
        <v>53</v>
      </c>
      <c r="E24" s="234">
        <v>0</v>
      </c>
      <c r="F24" s="87">
        <v>1</v>
      </c>
      <c r="G24" s="87">
        <v>55</v>
      </c>
      <c r="H24" s="87">
        <v>24</v>
      </c>
      <c r="I24" s="87">
        <v>30</v>
      </c>
      <c r="J24" s="87">
        <v>19</v>
      </c>
      <c r="K24" s="87">
        <v>19</v>
      </c>
      <c r="L24" s="87">
        <v>11</v>
      </c>
      <c r="M24" s="87">
        <v>8</v>
      </c>
      <c r="N24" s="87">
        <v>8</v>
      </c>
      <c r="O24" s="222">
        <v>14</v>
      </c>
      <c r="P24" s="90"/>
    </row>
    <row r="25" spans="1:16" s="89" customFormat="1">
      <c r="A25" s="95" t="s">
        <v>143</v>
      </c>
      <c r="B25" s="96" t="s">
        <v>140</v>
      </c>
      <c r="C25" s="235">
        <v>17</v>
      </c>
      <c r="D25" s="235">
        <v>3</v>
      </c>
      <c r="E25" s="236">
        <v>0</v>
      </c>
      <c r="F25" s="235">
        <v>0</v>
      </c>
      <c r="G25" s="235">
        <v>6</v>
      </c>
      <c r="H25" s="235">
        <v>5</v>
      </c>
      <c r="I25" s="235">
        <v>1</v>
      </c>
      <c r="J25" s="235">
        <v>5</v>
      </c>
      <c r="K25" s="235">
        <v>0</v>
      </c>
      <c r="L25" s="235">
        <v>2</v>
      </c>
      <c r="M25" s="235">
        <v>1</v>
      </c>
      <c r="N25" s="235">
        <v>0</v>
      </c>
      <c r="O25" s="237">
        <v>0</v>
      </c>
      <c r="P25" s="90"/>
    </row>
    <row r="26" spans="1:16" s="89" customFormat="1" ht="24.75" thickBot="1">
      <c r="A26" s="97" t="s">
        <v>144</v>
      </c>
      <c r="B26" s="98" t="s">
        <v>141</v>
      </c>
      <c r="C26" s="310">
        <v>69</v>
      </c>
      <c r="D26" s="238">
        <v>18</v>
      </c>
      <c r="E26" s="311">
        <v>0</v>
      </c>
      <c r="F26" s="238">
        <v>0</v>
      </c>
      <c r="G26" s="238">
        <v>44</v>
      </c>
      <c r="H26" s="238">
        <v>11</v>
      </c>
      <c r="I26" s="238">
        <v>19</v>
      </c>
      <c r="J26" s="238">
        <v>6</v>
      </c>
      <c r="K26" s="238">
        <v>7</v>
      </c>
      <c r="L26" s="238">
        <v>0</v>
      </c>
      <c r="M26" s="238">
        <v>0</v>
      </c>
      <c r="N26" s="238">
        <v>0</v>
      </c>
      <c r="O26" s="312">
        <v>0</v>
      </c>
      <c r="P26" s="90"/>
    </row>
    <row r="27" spans="1:16" s="19" customFormat="1">
      <c r="C27" s="118"/>
      <c r="D27" s="118"/>
    </row>
  </sheetData>
  <mergeCells count="5">
    <mergeCell ref="E3:O3"/>
    <mergeCell ref="C3:D3"/>
    <mergeCell ref="A3:A4"/>
    <mergeCell ref="B3:B4"/>
    <mergeCell ref="A2:P2"/>
  </mergeCells>
  <phoneticPr fontId="7" type="noConversion"/>
  <pageMargins left="0.75" right="0.75" top="1" bottom="1" header="0.5" footer="0.5"/>
  <pageSetup paperSize="9" scale="6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Z28"/>
  <sheetViews>
    <sheetView showGridLines="0" zoomScaleNormal="100" workbookViewId="0">
      <selection activeCell="J19" sqref="J19"/>
    </sheetView>
  </sheetViews>
  <sheetFormatPr defaultColWidth="9.140625" defaultRowHeight="12"/>
  <cols>
    <col min="1" max="1" width="15.7109375" style="5" customWidth="1"/>
    <col min="2" max="2" width="30.85546875" style="5" customWidth="1"/>
    <col min="3" max="3" width="10.7109375" style="41" customWidth="1"/>
    <col min="4" max="8" width="10.7109375" style="125" customWidth="1"/>
    <col min="9" max="16384" width="9.140625" style="5"/>
  </cols>
  <sheetData>
    <row r="1" spans="1:234">
      <c r="A1" s="18" t="s">
        <v>148</v>
      </c>
      <c r="B1" s="20" t="s">
        <v>228</v>
      </c>
    </row>
    <row r="2" spans="1:234" s="41" customFormat="1" ht="13.5" thickBot="1">
      <c r="A2" s="361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</row>
    <row r="3" spans="1:234" ht="12" customHeight="1">
      <c r="A3" s="414" t="s">
        <v>51</v>
      </c>
      <c r="B3" s="416" t="s">
        <v>52</v>
      </c>
      <c r="C3" s="418" t="s">
        <v>19</v>
      </c>
      <c r="D3" s="420" t="s">
        <v>100</v>
      </c>
      <c r="E3" s="420"/>
      <c r="F3" s="420"/>
      <c r="G3" s="420"/>
      <c r="H3" s="421"/>
    </row>
    <row r="4" spans="1:234" ht="24.75" customHeight="1" thickBot="1">
      <c r="A4" s="415"/>
      <c r="B4" s="417"/>
      <c r="C4" s="419"/>
      <c r="D4" s="317" t="s">
        <v>21</v>
      </c>
      <c r="E4" s="149" t="s">
        <v>99</v>
      </c>
      <c r="F4" s="149" t="s">
        <v>101</v>
      </c>
      <c r="G4" s="149" t="s">
        <v>102</v>
      </c>
      <c r="H4" s="184" t="s">
        <v>103</v>
      </c>
    </row>
    <row r="5" spans="1:234" s="13" customFormat="1">
      <c r="A5" s="124" t="s">
        <v>65</v>
      </c>
      <c r="B5" s="180" t="s">
        <v>66</v>
      </c>
      <c r="C5" s="253">
        <f>SUM(C6,C7,C9,C10,C11,C12,C13,C16,C17:C24)</f>
        <v>3490</v>
      </c>
      <c r="D5" s="246">
        <f>SUM(D6,D7,D9,D10,D11,D12,D13,D16,D17:D24)</f>
        <v>750</v>
      </c>
      <c r="E5" s="245">
        <f t="shared" ref="E5:H5" si="0">SUM(E6,E7,E9,E10,E11,E12,E13,E16,E17:E24)</f>
        <v>902</v>
      </c>
      <c r="F5" s="246">
        <f t="shared" si="0"/>
        <v>688</v>
      </c>
      <c r="G5" s="246">
        <f t="shared" si="0"/>
        <v>625</v>
      </c>
      <c r="H5" s="247">
        <f t="shared" si="0"/>
        <v>525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</row>
    <row r="6" spans="1:234" s="25" customFormat="1" ht="24">
      <c r="A6" s="21" t="s">
        <v>67</v>
      </c>
      <c r="B6" s="181" t="s">
        <v>68</v>
      </c>
      <c r="C6" s="254">
        <f>SUM(D6:H6)</f>
        <v>44</v>
      </c>
      <c r="D6" s="103">
        <v>7</v>
      </c>
      <c r="E6" s="61">
        <v>8</v>
      </c>
      <c r="F6" s="61">
        <v>6</v>
      </c>
      <c r="G6" s="61">
        <v>15</v>
      </c>
      <c r="H6" s="185">
        <v>8</v>
      </c>
      <c r="I6" s="13"/>
      <c r="J6" s="13"/>
      <c r="K6" s="13"/>
      <c r="L6" s="13"/>
      <c r="M6" s="13"/>
      <c r="N6" s="13"/>
      <c r="O6" s="13"/>
      <c r="P6" s="1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</row>
    <row r="7" spans="1:234" s="25" customFormat="1">
      <c r="A7" s="21" t="s">
        <v>69</v>
      </c>
      <c r="B7" s="181" t="s">
        <v>70</v>
      </c>
      <c r="C7" s="254">
        <f t="shared" ref="C7:C26" si="1">SUM(D7:H7)</f>
        <v>1075</v>
      </c>
      <c r="D7" s="103">
        <v>220</v>
      </c>
      <c r="E7" s="61">
        <v>283</v>
      </c>
      <c r="F7" s="61">
        <v>219</v>
      </c>
      <c r="G7" s="61">
        <v>178</v>
      </c>
      <c r="H7" s="185">
        <v>175</v>
      </c>
      <c r="I7" s="13"/>
      <c r="J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</row>
    <row r="8" spans="1:234" s="41" customFormat="1">
      <c r="A8" s="23" t="s">
        <v>147</v>
      </c>
      <c r="B8" s="182" t="s">
        <v>137</v>
      </c>
      <c r="C8" s="255">
        <f t="shared" si="1"/>
        <v>1049</v>
      </c>
      <c r="D8" s="240">
        <v>216</v>
      </c>
      <c r="E8" s="239">
        <v>273</v>
      </c>
      <c r="F8" s="240">
        <v>216</v>
      </c>
      <c r="G8" s="240">
        <v>174</v>
      </c>
      <c r="H8" s="241">
        <v>170</v>
      </c>
      <c r="I8" s="13"/>
    </row>
    <row r="9" spans="1:234" ht="48">
      <c r="A9" s="21" t="s">
        <v>71</v>
      </c>
      <c r="B9" s="181" t="s">
        <v>72</v>
      </c>
      <c r="C9" s="254">
        <f t="shared" si="1"/>
        <v>6</v>
      </c>
      <c r="D9" s="103">
        <v>2</v>
      </c>
      <c r="E9" s="61">
        <v>2</v>
      </c>
      <c r="F9" s="264">
        <v>0</v>
      </c>
      <c r="G9" s="61">
        <v>1</v>
      </c>
      <c r="H9" s="185">
        <v>1</v>
      </c>
      <c r="I9" s="13"/>
    </row>
    <row r="10" spans="1:234" ht="24">
      <c r="A10" s="21" t="s">
        <v>73</v>
      </c>
      <c r="B10" s="181" t="s">
        <v>74</v>
      </c>
      <c r="C10" s="254">
        <f t="shared" si="1"/>
        <v>50</v>
      </c>
      <c r="D10" s="103">
        <v>14</v>
      </c>
      <c r="E10" s="61">
        <v>9</v>
      </c>
      <c r="F10" s="61">
        <v>12</v>
      </c>
      <c r="G10" s="61">
        <v>8</v>
      </c>
      <c r="H10" s="185">
        <v>7</v>
      </c>
      <c r="I10" s="13"/>
    </row>
    <row r="11" spans="1:234">
      <c r="A11" s="21" t="s">
        <v>75</v>
      </c>
      <c r="B11" s="181" t="s">
        <v>76</v>
      </c>
      <c r="C11" s="254">
        <f t="shared" si="1"/>
        <v>285</v>
      </c>
      <c r="D11" s="103">
        <v>75</v>
      </c>
      <c r="E11" s="61">
        <v>55</v>
      </c>
      <c r="F11" s="61">
        <v>59</v>
      </c>
      <c r="G11" s="61">
        <v>72</v>
      </c>
      <c r="H11" s="185">
        <v>24</v>
      </c>
      <c r="I11" s="13"/>
    </row>
    <row r="12" spans="1:234" ht="24">
      <c r="A12" s="21" t="s">
        <v>77</v>
      </c>
      <c r="B12" s="181" t="s">
        <v>78</v>
      </c>
      <c r="C12" s="254">
        <f t="shared" si="1"/>
        <v>182</v>
      </c>
      <c r="D12" s="103">
        <v>36</v>
      </c>
      <c r="E12" s="61">
        <v>49</v>
      </c>
      <c r="F12" s="61">
        <v>45</v>
      </c>
      <c r="G12" s="61">
        <v>24</v>
      </c>
      <c r="H12" s="185">
        <v>28</v>
      </c>
      <c r="I12" s="13"/>
    </row>
    <row r="13" spans="1:234">
      <c r="A13" s="21" t="s">
        <v>79</v>
      </c>
      <c r="B13" s="181" t="s">
        <v>80</v>
      </c>
      <c r="C13" s="254">
        <f t="shared" si="1"/>
        <v>849</v>
      </c>
      <c r="D13" s="103">
        <v>160</v>
      </c>
      <c r="E13" s="61">
        <v>245</v>
      </c>
      <c r="F13" s="61">
        <v>163</v>
      </c>
      <c r="G13" s="61">
        <v>156</v>
      </c>
      <c r="H13" s="185">
        <v>125</v>
      </c>
      <c r="I13" s="13"/>
    </row>
    <row r="14" spans="1:234" s="41" customFormat="1" ht="15">
      <c r="A14" s="23" t="s">
        <v>145</v>
      </c>
      <c r="B14" s="182" t="s">
        <v>138</v>
      </c>
      <c r="C14" s="255">
        <f t="shared" si="1"/>
        <v>410</v>
      </c>
      <c r="D14" s="239">
        <v>72</v>
      </c>
      <c r="E14" s="252">
        <v>122</v>
      </c>
      <c r="F14" s="252">
        <v>80</v>
      </c>
      <c r="G14" s="239">
        <v>74</v>
      </c>
      <c r="H14" s="248">
        <v>62</v>
      </c>
      <c r="I14" s="13"/>
    </row>
    <row r="15" spans="1:234" s="41" customFormat="1">
      <c r="A15" s="23" t="s">
        <v>146</v>
      </c>
      <c r="B15" s="182" t="s">
        <v>139</v>
      </c>
      <c r="C15" s="255">
        <f t="shared" si="1"/>
        <v>236</v>
      </c>
      <c r="D15" s="240">
        <v>49</v>
      </c>
      <c r="E15" s="239">
        <v>70</v>
      </c>
      <c r="F15" s="240">
        <v>47</v>
      </c>
      <c r="G15" s="240">
        <v>39</v>
      </c>
      <c r="H15" s="241">
        <v>31</v>
      </c>
      <c r="I15" s="13"/>
    </row>
    <row r="16" spans="1:234">
      <c r="A16" s="21" t="s">
        <v>81</v>
      </c>
      <c r="B16" s="181" t="s">
        <v>82</v>
      </c>
      <c r="C16" s="254">
        <f t="shared" si="1"/>
        <v>428</v>
      </c>
      <c r="D16" s="103">
        <v>97</v>
      </c>
      <c r="E16" s="61">
        <v>112</v>
      </c>
      <c r="F16" s="61">
        <v>79</v>
      </c>
      <c r="G16" s="61">
        <v>67</v>
      </c>
      <c r="H16" s="185">
        <v>73</v>
      </c>
      <c r="I16" s="13"/>
    </row>
    <row r="17" spans="1:9">
      <c r="A17" s="21" t="s">
        <v>83</v>
      </c>
      <c r="B17" s="181" t="s">
        <v>84</v>
      </c>
      <c r="C17" s="254">
        <f t="shared" si="1"/>
        <v>191</v>
      </c>
      <c r="D17" s="103">
        <v>40</v>
      </c>
      <c r="E17" s="61">
        <v>55</v>
      </c>
      <c r="F17" s="61">
        <v>28</v>
      </c>
      <c r="G17" s="61">
        <v>37</v>
      </c>
      <c r="H17" s="185">
        <v>31</v>
      </c>
      <c r="I17" s="13"/>
    </row>
    <row r="18" spans="1:9" ht="36">
      <c r="A18" s="93" t="s">
        <v>85</v>
      </c>
      <c r="B18" s="181" t="s">
        <v>86</v>
      </c>
      <c r="C18" s="254">
        <f t="shared" si="1"/>
        <v>34</v>
      </c>
      <c r="D18" s="103">
        <v>5</v>
      </c>
      <c r="E18" s="61">
        <v>6</v>
      </c>
      <c r="F18" s="61">
        <v>11</v>
      </c>
      <c r="G18" s="61">
        <v>6</v>
      </c>
      <c r="H18" s="185">
        <v>6</v>
      </c>
      <c r="I18" s="13"/>
    </row>
    <row r="19" spans="1:9" ht="24">
      <c r="A19" s="21" t="s">
        <v>87</v>
      </c>
      <c r="B19" s="181" t="s">
        <v>88</v>
      </c>
      <c r="C19" s="254">
        <f t="shared" si="1"/>
        <v>70</v>
      </c>
      <c r="D19" s="103">
        <v>15</v>
      </c>
      <c r="E19" s="61">
        <v>19</v>
      </c>
      <c r="F19" s="61">
        <v>14</v>
      </c>
      <c r="G19" s="61">
        <v>10</v>
      </c>
      <c r="H19" s="185">
        <v>12</v>
      </c>
      <c r="I19" s="13"/>
    </row>
    <row r="20" spans="1:9" ht="24">
      <c r="A20" s="21" t="s">
        <v>89</v>
      </c>
      <c r="B20" s="181" t="s">
        <v>90</v>
      </c>
      <c r="C20" s="254" t="s">
        <v>17</v>
      </c>
      <c r="D20" s="103" t="s">
        <v>17</v>
      </c>
      <c r="E20" s="61" t="s">
        <v>17</v>
      </c>
      <c r="F20" s="61" t="s">
        <v>17</v>
      </c>
      <c r="G20" s="61" t="s">
        <v>17</v>
      </c>
      <c r="H20" s="185" t="s">
        <v>17</v>
      </c>
      <c r="I20" s="316"/>
    </row>
    <row r="21" spans="1:9" ht="24">
      <c r="A21" s="21" t="s">
        <v>91</v>
      </c>
      <c r="B21" s="181" t="s">
        <v>92</v>
      </c>
      <c r="C21" s="254">
        <f t="shared" si="1"/>
        <v>20</v>
      </c>
      <c r="D21" s="103">
        <v>10</v>
      </c>
      <c r="E21" s="61">
        <v>4</v>
      </c>
      <c r="F21" s="61">
        <v>1</v>
      </c>
      <c r="G21" s="61">
        <v>3</v>
      </c>
      <c r="H21" s="185">
        <v>2</v>
      </c>
      <c r="I21" s="13"/>
    </row>
    <row r="22" spans="1:9" ht="36">
      <c r="A22" s="21" t="s">
        <v>93</v>
      </c>
      <c r="B22" s="181" t="s">
        <v>94</v>
      </c>
      <c r="C22" s="254">
        <f t="shared" si="1"/>
        <v>18</v>
      </c>
      <c r="D22" s="103">
        <v>5</v>
      </c>
      <c r="E22" s="61">
        <v>4</v>
      </c>
      <c r="F22" s="61">
        <v>1</v>
      </c>
      <c r="G22" s="61">
        <v>3</v>
      </c>
      <c r="H22" s="185">
        <v>5</v>
      </c>
      <c r="I22" s="13"/>
    </row>
    <row r="23" spans="1:9" ht="36">
      <c r="A23" s="21" t="s">
        <v>95</v>
      </c>
      <c r="B23" s="181" t="s">
        <v>96</v>
      </c>
      <c r="C23" s="254">
        <f t="shared" si="1"/>
        <v>49</v>
      </c>
      <c r="D23" s="103">
        <v>12</v>
      </c>
      <c r="E23" s="61">
        <v>6</v>
      </c>
      <c r="F23" s="61">
        <v>15</v>
      </c>
      <c r="G23" s="61">
        <v>7</v>
      </c>
      <c r="H23" s="185">
        <v>9</v>
      </c>
      <c r="I23" s="13"/>
    </row>
    <row r="24" spans="1:9" ht="24">
      <c r="A24" s="21" t="s">
        <v>97</v>
      </c>
      <c r="B24" s="181" t="s">
        <v>98</v>
      </c>
      <c r="C24" s="254">
        <f>SUM(D24:H24)</f>
        <v>189</v>
      </c>
      <c r="D24" s="103">
        <v>52</v>
      </c>
      <c r="E24" s="61">
        <v>45</v>
      </c>
      <c r="F24" s="61">
        <v>35</v>
      </c>
      <c r="G24" s="61">
        <v>38</v>
      </c>
      <c r="H24" s="185">
        <v>19</v>
      </c>
      <c r="I24" s="13"/>
    </row>
    <row r="25" spans="1:9" s="41" customFormat="1">
      <c r="A25" s="23" t="s">
        <v>143</v>
      </c>
      <c r="B25" s="182" t="s">
        <v>140</v>
      </c>
      <c r="C25" s="255">
        <f t="shared" si="1"/>
        <v>20</v>
      </c>
      <c r="D25" s="240">
        <v>3</v>
      </c>
      <c r="E25" s="239">
        <v>5</v>
      </c>
      <c r="F25" s="240">
        <v>5</v>
      </c>
      <c r="G25" s="240">
        <v>2</v>
      </c>
      <c r="H25" s="241">
        <v>5</v>
      </c>
      <c r="I25" s="13"/>
    </row>
    <row r="26" spans="1:9" s="41" customFormat="1" ht="24">
      <c r="A26" s="24" t="s">
        <v>144</v>
      </c>
      <c r="B26" s="182" t="s">
        <v>141</v>
      </c>
      <c r="C26" s="255">
        <f t="shared" si="1"/>
        <v>87</v>
      </c>
      <c r="D26" s="240">
        <v>31</v>
      </c>
      <c r="E26" s="239">
        <v>13</v>
      </c>
      <c r="F26" s="240">
        <v>17</v>
      </c>
      <c r="G26" s="240">
        <v>19</v>
      </c>
      <c r="H26" s="241">
        <v>7</v>
      </c>
      <c r="I26" s="13"/>
    </row>
    <row r="27" spans="1:9" ht="12.75" thickBot="1">
      <c r="A27" s="22"/>
      <c r="B27" s="183"/>
      <c r="C27" s="256"/>
      <c r="D27" s="243"/>
      <c r="E27" s="242"/>
      <c r="F27" s="243"/>
      <c r="G27" s="243"/>
      <c r="H27" s="244"/>
    </row>
    <row r="28" spans="1:9">
      <c r="A28" s="8"/>
      <c r="B28" s="8"/>
      <c r="C28" s="19"/>
      <c r="D28" s="118"/>
      <c r="E28" s="118"/>
      <c r="F28" s="118"/>
      <c r="G28" s="118"/>
      <c r="H28" s="118"/>
    </row>
  </sheetData>
  <mergeCells count="5">
    <mergeCell ref="A3:A4"/>
    <mergeCell ref="B3:B4"/>
    <mergeCell ref="C3:C4"/>
    <mergeCell ref="D3:H3"/>
    <mergeCell ref="A2:P2"/>
  </mergeCells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Normal="100" workbookViewId="0">
      <selection activeCell="B42" sqref="B42"/>
    </sheetView>
  </sheetViews>
  <sheetFormatPr defaultRowHeight="12.75"/>
  <cols>
    <col min="1" max="1" width="23.5703125" customWidth="1"/>
    <col min="2" max="2" width="56.42578125" customWidth="1"/>
  </cols>
  <sheetData>
    <row r="1" spans="1:5" ht="15">
      <c r="A1" s="51" t="s">
        <v>104</v>
      </c>
      <c r="B1" s="52"/>
      <c r="C1" s="52"/>
      <c r="D1" s="52"/>
      <c r="E1" s="52"/>
    </row>
    <row r="2" spans="1:5">
      <c r="A2" s="52"/>
      <c r="B2" s="52"/>
      <c r="C2" s="52"/>
      <c r="D2" s="52"/>
      <c r="E2" s="52"/>
    </row>
    <row r="3" spans="1:5">
      <c r="A3" s="53" t="s">
        <v>169</v>
      </c>
      <c r="B3" s="52"/>
      <c r="C3" s="52"/>
      <c r="D3" s="52"/>
      <c r="E3" s="52"/>
    </row>
    <row r="4" spans="1:5">
      <c r="A4" s="53" t="s">
        <v>149</v>
      </c>
      <c r="B4" s="52"/>
      <c r="C4" s="52"/>
      <c r="D4" s="52"/>
      <c r="E4" s="52"/>
    </row>
    <row r="5" spans="1:5">
      <c r="A5" s="54" t="s">
        <v>150</v>
      </c>
      <c r="B5" s="52"/>
      <c r="C5" s="52"/>
      <c r="D5" s="52"/>
      <c r="E5" s="52"/>
    </row>
    <row r="6" spans="1:5">
      <c r="A6" s="52"/>
      <c r="B6" s="52"/>
      <c r="C6" s="52"/>
      <c r="D6" s="52"/>
      <c r="E6" s="52"/>
    </row>
    <row r="7" spans="1:5" s="1" customFormat="1">
      <c r="A7" s="53" t="s">
        <v>171</v>
      </c>
      <c r="B7" s="53"/>
      <c r="C7" s="53"/>
      <c r="D7" s="53"/>
      <c r="E7" s="53"/>
    </row>
    <row r="8" spans="1:5" s="1" customFormat="1">
      <c r="A8" s="53" t="s">
        <v>172</v>
      </c>
      <c r="B8" s="53"/>
      <c r="C8" s="53"/>
      <c r="D8" s="53"/>
      <c r="E8" s="53"/>
    </row>
    <row r="9" spans="1:5" s="1" customFormat="1">
      <c r="A9" s="53" t="s">
        <v>173</v>
      </c>
      <c r="B9" s="53"/>
      <c r="C9" s="53"/>
      <c r="D9" s="53"/>
      <c r="E9" s="53"/>
    </row>
    <row r="10" spans="1:5" s="1" customFormat="1">
      <c r="A10" s="53"/>
      <c r="B10" s="53"/>
      <c r="C10" s="53"/>
      <c r="D10" s="53"/>
      <c r="E10" s="53"/>
    </row>
    <row r="11" spans="1:5" s="1" customFormat="1">
      <c r="A11" s="53" t="s">
        <v>174</v>
      </c>
      <c r="B11" s="53"/>
      <c r="C11" s="53"/>
      <c r="D11" s="53"/>
      <c r="E11" s="53"/>
    </row>
    <row r="12" spans="1:5" s="1" customFormat="1">
      <c r="A12" s="55" t="s">
        <v>175</v>
      </c>
      <c r="B12" s="53"/>
      <c r="C12" s="53"/>
      <c r="D12" s="53"/>
      <c r="E12" s="53"/>
    </row>
    <row r="13" spans="1:5" s="1" customFormat="1">
      <c r="A13" s="53" t="s">
        <v>176</v>
      </c>
      <c r="B13" s="53"/>
      <c r="C13" s="53"/>
      <c r="D13" s="53"/>
      <c r="E13" s="53"/>
    </row>
    <row r="14" spans="1:5" s="1" customFormat="1">
      <c r="A14" s="53" t="s">
        <v>177</v>
      </c>
      <c r="B14" s="53"/>
      <c r="C14" s="53"/>
      <c r="D14" s="53"/>
      <c r="E14" s="53"/>
    </row>
    <row r="15" spans="1:5" s="1" customFormat="1">
      <c r="A15" s="53" t="s">
        <v>178</v>
      </c>
      <c r="B15" s="53"/>
      <c r="C15" s="53"/>
      <c r="D15" s="53"/>
      <c r="E15" s="53"/>
    </row>
    <row r="16" spans="1:5" s="1" customFormat="1">
      <c r="A16" s="53"/>
      <c r="B16" s="53"/>
      <c r="C16" s="53"/>
      <c r="D16" s="53"/>
      <c r="E16" s="53"/>
    </row>
    <row r="17" spans="1:5" s="1" customFormat="1">
      <c r="A17" s="53" t="s">
        <v>179</v>
      </c>
      <c r="B17" s="53"/>
      <c r="C17" s="53"/>
      <c r="D17" s="53"/>
      <c r="E17" s="53"/>
    </row>
    <row r="18" spans="1:5" s="1" customFormat="1">
      <c r="A18" s="53" t="s">
        <v>180</v>
      </c>
      <c r="B18" s="53"/>
      <c r="C18" s="53"/>
      <c r="D18" s="53"/>
      <c r="E18" s="53"/>
    </row>
    <row r="19" spans="1:5" s="1" customFormat="1">
      <c r="A19" s="53"/>
      <c r="B19" s="53"/>
      <c r="C19" s="53"/>
      <c r="D19" s="53"/>
      <c r="E19" s="53"/>
    </row>
    <row r="20" spans="1:5">
      <c r="A20" s="53" t="s">
        <v>181</v>
      </c>
      <c r="B20" s="53"/>
      <c r="C20" s="53"/>
      <c r="D20" s="52"/>
      <c r="E20" s="52"/>
    </row>
    <row r="21" spans="1:5">
      <c r="A21" s="53" t="s">
        <v>182</v>
      </c>
      <c r="B21" s="53"/>
      <c r="C21" s="53"/>
      <c r="D21" s="52"/>
      <c r="E21" s="52"/>
    </row>
    <row r="22" spans="1:5">
      <c r="A22" s="53"/>
      <c r="B22" s="53"/>
      <c r="C22" s="53"/>
      <c r="D22" s="52"/>
      <c r="E22" s="52"/>
    </row>
    <row r="23" spans="1:5">
      <c r="A23" s="56" t="s">
        <v>105</v>
      </c>
      <c r="B23" s="53" t="s">
        <v>106</v>
      </c>
      <c r="C23" s="53"/>
      <c r="D23" s="52"/>
      <c r="E23" s="52"/>
    </row>
    <row r="24" spans="1:5">
      <c r="A24" s="53"/>
      <c r="B24" s="53" t="s">
        <v>107</v>
      </c>
      <c r="C24" s="53"/>
      <c r="D24" s="52"/>
      <c r="E24" s="52"/>
    </row>
    <row r="25" spans="1:5">
      <c r="A25" s="53"/>
      <c r="B25" s="53" t="s">
        <v>108</v>
      </c>
      <c r="C25" s="53"/>
      <c r="D25" s="52"/>
      <c r="E25" s="52"/>
    </row>
    <row r="26" spans="1:5">
      <c r="A26" s="53"/>
      <c r="B26" s="53" t="s">
        <v>21</v>
      </c>
      <c r="C26" s="53"/>
      <c r="D26" s="52"/>
      <c r="E26" s="52"/>
    </row>
    <row r="27" spans="1:5">
      <c r="A27" s="53"/>
      <c r="B27" s="53" t="s">
        <v>109</v>
      </c>
      <c r="C27" s="53"/>
      <c r="D27" s="52"/>
      <c r="E27" s="52"/>
    </row>
    <row r="28" spans="1:5">
      <c r="A28" s="53"/>
      <c r="B28" s="53"/>
      <c r="C28" s="53"/>
      <c r="D28" s="52"/>
      <c r="E28" s="52"/>
    </row>
    <row r="29" spans="1:5">
      <c r="A29" s="56" t="s">
        <v>110</v>
      </c>
      <c r="B29" s="53" t="s">
        <v>111</v>
      </c>
      <c r="C29" s="53"/>
      <c r="D29" s="52"/>
      <c r="E29" s="52"/>
    </row>
    <row r="30" spans="1:5">
      <c r="A30" s="53"/>
      <c r="B30" s="53"/>
      <c r="C30" s="53"/>
      <c r="D30" s="52"/>
      <c r="E30" s="52"/>
    </row>
    <row r="31" spans="1:5">
      <c r="A31" s="56" t="s">
        <v>112</v>
      </c>
      <c r="B31" s="53" t="s">
        <v>113</v>
      </c>
      <c r="C31" s="53"/>
      <c r="D31" s="52"/>
      <c r="E31" s="52"/>
    </row>
    <row r="32" spans="1:5">
      <c r="A32" s="53"/>
      <c r="B32" s="53"/>
      <c r="C32" s="53"/>
      <c r="D32" s="52"/>
      <c r="E32" s="52"/>
    </row>
    <row r="33" spans="1:5">
      <c r="A33" s="56" t="s">
        <v>114</v>
      </c>
      <c r="B33" s="57" t="s">
        <v>115</v>
      </c>
      <c r="C33" s="53"/>
      <c r="D33" s="52"/>
      <c r="E33" s="52"/>
    </row>
    <row r="34" spans="1:5">
      <c r="A34" s="53"/>
      <c r="B34" s="53"/>
      <c r="C34" s="53"/>
      <c r="D34" s="52"/>
      <c r="E34" s="52"/>
    </row>
    <row r="35" spans="1:5">
      <c r="A35" s="56" t="s">
        <v>116</v>
      </c>
      <c r="B35" s="99" t="s">
        <v>206</v>
      </c>
      <c r="C35" s="53"/>
      <c r="D35" s="52"/>
      <c r="E35" s="52"/>
    </row>
    <row r="36" spans="1:5">
      <c r="A36" s="52"/>
      <c r="B36" s="52"/>
      <c r="C36" s="52"/>
      <c r="D36" s="52"/>
      <c r="E36" s="52"/>
    </row>
    <row r="37" spans="1:5">
      <c r="A37" s="56" t="s">
        <v>170</v>
      </c>
      <c r="B37" s="58">
        <v>42376</v>
      </c>
      <c r="C37" s="52"/>
      <c r="D37" s="52"/>
      <c r="E37" s="52"/>
    </row>
    <row r="38" spans="1:5">
      <c r="A38" s="52"/>
      <c r="B38" s="52"/>
      <c r="C38" s="52"/>
      <c r="D38" s="52"/>
      <c r="E38" s="52"/>
    </row>
  </sheetData>
  <phoneticPr fontId="7" type="noConversion"/>
  <hyperlinks>
    <hyperlink ref="B33" r:id="rId1"/>
    <hyperlink ref="A5" r:id="rId2"/>
  </hyperlinks>
  <pageMargins left="0.75" right="0.75" top="1" bottom="1" header="0.5" footer="0.5"/>
  <headerFooter alignWithMargins="0"/>
  <legacyDrawing r:id="rId3"/>
  <oleObjects>
    <oleObject shapeId="3276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6"/>
  <sheetViews>
    <sheetView showGridLines="0" topLeftCell="A7" workbookViewId="0">
      <selection activeCell="D40" sqref="D40"/>
    </sheetView>
  </sheetViews>
  <sheetFormatPr defaultRowHeight="12.75"/>
  <sheetData>
    <row r="36" spans="2:2" ht="14.25">
      <c r="B36" s="2" t="s">
        <v>222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4"/>
  <sheetViews>
    <sheetView showGridLines="0" topLeftCell="A7" workbookViewId="0">
      <selection activeCell="E50" sqref="E50"/>
    </sheetView>
  </sheetViews>
  <sheetFormatPr defaultRowHeight="12.75"/>
  <sheetData>
    <row r="34" spans="2:2" ht="14.25">
      <c r="B34" s="2" t="s">
        <v>222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Normal="100" workbookViewId="0">
      <pane ySplit="3" topLeftCell="A58" activePane="bottomLeft" state="frozen"/>
      <selection pane="bottomLeft" activeCell="F86" sqref="F86"/>
    </sheetView>
  </sheetViews>
  <sheetFormatPr defaultColWidth="9.140625" defaultRowHeight="12"/>
  <cols>
    <col min="1" max="1" width="10.85546875" style="5" customWidth="1"/>
    <col min="2" max="2" width="11.42578125" style="5" customWidth="1"/>
    <col min="3" max="5" width="9.140625" style="5"/>
    <col min="6" max="7" width="13.28515625" style="27" customWidth="1"/>
    <col min="8" max="8" width="16.42578125" style="27" customWidth="1"/>
    <col min="9" max="16384" width="9.140625" style="5"/>
  </cols>
  <sheetData>
    <row r="1" spans="1:8">
      <c r="A1" s="26" t="s">
        <v>151</v>
      </c>
    </row>
    <row r="2" spans="1:8" ht="12.75" thickBot="1"/>
    <row r="3" spans="1:8" ht="24">
      <c r="A3" s="29" t="s">
        <v>117</v>
      </c>
      <c r="B3" s="30" t="s">
        <v>118</v>
      </c>
      <c r="C3" s="32" t="s">
        <v>119</v>
      </c>
      <c r="D3" s="32" t="s">
        <v>123</v>
      </c>
      <c r="E3" s="31" t="s">
        <v>120</v>
      </c>
      <c r="F3" s="14" t="s">
        <v>152</v>
      </c>
      <c r="G3" s="14" t="s">
        <v>153</v>
      </c>
      <c r="H3" s="28" t="s">
        <v>154</v>
      </c>
    </row>
    <row r="4" spans="1:8">
      <c r="A4" s="15">
        <v>1996</v>
      </c>
      <c r="B4" s="16">
        <v>1</v>
      </c>
      <c r="C4" s="12">
        <v>6161</v>
      </c>
      <c r="D4" s="33">
        <v>4426</v>
      </c>
      <c r="E4" s="34">
        <v>966</v>
      </c>
      <c r="F4" s="12">
        <v>5958</v>
      </c>
      <c r="G4" s="12">
        <v>3811</v>
      </c>
      <c r="H4" s="35">
        <v>2070</v>
      </c>
    </row>
    <row r="5" spans="1:8">
      <c r="A5" s="15"/>
      <c r="B5" s="16">
        <v>2</v>
      </c>
      <c r="C5" s="12">
        <v>5936</v>
      </c>
      <c r="D5" s="33">
        <v>3551</v>
      </c>
      <c r="E5" s="36">
        <v>2277</v>
      </c>
      <c r="F5" s="12">
        <f>AVERAGE(C4:C7)</f>
        <v>6095.5</v>
      </c>
      <c r="G5" s="12">
        <f>AVERAGE(D4:D7)</f>
        <v>3804.5</v>
      </c>
      <c r="H5" s="35">
        <f>AVERAGE(E4:E7)</f>
        <v>2074.25</v>
      </c>
    </row>
    <row r="6" spans="1:8">
      <c r="A6" s="15"/>
      <c r="B6" s="16">
        <v>3</v>
      </c>
      <c r="C6" s="12">
        <v>6296</v>
      </c>
      <c r="D6" s="33">
        <v>3466</v>
      </c>
      <c r="E6" s="36">
        <v>3615</v>
      </c>
      <c r="F6" s="12">
        <f t="shared" ref="F6:F69" si="0">AVERAGE(C5:C8)</f>
        <v>6062.75</v>
      </c>
      <c r="G6" s="12">
        <f t="shared" ref="G6:G69" si="1">AVERAGE(D5:D8)</f>
        <v>3741</v>
      </c>
      <c r="H6" s="35">
        <f t="shared" ref="H6:H69" si="2">AVERAGE(E5:E8)</f>
        <v>2072</v>
      </c>
    </row>
    <row r="7" spans="1:8">
      <c r="A7" s="15"/>
      <c r="B7" s="16">
        <v>4</v>
      </c>
      <c r="C7" s="12">
        <v>5989</v>
      </c>
      <c r="D7" s="33">
        <v>3775</v>
      </c>
      <c r="E7" s="36">
        <v>1439</v>
      </c>
      <c r="F7" s="12">
        <f t="shared" si="0"/>
        <v>6149.25</v>
      </c>
      <c r="G7" s="12">
        <f t="shared" si="1"/>
        <v>3759</v>
      </c>
      <c r="H7" s="35">
        <f t="shared" si="2"/>
        <v>2038.75</v>
      </c>
    </row>
    <row r="8" spans="1:8">
      <c r="A8" s="15">
        <v>1997</v>
      </c>
      <c r="B8" s="16">
        <v>1</v>
      </c>
      <c r="C8" s="9">
        <v>6030</v>
      </c>
      <c r="D8" s="12">
        <v>4172</v>
      </c>
      <c r="E8" s="37">
        <v>957</v>
      </c>
      <c r="F8" s="12">
        <f t="shared" si="0"/>
        <v>6126.25</v>
      </c>
      <c r="G8" s="12">
        <f t="shared" si="1"/>
        <v>3750.75</v>
      </c>
      <c r="H8" s="35">
        <f t="shared" si="2"/>
        <v>2026.75</v>
      </c>
    </row>
    <row r="9" spans="1:8">
      <c r="A9" s="15"/>
      <c r="B9" s="16">
        <v>2</v>
      </c>
      <c r="C9" s="9">
        <v>6282</v>
      </c>
      <c r="D9" s="12">
        <v>3623</v>
      </c>
      <c r="E9" s="37">
        <v>2144</v>
      </c>
      <c r="F9" s="12">
        <f t="shared" si="0"/>
        <v>6021.75</v>
      </c>
      <c r="G9" s="12">
        <f t="shared" si="1"/>
        <v>3742.75</v>
      </c>
      <c r="H9" s="35">
        <f t="shared" si="2"/>
        <v>2017.75</v>
      </c>
    </row>
    <row r="10" spans="1:8">
      <c r="A10" s="15"/>
      <c r="B10" s="16">
        <v>3</v>
      </c>
      <c r="C10" s="9">
        <v>6204</v>
      </c>
      <c r="D10" s="12">
        <v>3433</v>
      </c>
      <c r="E10" s="37">
        <v>3567</v>
      </c>
      <c r="F10" s="12">
        <f t="shared" si="0"/>
        <v>6015</v>
      </c>
      <c r="G10" s="12">
        <f t="shared" si="1"/>
        <v>3718.5</v>
      </c>
      <c r="H10" s="35">
        <f t="shared" si="2"/>
        <v>1986.25</v>
      </c>
    </row>
    <row r="11" spans="1:8">
      <c r="A11" s="15"/>
      <c r="B11" s="16">
        <v>4</v>
      </c>
      <c r="C11" s="9">
        <v>5571</v>
      </c>
      <c r="D11" s="12">
        <v>3743</v>
      </c>
      <c r="E11" s="37">
        <v>1403</v>
      </c>
      <c r="F11" s="12">
        <f t="shared" si="0"/>
        <v>5955.25</v>
      </c>
      <c r="G11" s="12">
        <f t="shared" si="1"/>
        <v>3773.75</v>
      </c>
      <c r="H11" s="35">
        <f t="shared" si="2"/>
        <v>1992.5</v>
      </c>
    </row>
    <row r="12" spans="1:8">
      <c r="A12" s="15">
        <v>1998</v>
      </c>
      <c r="B12" s="16">
        <v>1</v>
      </c>
      <c r="C12" s="9">
        <v>6003</v>
      </c>
      <c r="D12" s="12">
        <v>4075</v>
      </c>
      <c r="E12" s="37">
        <v>831</v>
      </c>
      <c r="F12" s="12">
        <f t="shared" si="0"/>
        <v>5949</v>
      </c>
      <c r="G12" s="12">
        <f t="shared" si="1"/>
        <v>3783.5</v>
      </c>
      <c r="H12" s="35">
        <f t="shared" si="2"/>
        <v>1946.75</v>
      </c>
    </row>
    <row r="13" spans="1:8">
      <c r="A13" s="15"/>
      <c r="B13" s="16">
        <v>2</v>
      </c>
      <c r="C13" s="9">
        <v>6043</v>
      </c>
      <c r="D13" s="12">
        <v>3844</v>
      </c>
      <c r="E13" s="37">
        <v>2169</v>
      </c>
      <c r="F13" s="12">
        <f t="shared" si="0"/>
        <v>5917</v>
      </c>
      <c r="G13" s="12">
        <f t="shared" si="1"/>
        <v>3748.25</v>
      </c>
      <c r="H13" s="35">
        <f t="shared" si="2"/>
        <v>1956.5</v>
      </c>
    </row>
    <row r="14" spans="1:8">
      <c r="A14" s="15"/>
      <c r="B14" s="16">
        <v>3</v>
      </c>
      <c r="C14" s="9">
        <v>6179</v>
      </c>
      <c r="D14" s="12">
        <v>3472</v>
      </c>
      <c r="E14" s="37">
        <v>3384</v>
      </c>
      <c r="F14" s="12">
        <f t="shared" si="0"/>
        <v>5896.75</v>
      </c>
      <c r="G14" s="12">
        <f t="shared" si="1"/>
        <v>3910</v>
      </c>
      <c r="H14" s="35">
        <f t="shared" si="2"/>
        <v>1961.25</v>
      </c>
    </row>
    <row r="15" spans="1:8">
      <c r="A15" s="15"/>
      <c r="B15" s="16">
        <v>4</v>
      </c>
      <c r="C15" s="9">
        <v>5443</v>
      </c>
      <c r="D15" s="12">
        <v>3602</v>
      </c>
      <c r="E15" s="37">
        <v>1442</v>
      </c>
      <c r="F15" s="12">
        <f t="shared" si="0"/>
        <v>5851.5</v>
      </c>
      <c r="G15" s="12">
        <f t="shared" si="1"/>
        <v>3869.5</v>
      </c>
      <c r="H15" s="35">
        <f t="shared" si="2"/>
        <v>1946.75</v>
      </c>
    </row>
    <row r="16" spans="1:8">
      <c r="A16" s="15">
        <v>1999</v>
      </c>
      <c r="B16" s="16">
        <v>1</v>
      </c>
      <c r="C16" s="9">
        <v>5922</v>
      </c>
      <c r="D16" s="12">
        <v>4722</v>
      </c>
      <c r="E16" s="37">
        <v>850</v>
      </c>
      <c r="F16" s="12">
        <f t="shared" si="0"/>
        <v>5814</v>
      </c>
      <c r="G16" s="12">
        <f t="shared" si="1"/>
        <v>3865.5</v>
      </c>
      <c r="H16" s="35">
        <f t="shared" si="2"/>
        <v>1898.25</v>
      </c>
    </row>
    <row r="17" spans="1:8">
      <c r="A17" s="15"/>
      <c r="B17" s="16">
        <v>2</v>
      </c>
      <c r="C17" s="9">
        <v>5862</v>
      </c>
      <c r="D17" s="12">
        <v>3682</v>
      </c>
      <c r="E17" s="37">
        <v>2111</v>
      </c>
      <c r="F17" s="12">
        <f t="shared" si="0"/>
        <v>5739.25</v>
      </c>
      <c r="G17" s="12">
        <f t="shared" si="1"/>
        <v>3915.75</v>
      </c>
      <c r="H17" s="35">
        <f t="shared" si="2"/>
        <v>1907</v>
      </c>
    </row>
    <row r="18" spans="1:8">
      <c r="A18" s="15"/>
      <c r="B18" s="16">
        <v>3</v>
      </c>
      <c r="C18" s="9">
        <v>6029</v>
      </c>
      <c r="D18" s="12">
        <v>3456</v>
      </c>
      <c r="E18" s="37">
        <v>3190</v>
      </c>
      <c r="F18" s="12">
        <f t="shared" si="0"/>
        <v>5705.25</v>
      </c>
      <c r="G18" s="12">
        <f t="shared" si="1"/>
        <v>3909</v>
      </c>
      <c r="H18" s="35">
        <f t="shared" si="2"/>
        <v>1900.25</v>
      </c>
    </row>
    <row r="19" spans="1:8">
      <c r="A19" s="15"/>
      <c r="B19" s="16">
        <v>4</v>
      </c>
      <c r="C19" s="9">
        <v>5144</v>
      </c>
      <c r="D19" s="12">
        <v>3803</v>
      </c>
      <c r="E19" s="37">
        <v>1477</v>
      </c>
      <c r="F19" s="12">
        <f t="shared" si="0"/>
        <v>5568.5</v>
      </c>
      <c r="G19" s="12">
        <f t="shared" si="1"/>
        <v>3880.75</v>
      </c>
      <c r="H19" s="35">
        <f t="shared" si="2"/>
        <v>1895</v>
      </c>
    </row>
    <row r="20" spans="1:8">
      <c r="A20" s="15">
        <v>2000</v>
      </c>
      <c r="B20" s="16">
        <v>1</v>
      </c>
      <c r="C20" s="9">
        <v>5786</v>
      </c>
      <c r="D20" s="12">
        <v>4695</v>
      </c>
      <c r="E20" s="37">
        <v>823</v>
      </c>
      <c r="F20" s="12">
        <f t="shared" si="0"/>
        <v>5424.5</v>
      </c>
      <c r="G20" s="12">
        <f t="shared" si="1"/>
        <v>3812.25</v>
      </c>
      <c r="H20" s="35">
        <f t="shared" si="2"/>
        <v>1940.25</v>
      </c>
    </row>
    <row r="21" spans="1:8">
      <c r="A21" s="15"/>
      <c r="B21" s="16">
        <v>2</v>
      </c>
      <c r="C21" s="9">
        <v>5315</v>
      </c>
      <c r="D21" s="12">
        <v>3569</v>
      </c>
      <c r="E21" s="37">
        <v>2090</v>
      </c>
      <c r="F21" s="12">
        <f t="shared" si="0"/>
        <v>5378</v>
      </c>
      <c r="G21" s="12">
        <f t="shared" si="1"/>
        <v>3725.75</v>
      </c>
      <c r="H21" s="35">
        <f t="shared" si="2"/>
        <v>1896</v>
      </c>
    </row>
    <row r="22" spans="1:8">
      <c r="A22" s="15"/>
      <c r="B22" s="16">
        <v>3</v>
      </c>
      <c r="C22" s="9">
        <v>5453</v>
      </c>
      <c r="D22" s="12">
        <v>3182</v>
      </c>
      <c r="E22" s="37">
        <v>3371</v>
      </c>
      <c r="F22" s="12">
        <f t="shared" si="0"/>
        <v>5380.5</v>
      </c>
      <c r="G22" s="12">
        <f t="shared" si="1"/>
        <v>3577.75</v>
      </c>
      <c r="H22" s="35">
        <f t="shared" si="2"/>
        <v>1880.25</v>
      </c>
    </row>
    <row r="23" spans="1:8">
      <c r="A23" s="15"/>
      <c r="B23" s="16">
        <v>4</v>
      </c>
      <c r="C23" s="9">
        <v>4958</v>
      </c>
      <c r="D23" s="12">
        <v>3457</v>
      </c>
      <c r="E23" s="37">
        <v>1300</v>
      </c>
      <c r="F23" s="12">
        <f t="shared" si="0"/>
        <v>5388.75</v>
      </c>
      <c r="G23" s="12">
        <f t="shared" si="1"/>
        <v>3578.75</v>
      </c>
      <c r="H23" s="35">
        <f t="shared" si="2"/>
        <v>1868.75</v>
      </c>
    </row>
    <row r="24" spans="1:8">
      <c r="A24" s="15">
        <v>2001</v>
      </c>
      <c r="B24" s="16">
        <v>1</v>
      </c>
      <c r="C24" s="9">
        <v>5796</v>
      </c>
      <c r="D24" s="12">
        <v>4103</v>
      </c>
      <c r="E24" s="37">
        <v>760</v>
      </c>
      <c r="F24" s="12">
        <f t="shared" si="0"/>
        <v>5414.75</v>
      </c>
      <c r="G24" s="12">
        <f t="shared" si="1"/>
        <v>3617.25</v>
      </c>
      <c r="H24" s="35">
        <f t="shared" si="2"/>
        <v>1823.25</v>
      </c>
    </row>
    <row r="25" spans="1:8">
      <c r="A25" s="15"/>
      <c r="B25" s="16">
        <v>2</v>
      </c>
      <c r="C25" s="9">
        <v>5348</v>
      </c>
      <c r="D25" s="12">
        <v>3573</v>
      </c>
      <c r="E25" s="37">
        <v>2044</v>
      </c>
      <c r="F25" s="12">
        <f t="shared" si="0"/>
        <v>5490.5</v>
      </c>
      <c r="G25" s="12">
        <f t="shared" si="1"/>
        <v>3628.25</v>
      </c>
      <c r="H25" s="35">
        <f t="shared" si="2"/>
        <v>1820.25</v>
      </c>
    </row>
    <row r="26" spans="1:8">
      <c r="A26" s="15"/>
      <c r="B26" s="16">
        <v>3</v>
      </c>
      <c r="C26" s="9">
        <v>5557</v>
      </c>
      <c r="D26" s="12">
        <v>3336</v>
      </c>
      <c r="E26" s="37">
        <v>3189</v>
      </c>
      <c r="F26" s="12">
        <f t="shared" si="0"/>
        <v>5367.5</v>
      </c>
      <c r="G26" s="12">
        <f t="shared" si="1"/>
        <v>3570.25</v>
      </c>
      <c r="H26" s="35">
        <f t="shared" si="2"/>
        <v>1832.75</v>
      </c>
    </row>
    <row r="27" spans="1:8">
      <c r="A27" s="15"/>
      <c r="B27" s="16">
        <v>4</v>
      </c>
      <c r="C27" s="9">
        <v>5261</v>
      </c>
      <c r="D27" s="12">
        <v>3501</v>
      </c>
      <c r="E27" s="37">
        <v>1288</v>
      </c>
      <c r="F27" s="12">
        <f t="shared" si="0"/>
        <v>5364</v>
      </c>
      <c r="G27" s="12">
        <f t="shared" si="1"/>
        <v>3554.75</v>
      </c>
      <c r="H27" s="35">
        <f t="shared" si="2"/>
        <v>1867.25</v>
      </c>
    </row>
    <row r="28" spans="1:8">
      <c r="A28" s="15">
        <v>2002</v>
      </c>
      <c r="B28" s="16">
        <v>1</v>
      </c>
      <c r="C28" s="9">
        <v>5304</v>
      </c>
      <c r="D28" s="12">
        <v>3871</v>
      </c>
      <c r="E28" s="37">
        <v>810</v>
      </c>
      <c r="F28" s="12">
        <f t="shared" si="0"/>
        <v>5360.25</v>
      </c>
      <c r="G28" s="12">
        <f t="shared" si="1"/>
        <v>3602.5</v>
      </c>
      <c r="H28" s="35">
        <f t="shared" si="2"/>
        <v>1884.5</v>
      </c>
    </row>
    <row r="29" spans="1:8">
      <c r="A29" s="15"/>
      <c r="B29" s="16">
        <v>2</v>
      </c>
      <c r="C29" s="9">
        <v>5334</v>
      </c>
      <c r="D29" s="12">
        <v>3511</v>
      </c>
      <c r="E29" s="37">
        <v>2182</v>
      </c>
      <c r="F29" s="12">
        <f t="shared" si="0"/>
        <v>5346.25</v>
      </c>
      <c r="G29" s="12">
        <f t="shared" si="1"/>
        <v>3646.5</v>
      </c>
      <c r="H29" s="35">
        <f t="shared" si="2"/>
        <v>1899.75</v>
      </c>
    </row>
    <row r="30" spans="1:8">
      <c r="A30" s="15"/>
      <c r="B30" s="16">
        <v>3</v>
      </c>
      <c r="C30" s="9">
        <v>5542</v>
      </c>
      <c r="D30" s="12">
        <v>3527</v>
      </c>
      <c r="E30" s="37">
        <v>3258</v>
      </c>
      <c r="F30" s="12">
        <f t="shared" si="0"/>
        <v>5357.75</v>
      </c>
      <c r="G30" s="12">
        <f t="shared" si="1"/>
        <v>3643.75</v>
      </c>
      <c r="H30" s="35">
        <f t="shared" si="2"/>
        <v>1901.5</v>
      </c>
    </row>
    <row r="31" spans="1:8">
      <c r="A31" s="15"/>
      <c r="B31" s="16">
        <v>4</v>
      </c>
      <c r="C31" s="9">
        <v>5205</v>
      </c>
      <c r="D31" s="12">
        <v>3677</v>
      </c>
      <c r="E31" s="37">
        <v>1349</v>
      </c>
      <c r="F31" s="12">
        <f t="shared" si="0"/>
        <v>5372.25</v>
      </c>
      <c r="G31" s="12">
        <f t="shared" si="1"/>
        <v>3626.5</v>
      </c>
      <c r="H31" s="35">
        <f t="shared" si="2"/>
        <v>1908.5</v>
      </c>
    </row>
    <row r="32" spans="1:8">
      <c r="A32" s="15">
        <v>2003</v>
      </c>
      <c r="B32" s="16">
        <v>1</v>
      </c>
      <c r="C32" s="9">
        <v>5350</v>
      </c>
      <c r="D32" s="12">
        <v>3860</v>
      </c>
      <c r="E32" s="37">
        <v>817</v>
      </c>
      <c r="F32" s="12">
        <f t="shared" si="0"/>
        <v>5384.25</v>
      </c>
      <c r="G32" s="12">
        <f t="shared" si="1"/>
        <v>3610.75</v>
      </c>
      <c r="H32" s="35">
        <f t="shared" si="2"/>
        <v>1918.25</v>
      </c>
    </row>
    <row r="33" spans="1:8">
      <c r="A33" s="15"/>
      <c r="B33" s="16">
        <v>2</v>
      </c>
      <c r="C33" s="9">
        <v>5392</v>
      </c>
      <c r="D33" s="12">
        <v>3442</v>
      </c>
      <c r="E33" s="37">
        <v>2210</v>
      </c>
      <c r="F33" s="12">
        <f t="shared" si="0"/>
        <v>5412</v>
      </c>
      <c r="G33" s="12">
        <f t="shared" si="1"/>
        <v>3615.5</v>
      </c>
      <c r="H33" s="35">
        <f t="shared" si="2"/>
        <v>1939.25</v>
      </c>
    </row>
    <row r="34" spans="1:8">
      <c r="A34" s="15"/>
      <c r="B34" s="16">
        <v>3</v>
      </c>
      <c r="C34" s="9">
        <v>5590</v>
      </c>
      <c r="D34" s="12">
        <v>3464</v>
      </c>
      <c r="E34" s="37">
        <v>3297</v>
      </c>
      <c r="F34" s="12">
        <f t="shared" si="0"/>
        <v>5493.75</v>
      </c>
      <c r="G34" s="12">
        <f t="shared" si="1"/>
        <v>3617.25</v>
      </c>
      <c r="H34" s="35">
        <f t="shared" si="2"/>
        <v>1940.5</v>
      </c>
    </row>
    <row r="35" spans="1:8">
      <c r="A35" s="15"/>
      <c r="B35" s="16">
        <v>4</v>
      </c>
      <c r="C35" s="9">
        <v>5316</v>
      </c>
      <c r="D35" s="12">
        <v>3696</v>
      </c>
      <c r="E35" s="37">
        <v>1433</v>
      </c>
      <c r="F35" s="12">
        <f t="shared" si="0"/>
        <v>5504.5</v>
      </c>
      <c r="G35" s="12">
        <f t="shared" si="1"/>
        <v>3646.25</v>
      </c>
      <c r="H35" s="35">
        <f t="shared" si="2"/>
        <v>1991.5</v>
      </c>
    </row>
    <row r="36" spans="1:8">
      <c r="A36" s="15">
        <v>2004</v>
      </c>
      <c r="B36" s="16">
        <v>1</v>
      </c>
      <c r="C36" s="9">
        <v>5677</v>
      </c>
      <c r="D36" s="12">
        <v>3867</v>
      </c>
      <c r="E36" s="37">
        <v>822</v>
      </c>
      <c r="F36" s="12">
        <f t="shared" si="0"/>
        <v>5553.5</v>
      </c>
      <c r="G36" s="12">
        <f t="shared" si="1"/>
        <v>3638.75</v>
      </c>
      <c r="H36" s="35">
        <f t="shared" si="2"/>
        <v>2038.5</v>
      </c>
    </row>
    <row r="37" spans="1:8">
      <c r="A37" s="15"/>
      <c r="B37" s="16">
        <v>2</v>
      </c>
      <c r="C37" s="9">
        <v>5435</v>
      </c>
      <c r="D37" s="12">
        <v>3558</v>
      </c>
      <c r="E37" s="37">
        <v>2414</v>
      </c>
      <c r="F37" s="12">
        <f t="shared" si="0"/>
        <v>5579.5</v>
      </c>
      <c r="G37" s="12">
        <f t="shared" si="1"/>
        <v>3588.5</v>
      </c>
      <c r="H37" s="35">
        <f t="shared" si="2"/>
        <v>2082</v>
      </c>
    </row>
    <row r="38" spans="1:8">
      <c r="A38" s="15"/>
      <c r="B38" s="16">
        <v>3</v>
      </c>
      <c r="C38" s="9">
        <v>5786</v>
      </c>
      <c r="D38" s="12">
        <v>3434</v>
      </c>
      <c r="E38" s="37">
        <v>3485</v>
      </c>
      <c r="F38" s="12">
        <f t="shared" si="0"/>
        <v>5542.75</v>
      </c>
      <c r="G38" s="12">
        <f t="shared" si="1"/>
        <v>3570.75</v>
      </c>
      <c r="H38" s="35">
        <f t="shared" si="2"/>
        <v>2113.5</v>
      </c>
    </row>
    <row r="39" spans="1:8">
      <c r="A39" s="15"/>
      <c r="B39" s="16">
        <v>4</v>
      </c>
      <c r="C39" s="9">
        <v>5420</v>
      </c>
      <c r="D39" s="12">
        <v>3495</v>
      </c>
      <c r="E39" s="37">
        <v>1607</v>
      </c>
      <c r="F39" s="12">
        <f t="shared" si="0"/>
        <v>5609</v>
      </c>
      <c r="G39" s="12">
        <f t="shared" si="1"/>
        <v>3597.5</v>
      </c>
      <c r="H39" s="35">
        <f t="shared" si="2"/>
        <v>2069.5</v>
      </c>
    </row>
    <row r="40" spans="1:8">
      <c r="A40" s="15">
        <v>2005</v>
      </c>
      <c r="B40" s="16">
        <v>1</v>
      </c>
      <c r="C40" s="9">
        <v>5530</v>
      </c>
      <c r="D40" s="12">
        <v>3796</v>
      </c>
      <c r="E40" s="37">
        <v>948</v>
      </c>
      <c r="F40" s="12">
        <f t="shared" si="0"/>
        <v>5642</v>
      </c>
      <c r="G40" s="12">
        <f t="shared" si="1"/>
        <v>3578.5</v>
      </c>
      <c r="H40" s="35">
        <f t="shared" si="2"/>
        <v>2077</v>
      </c>
    </row>
    <row r="41" spans="1:8">
      <c r="A41" s="15"/>
      <c r="B41" s="16">
        <v>2</v>
      </c>
      <c r="C41" s="9">
        <v>5700</v>
      </c>
      <c r="D41" s="12">
        <v>3665</v>
      </c>
      <c r="E41" s="37">
        <v>2238</v>
      </c>
      <c r="F41" s="12">
        <f t="shared" si="0"/>
        <v>5582</v>
      </c>
      <c r="G41" s="12">
        <f t="shared" si="1"/>
        <v>3556</v>
      </c>
      <c r="H41" s="35">
        <f t="shared" si="2"/>
        <v>2035</v>
      </c>
    </row>
    <row r="42" spans="1:8">
      <c r="A42" s="15"/>
      <c r="B42" s="16">
        <v>3</v>
      </c>
      <c r="C42" s="9">
        <v>5918</v>
      </c>
      <c r="D42" s="12">
        <v>3358</v>
      </c>
      <c r="E42" s="37">
        <v>3515</v>
      </c>
      <c r="F42" s="12">
        <f t="shared" si="0"/>
        <v>5655</v>
      </c>
      <c r="G42" s="12">
        <f t="shared" si="1"/>
        <v>3612.5</v>
      </c>
      <c r="H42" s="35">
        <f t="shared" si="2"/>
        <v>2030</v>
      </c>
    </row>
    <row r="43" spans="1:8">
      <c r="A43" s="15"/>
      <c r="B43" s="16">
        <v>4</v>
      </c>
      <c r="C43" s="9">
        <v>5180</v>
      </c>
      <c r="D43" s="12">
        <v>3405</v>
      </c>
      <c r="E43" s="37">
        <v>1439</v>
      </c>
      <c r="F43" s="12">
        <f t="shared" si="0"/>
        <v>5671.25</v>
      </c>
      <c r="G43" s="12">
        <f t="shared" si="1"/>
        <v>3601</v>
      </c>
      <c r="H43" s="35">
        <f t="shared" si="2"/>
        <v>2042.25</v>
      </c>
    </row>
    <row r="44" spans="1:8">
      <c r="A44" s="15">
        <v>2006</v>
      </c>
      <c r="B44" s="16">
        <v>1</v>
      </c>
      <c r="C44" s="9">
        <v>5822</v>
      </c>
      <c r="D44" s="12">
        <v>4022</v>
      </c>
      <c r="E44" s="37">
        <v>928</v>
      </c>
      <c r="F44" s="12">
        <f t="shared" si="0"/>
        <v>5714.25</v>
      </c>
      <c r="G44" s="12">
        <f t="shared" si="1"/>
        <v>3618.25</v>
      </c>
      <c r="H44" s="35">
        <f t="shared" si="2"/>
        <v>2045.5</v>
      </c>
    </row>
    <row r="45" spans="1:8">
      <c r="A45" s="15"/>
      <c r="B45" s="16">
        <v>2</v>
      </c>
      <c r="C45" s="9">
        <v>5765</v>
      </c>
      <c r="D45" s="12">
        <v>3619</v>
      </c>
      <c r="E45" s="37">
        <v>2287</v>
      </c>
      <c r="F45" s="12">
        <f t="shared" si="0"/>
        <v>5818</v>
      </c>
      <c r="G45" s="12">
        <f t="shared" si="1"/>
        <v>3633</v>
      </c>
      <c r="H45" s="35">
        <f t="shared" si="2"/>
        <v>2064.75</v>
      </c>
    </row>
    <row r="46" spans="1:8">
      <c r="A46" s="15"/>
      <c r="B46" s="16">
        <v>3</v>
      </c>
      <c r="C46" s="9">
        <v>6090</v>
      </c>
      <c r="D46" s="12">
        <v>3427</v>
      </c>
      <c r="E46" s="37">
        <v>3528</v>
      </c>
      <c r="F46" s="12">
        <f t="shared" si="0"/>
        <v>5898.5</v>
      </c>
      <c r="G46" s="12">
        <f t="shared" si="1"/>
        <v>3674.5</v>
      </c>
      <c r="H46" s="35">
        <f t="shared" si="2"/>
        <v>2071.75</v>
      </c>
    </row>
    <row r="47" spans="1:8">
      <c r="A47" s="15"/>
      <c r="B47" s="16">
        <v>4</v>
      </c>
      <c r="C47" s="9">
        <v>5595</v>
      </c>
      <c r="D47" s="12">
        <v>3464</v>
      </c>
      <c r="E47" s="37">
        <v>1516</v>
      </c>
      <c r="F47" s="12">
        <f t="shared" si="0"/>
        <v>5955.75</v>
      </c>
      <c r="G47" s="12">
        <f t="shared" si="1"/>
        <v>3672.75</v>
      </c>
      <c r="H47" s="35">
        <f t="shared" si="2"/>
        <v>2097.25</v>
      </c>
    </row>
    <row r="48" spans="1:8">
      <c r="A48" s="15">
        <v>2007</v>
      </c>
      <c r="B48" s="16">
        <v>1</v>
      </c>
      <c r="C48" s="9">
        <v>6144</v>
      </c>
      <c r="D48" s="12">
        <v>4188</v>
      </c>
      <c r="E48" s="37">
        <v>956</v>
      </c>
      <c r="F48" s="12">
        <f t="shared" si="0"/>
        <v>6045.75</v>
      </c>
      <c r="G48" s="12">
        <f t="shared" si="1"/>
        <v>3629.25</v>
      </c>
      <c r="H48" s="35">
        <f t="shared" si="2"/>
        <v>2163</v>
      </c>
    </row>
    <row r="49" spans="1:8">
      <c r="A49" s="15"/>
      <c r="B49" s="16">
        <v>2</v>
      </c>
      <c r="C49" s="9">
        <v>5994</v>
      </c>
      <c r="D49" s="12">
        <v>3612</v>
      </c>
      <c r="E49" s="37">
        <v>2389</v>
      </c>
      <c r="F49" s="12">
        <f t="shared" si="0"/>
        <v>6112.75</v>
      </c>
      <c r="G49" s="12">
        <f t="shared" si="1"/>
        <v>3662.25</v>
      </c>
      <c r="H49" s="35">
        <f t="shared" si="2"/>
        <v>2171.75</v>
      </c>
    </row>
    <row r="50" spans="1:8">
      <c r="A50" s="15"/>
      <c r="B50" s="16">
        <v>3</v>
      </c>
      <c r="C50" s="9">
        <v>6450</v>
      </c>
      <c r="D50" s="12">
        <v>3253</v>
      </c>
      <c r="E50" s="37">
        <v>3791</v>
      </c>
      <c r="F50" s="12">
        <f t="shared" si="0"/>
        <v>6210.25</v>
      </c>
      <c r="G50" s="12">
        <f t="shared" si="1"/>
        <v>3651.5</v>
      </c>
      <c r="H50" s="35">
        <f t="shared" si="2"/>
        <v>2212.25</v>
      </c>
    </row>
    <row r="51" spans="1:8">
      <c r="A51" s="15"/>
      <c r="B51" s="16">
        <v>4</v>
      </c>
      <c r="C51" s="9">
        <v>5863</v>
      </c>
      <c r="D51" s="12">
        <v>3596</v>
      </c>
      <c r="E51" s="37">
        <v>1551</v>
      </c>
      <c r="F51" s="12">
        <f t="shared" si="0"/>
        <v>6295</v>
      </c>
      <c r="G51" s="12">
        <f t="shared" si="1"/>
        <v>3648.25</v>
      </c>
      <c r="H51" s="35">
        <f t="shared" si="2"/>
        <v>2167</v>
      </c>
    </row>
    <row r="52" spans="1:8">
      <c r="A52" s="15">
        <v>2008</v>
      </c>
      <c r="B52" s="16">
        <v>1</v>
      </c>
      <c r="C52" s="9">
        <v>6534</v>
      </c>
      <c r="D52" s="12">
        <v>4145</v>
      </c>
      <c r="E52" s="37">
        <v>1118</v>
      </c>
      <c r="F52" s="12">
        <f t="shared" si="0"/>
        <v>6295</v>
      </c>
      <c r="G52" s="12">
        <f t="shared" si="1"/>
        <v>3689.75</v>
      </c>
      <c r="H52" s="35">
        <f t="shared" si="2"/>
        <v>2122.25</v>
      </c>
    </row>
    <row r="53" spans="1:8">
      <c r="A53" s="15"/>
      <c r="B53" s="16">
        <v>2</v>
      </c>
      <c r="C53" s="9">
        <v>6333</v>
      </c>
      <c r="D53" s="12">
        <v>3599</v>
      </c>
      <c r="E53" s="37">
        <v>2208</v>
      </c>
      <c r="F53" s="12">
        <f t="shared" si="0"/>
        <v>6407.75</v>
      </c>
      <c r="G53" s="12">
        <f t="shared" si="1"/>
        <v>3726.75</v>
      </c>
      <c r="H53" s="35">
        <f t="shared" si="2"/>
        <v>2127.5</v>
      </c>
    </row>
    <row r="54" spans="1:8">
      <c r="A54" s="15"/>
      <c r="B54" s="16">
        <v>3</v>
      </c>
      <c r="C54" s="9">
        <v>6450</v>
      </c>
      <c r="D54" s="12">
        <v>3419</v>
      </c>
      <c r="E54" s="37">
        <v>3612</v>
      </c>
      <c r="F54" s="12">
        <f t="shared" si="0"/>
        <v>6354.75</v>
      </c>
      <c r="G54" s="12">
        <f t="shared" si="1"/>
        <v>3734.75</v>
      </c>
      <c r="H54" s="35">
        <f t="shared" si="2"/>
        <v>2066.25</v>
      </c>
    </row>
    <row r="55" spans="1:8">
      <c r="A55" s="15"/>
      <c r="B55" s="16">
        <v>4</v>
      </c>
      <c r="C55" s="9">
        <v>6314</v>
      </c>
      <c r="D55" s="12">
        <v>3744</v>
      </c>
      <c r="E55" s="37">
        <v>1572</v>
      </c>
      <c r="F55" s="12">
        <f t="shared" si="0"/>
        <v>6344.25</v>
      </c>
      <c r="G55" s="12">
        <f t="shared" si="1"/>
        <v>3695.5</v>
      </c>
      <c r="H55" s="35">
        <f t="shared" si="2"/>
        <v>2101.25</v>
      </c>
    </row>
    <row r="56" spans="1:8">
      <c r="A56" s="15">
        <v>2009</v>
      </c>
      <c r="B56" s="16">
        <v>1</v>
      </c>
      <c r="C56" s="9">
        <v>6322</v>
      </c>
      <c r="D56" s="12">
        <v>4177</v>
      </c>
      <c r="E56" s="37">
        <v>873</v>
      </c>
      <c r="F56" s="12">
        <f t="shared" si="0"/>
        <v>6314.25</v>
      </c>
      <c r="G56" s="12">
        <f t="shared" si="1"/>
        <v>3649.5</v>
      </c>
      <c r="H56" s="35">
        <f t="shared" si="2"/>
        <v>2009.5</v>
      </c>
    </row>
    <row r="57" spans="1:8">
      <c r="A57" s="15"/>
      <c r="B57" s="16">
        <v>2</v>
      </c>
      <c r="C57" s="9">
        <v>6291</v>
      </c>
      <c r="D57" s="12">
        <v>3442</v>
      </c>
      <c r="E57" s="37">
        <v>2348</v>
      </c>
      <c r="F57" s="12">
        <f t="shared" si="0"/>
        <v>6227.5</v>
      </c>
      <c r="G57" s="12">
        <f t="shared" si="1"/>
        <v>3603.25</v>
      </c>
      <c r="H57" s="35">
        <f t="shared" si="2"/>
        <v>1982.75</v>
      </c>
    </row>
    <row r="58" spans="1:8">
      <c r="A58" s="15"/>
      <c r="B58" s="16">
        <v>3</v>
      </c>
      <c r="C58" s="9">
        <v>6330</v>
      </c>
      <c r="D58" s="12">
        <v>3235</v>
      </c>
      <c r="E58" s="37">
        <v>3245</v>
      </c>
      <c r="F58" s="12">
        <f t="shared" si="0"/>
        <v>6257.75</v>
      </c>
      <c r="G58" s="12">
        <f t="shared" si="1"/>
        <v>3587.5</v>
      </c>
      <c r="H58" s="35">
        <f t="shared" si="2"/>
        <v>1980</v>
      </c>
    </row>
    <row r="59" spans="1:8">
      <c r="A59" s="15"/>
      <c r="B59" s="16">
        <v>4</v>
      </c>
      <c r="C59" s="9">
        <v>5967</v>
      </c>
      <c r="D59" s="12">
        <v>3559</v>
      </c>
      <c r="E59" s="37">
        <v>1465</v>
      </c>
      <c r="F59" s="12">
        <f t="shared" si="0"/>
        <v>6258</v>
      </c>
      <c r="G59" s="12">
        <f t="shared" si="1"/>
        <v>3562</v>
      </c>
      <c r="H59" s="35">
        <f t="shared" si="2"/>
        <v>1994.5</v>
      </c>
    </row>
    <row r="60" spans="1:8">
      <c r="A60" s="15">
        <v>2010</v>
      </c>
      <c r="B60" s="16">
        <v>1</v>
      </c>
      <c r="C60" s="9">
        <v>6443</v>
      </c>
      <c r="D60" s="12">
        <v>4114</v>
      </c>
      <c r="E60" s="37">
        <v>862</v>
      </c>
      <c r="F60" s="12">
        <f t="shared" si="0"/>
        <v>6278.5</v>
      </c>
      <c r="G60" s="12">
        <f t="shared" si="1"/>
        <v>3573</v>
      </c>
      <c r="H60" s="35">
        <f t="shared" si="2"/>
        <v>2003</v>
      </c>
    </row>
    <row r="61" spans="1:8">
      <c r="A61" s="15"/>
      <c r="B61" s="16">
        <v>2</v>
      </c>
      <c r="C61" s="9">
        <v>6292</v>
      </c>
      <c r="D61" s="12">
        <v>3340</v>
      </c>
      <c r="E61" s="37">
        <v>2406</v>
      </c>
      <c r="F61" s="12">
        <f t="shared" si="0"/>
        <v>6328.75</v>
      </c>
      <c r="G61" s="12">
        <f t="shared" si="1"/>
        <v>3614.25</v>
      </c>
      <c r="H61" s="35">
        <f t="shared" si="2"/>
        <v>2039</v>
      </c>
    </row>
    <row r="62" spans="1:8">
      <c r="A62" s="15"/>
      <c r="B62" s="16">
        <v>3</v>
      </c>
      <c r="C62" s="9">
        <v>6412</v>
      </c>
      <c r="D62" s="12">
        <v>3279</v>
      </c>
      <c r="E62" s="37">
        <v>3279</v>
      </c>
      <c r="F62" s="12">
        <f t="shared" si="0"/>
        <v>6393.25</v>
      </c>
      <c r="G62" s="12">
        <f t="shared" si="1"/>
        <v>3590.5</v>
      </c>
      <c r="H62" s="35">
        <f t="shared" si="2"/>
        <v>2059.75</v>
      </c>
    </row>
    <row r="63" spans="1:8">
      <c r="A63" s="15"/>
      <c r="B63" s="16">
        <v>4</v>
      </c>
      <c r="C63" s="9">
        <v>6168</v>
      </c>
      <c r="D63" s="12">
        <v>3724</v>
      </c>
      <c r="E63" s="37">
        <v>1609</v>
      </c>
      <c r="F63" s="12">
        <f t="shared" si="0"/>
        <v>6359.25</v>
      </c>
      <c r="G63" s="12">
        <f t="shared" si="1"/>
        <v>3626.25</v>
      </c>
      <c r="H63" s="35">
        <f t="shared" si="2"/>
        <v>2083.5</v>
      </c>
    </row>
    <row r="64" spans="1:8">
      <c r="A64" s="15">
        <v>2011</v>
      </c>
      <c r="B64" s="16">
        <v>1</v>
      </c>
      <c r="C64" s="9">
        <v>6701</v>
      </c>
      <c r="D64" s="12">
        <v>4019</v>
      </c>
      <c r="E64" s="37">
        <v>945</v>
      </c>
      <c r="F64" s="12">
        <f t="shared" si="0"/>
        <v>6376.75</v>
      </c>
      <c r="G64" s="12">
        <f t="shared" si="1"/>
        <v>3622.5</v>
      </c>
      <c r="H64" s="35">
        <f t="shared" si="2"/>
        <v>2111</v>
      </c>
    </row>
    <row r="65" spans="1:8">
      <c r="A65" s="15"/>
      <c r="B65" s="16">
        <v>2</v>
      </c>
      <c r="C65" s="9">
        <v>6156</v>
      </c>
      <c r="D65" s="12">
        <v>3483</v>
      </c>
      <c r="E65" s="37">
        <v>2501</v>
      </c>
      <c r="F65" s="12">
        <f t="shared" si="0"/>
        <v>6318.25</v>
      </c>
      <c r="G65" s="12">
        <f t="shared" si="1"/>
        <v>3551</v>
      </c>
      <c r="H65" s="35">
        <f t="shared" si="2"/>
        <v>2091.5</v>
      </c>
    </row>
    <row r="66" spans="1:8">
      <c r="A66" s="15"/>
      <c r="B66" s="16">
        <v>3</v>
      </c>
      <c r="C66" s="9">
        <v>6482</v>
      </c>
      <c r="D66" s="12">
        <v>3264</v>
      </c>
      <c r="E66" s="37">
        <v>3389</v>
      </c>
      <c r="F66" s="12">
        <f t="shared" si="0"/>
        <v>6296.75</v>
      </c>
      <c r="G66" s="12">
        <f t="shared" si="1"/>
        <v>3550.25</v>
      </c>
      <c r="H66" s="35">
        <f t="shared" si="2"/>
        <v>2082</v>
      </c>
    </row>
    <row r="67" spans="1:8">
      <c r="A67" s="15"/>
      <c r="B67" s="16">
        <v>4</v>
      </c>
      <c r="C67" s="9">
        <v>5934</v>
      </c>
      <c r="D67" s="12">
        <v>3438</v>
      </c>
      <c r="E67" s="37">
        <v>1531</v>
      </c>
      <c r="F67" s="12">
        <f t="shared" si="0"/>
        <v>6310</v>
      </c>
      <c r="G67" s="12">
        <f t="shared" si="1"/>
        <v>3609.5</v>
      </c>
      <c r="H67" s="35">
        <f t="shared" si="2"/>
        <v>2077.5</v>
      </c>
    </row>
    <row r="68" spans="1:8">
      <c r="A68" s="15">
        <v>2012</v>
      </c>
      <c r="B68" s="16">
        <v>1</v>
      </c>
      <c r="C68" s="9">
        <v>6615</v>
      </c>
      <c r="D68" s="12">
        <v>4016</v>
      </c>
      <c r="E68" s="37">
        <v>907</v>
      </c>
      <c r="F68" s="12">
        <f t="shared" si="0"/>
        <v>6260.75</v>
      </c>
      <c r="G68" s="12">
        <f t="shared" si="1"/>
        <v>3630.75</v>
      </c>
      <c r="H68" s="35">
        <f t="shared" si="2"/>
        <v>2088.25</v>
      </c>
    </row>
    <row r="69" spans="1:8">
      <c r="A69" s="15"/>
      <c r="B69" s="16">
        <v>2</v>
      </c>
      <c r="C69" s="9">
        <v>6209</v>
      </c>
      <c r="D69" s="12">
        <v>3720</v>
      </c>
      <c r="E69" s="37">
        <v>2483</v>
      </c>
      <c r="F69" s="12">
        <f t="shared" si="0"/>
        <v>6317.25</v>
      </c>
      <c r="G69" s="12">
        <f t="shared" si="1"/>
        <v>3689</v>
      </c>
      <c r="H69" s="35">
        <f t="shared" si="2"/>
        <v>2120</v>
      </c>
    </row>
    <row r="70" spans="1:8">
      <c r="A70" s="15"/>
      <c r="B70" s="16">
        <v>3</v>
      </c>
      <c r="C70" s="60">
        <v>6285</v>
      </c>
      <c r="D70" s="7">
        <v>3349</v>
      </c>
      <c r="E70" s="39">
        <v>3432</v>
      </c>
      <c r="F70" s="12">
        <f t="shared" ref="F70:F72" si="3">AVERAGE(C69:C72)</f>
        <v>6200</v>
      </c>
      <c r="G70" s="12">
        <f t="shared" ref="G70:G74" si="4">AVERAGE(D69:D72)</f>
        <v>3738.75</v>
      </c>
      <c r="H70" s="35">
        <f t="shared" ref="H70:H74" si="5">AVERAGE(E69:E72)</f>
        <v>2137.75</v>
      </c>
    </row>
    <row r="71" spans="1:8">
      <c r="A71" s="15"/>
      <c r="B71" s="16">
        <v>4</v>
      </c>
      <c r="C71" s="9">
        <v>6160</v>
      </c>
      <c r="D71" s="12">
        <v>3671</v>
      </c>
      <c r="E71" s="37">
        <v>1658</v>
      </c>
      <c r="F71" s="12">
        <f t="shared" si="3"/>
        <v>6138.75</v>
      </c>
      <c r="G71" s="12">
        <f t="shared" si="4"/>
        <v>3741.75</v>
      </c>
      <c r="H71" s="35">
        <f t="shared" si="5"/>
        <v>2095.25</v>
      </c>
    </row>
    <row r="72" spans="1:8">
      <c r="A72" s="44">
        <v>2013</v>
      </c>
      <c r="B72" s="16">
        <v>1</v>
      </c>
      <c r="C72" s="9">
        <v>6146</v>
      </c>
      <c r="D72" s="12">
        <v>4215</v>
      </c>
      <c r="E72" s="37">
        <v>978</v>
      </c>
      <c r="F72" s="12">
        <f t="shared" si="3"/>
        <v>6159.25</v>
      </c>
      <c r="G72" s="12">
        <f t="shared" si="4"/>
        <v>3770</v>
      </c>
      <c r="H72" s="35">
        <f t="shared" si="5"/>
        <v>2059</v>
      </c>
    </row>
    <row r="73" spans="1:8">
      <c r="A73" s="15"/>
      <c r="B73" s="16">
        <v>2</v>
      </c>
      <c r="C73" s="9">
        <v>5964</v>
      </c>
      <c r="D73" s="12">
        <v>3732</v>
      </c>
      <c r="E73" s="37">
        <v>2313</v>
      </c>
      <c r="F73" s="12">
        <f t="shared" ref="F73:F77" si="6">AVERAGE(C72:C75)</f>
        <v>6069.75</v>
      </c>
      <c r="G73" s="12">
        <f t="shared" si="4"/>
        <v>3742</v>
      </c>
      <c r="H73" s="35">
        <f t="shared" si="5"/>
        <v>2031.5</v>
      </c>
    </row>
    <row r="74" spans="1:8">
      <c r="A74" s="15"/>
      <c r="B74" s="16">
        <v>3</v>
      </c>
      <c r="C74" s="9">
        <v>6367</v>
      </c>
      <c r="D74" s="12">
        <v>3462</v>
      </c>
      <c r="E74" s="37">
        <v>3287</v>
      </c>
      <c r="F74" s="12">
        <f t="shared" si="6"/>
        <v>6047.25</v>
      </c>
      <c r="G74" s="12">
        <f t="shared" si="4"/>
        <v>3690.5</v>
      </c>
      <c r="H74" s="35">
        <f t="shared" si="5"/>
        <v>2035.75</v>
      </c>
    </row>
    <row r="75" spans="1:8" s="59" customFormat="1">
      <c r="A75" s="15"/>
      <c r="B75" s="16">
        <v>4</v>
      </c>
      <c r="C75" s="9">
        <v>5802</v>
      </c>
      <c r="D75" s="12">
        <v>3559</v>
      </c>
      <c r="E75" s="37">
        <v>1548</v>
      </c>
      <c r="F75" s="12">
        <f t="shared" si="6"/>
        <v>6056.25</v>
      </c>
      <c r="G75" s="12">
        <f t="shared" ref="G75:H76" si="7">AVERAGE(D74:D77)</f>
        <v>3596.5</v>
      </c>
      <c r="H75" s="35">
        <f t="shared" si="7"/>
        <v>2089</v>
      </c>
    </row>
    <row r="76" spans="1:8">
      <c r="A76" s="15">
        <v>2014</v>
      </c>
      <c r="B76" s="16">
        <v>1</v>
      </c>
      <c r="C76" s="60">
        <v>6056</v>
      </c>
      <c r="D76" s="7">
        <v>4009</v>
      </c>
      <c r="E76" s="39">
        <v>995</v>
      </c>
      <c r="F76" s="7">
        <f t="shared" si="6"/>
        <v>6051.75</v>
      </c>
      <c r="G76" s="7">
        <f t="shared" si="7"/>
        <v>3617</v>
      </c>
      <c r="H76" s="128">
        <f t="shared" si="7"/>
        <v>2131.5</v>
      </c>
    </row>
    <row r="77" spans="1:8" s="59" customFormat="1">
      <c r="A77" s="15"/>
      <c r="B77" s="16">
        <v>2</v>
      </c>
      <c r="C77" s="60">
        <v>6000</v>
      </c>
      <c r="D77" s="7">
        <v>3356</v>
      </c>
      <c r="E77" s="39">
        <v>2526</v>
      </c>
      <c r="F77" s="7">
        <f t="shared" si="6"/>
        <v>6098.25</v>
      </c>
      <c r="G77" s="7">
        <f t="shared" ref="G77:H79" si="8">AVERAGE(D76:D79)</f>
        <v>3669.5</v>
      </c>
      <c r="H77" s="128">
        <f t="shared" si="8"/>
        <v>2137.5</v>
      </c>
    </row>
    <row r="78" spans="1:8">
      <c r="A78" s="15"/>
      <c r="B78" s="16">
        <v>3</v>
      </c>
      <c r="C78" s="60">
        <v>6349</v>
      </c>
      <c r="D78" s="7">
        <v>3544</v>
      </c>
      <c r="E78" s="39">
        <v>3457</v>
      </c>
      <c r="F78" s="7">
        <f>AVERAGE(C77:C80)</f>
        <v>6071.25</v>
      </c>
      <c r="G78" s="7">
        <f t="shared" si="8"/>
        <v>3784</v>
      </c>
      <c r="H78" s="128">
        <f t="shared" si="8"/>
        <v>2134</v>
      </c>
    </row>
    <row r="79" spans="1:8" s="59" customFormat="1">
      <c r="A79" s="194"/>
      <c r="B79" s="16">
        <v>4</v>
      </c>
      <c r="C79" s="7">
        <v>5988</v>
      </c>
      <c r="D79" s="7">
        <v>3769</v>
      </c>
      <c r="E79" s="39">
        <v>1572</v>
      </c>
      <c r="F79" s="7">
        <f>AVERAGE(C78:C81)</f>
        <v>6044.75</v>
      </c>
      <c r="G79" s="7">
        <f t="shared" si="8"/>
        <v>3887.25</v>
      </c>
      <c r="H79" s="128">
        <f t="shared" si="8"/>
        <v>2116.5</v>
      </c>
    </row>
    <row r="80" spans="1:8" s="59" customFormat="1">
      <c r="A80" s="194">
        <v>2015</v>
      </c>
      <c r="B80" s="16">
        <v>1</v>
      </c>
      <c r="C80" s="7">
        <v>5948</v>
      </c>
      <c r="D80" s="7">
        <v>4467</v>
      </c>
      <c r="E80" s="39">
        <v>981</v>
      </c>
      <c r="F80" s="7">
        <f>AVERAGE(C79:C82)</f>
        <v>6060.75</v>
      </c>
      <c r="G80" s="7">
        <f t="shared" ref="G80" si="9">AVERAGE(D79:D82)</f>
        <v>3873.75</v>
      </c>
      <c r="H80" s="128">
        <f t="shared" ref="H80" si="10">AVERAGE(E79:E82)</f>
        <v>2093</v>
      </c>
    </row>
    <row r="81" spans="1:8" s="59" customFormat="1">
      <c r="A81" s="15"/>
      <c r="B81" s="16">
        <v>2</v>
      </c>
      <c r="C81" s="60">
        <v>5894</v>
      </c>
      <c r="D81" s="7">
        <v>3769</v>
      </c>
      <c r="E81" s="39">
        <v>2456</v>
      </c>
      <c r="F81" s="7"/>
      <c r="G81" s="7"/>
      <c r="H81" s="128"/>
    </row>
    <row r="82" spans="1:8" ht="12.75" thickBot="1">
      <c r="A82" s="249"/>
      <c r="B82" s="17">
        <v>3</v>
      </c>
      <c r="C82" s="223">
        <v>6413</v>
      </c>
      <c r="D82" s="288">
        <v>3490</v>
      </c>
      <c r="E82" s="318">
        <v>3363</v>
      </c>
      <c r="F82" s="112"/>
      <c r="G82" s="112"/>
      <c r="H82" s="250"/>
    </row>
  </sheetData>
  <phoneticPr fontId="7" type="noConversion"/>
  <pageMargins left="0.75" right="0.75" top="1" bottom="1" header="0.5" footer="0.5"/>
  <pageSetup paperSize="9" scale="94" orientation="portrait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11"/>
  <sheetViews>
    <sheetView showGridLines="0" zoomScaleNormal="100" workbookViewId="0">
      <pane ySplit="4" topLeftCell="A55" activePane="bottomLeft" state="frozen"/>
      <selection pane="bottomLeft" activeCell="I64" sqref="I64"/>
    </sheetView>
  </sheetViews>
  <sheetFormatPr defaultColWidth="9.140625" defaultRowHeight="12.75"/>
  <cols>
    <col min="1" max="1" width="11.42578125" style="5" customWidth="1"/>
    <col min="2" max="2" width="10.42578125" style="5" customWidth="1"/>
    <col min="3" max="4" width="8" style="5" customWidth="1"/>
    <col min="5" max="5" width="10.28515625" style="5" customWidth="1"/>
    <col min="6" max="9" width="8" style="5" customWidth="1"/>
    <col min="10" max="10" width="9.140625" style="5"/>
    <col min="11" max="11" width="8.85546875" customWidth="1"/>
    <col min="12" max="18" width="9.140625" style="5"/>
    <col min="19" max="20" width="11.42578125" style="5" bestFit="1" customWidth="1"/>
    <col min="21" max="16384" width="9.140625" style="5"/>
  </cols>
  <sheetData>
    <row r="1" spans="1:13" s="4" customFormat="1" ht="12">
      <c r="A1" s="4" t="s">
        <v>121</v>
      </c>
      <c r="B1" s="4" t="s">
        <v>211</v>
      </c>
      <c r="J1" s="5"/>
    </row>
    <row r="2" spans="1:13" ht="13.5" thickBot="1"/>
    <row r="3" spans="1:13" ht="18.75" customHeight="1">
      <c r="A3" s="338" t="s">
        <v>117</v>
      </c>
      <c r="B3" s="340" t="s">
        <v>118</v>
      </c>
      <c r="C3" s="342" t="s">
        <v>130</v>
      </c>
      <c r="D3" s="343"/>
      <c r="E3" s="343"/>
      <c r="F3" s="343"/>
      <c r="G3" s="343"/>
      <c r="H3" s="343"/>
      <c r="I3" s="344"/>
      <c r="J3" s="336" t="s">
        <v>122</v>
      </c>
    </row>
    <row r="4" spans="1:13" ht="48">
      <c r="A4" s="339"/>
      <c r="B4" s="341"/>
      <c r="C4" s="105" t="s">
        <v>207</v>
      </c>
      <c r="D4" s="105" t="s">
        <v>200</v>
      </c>
      <c r="E4" s="101" t="s">
        <v>208</v>
      </c>
      <c r="F4" s="101" t="s">
        <v>209</v>
      </c>
      <c r="G4" s="105" t="s">
        <v>0</v>
      </c>
      <c r="H4" s="101" t="s">
        <v>210</v>
      </c>
      <c r="I4" s="101" t="s">
        <v>0</v>
      </c>
      <c r="J4" s="337"/>
    </row>
    <row r="5" spans="1:13">
      <c r="A5" s="106">
        <v>2001</v>
      </c>
      <c r="B5" s="72" t="s">
        <v>1</v>
      </c>
      <c r="C5" s="113">
        <v>5796</v>
      </c>
      <c r="D5" s="164">
        <v>13.7</v>
      </c>
      <c r="E5" s="126">
        <v>33.200000000000003</v>
      </c>
      <c r="F5" s="118">
        <v>453</v>
      </c>
      <c r="G5" s="164">
        <v>7.8</v>
      </c>
      <c r="H5" s="165">
        <v>2711</v>
      </c>
      <c r="I5" s="163">
        <v>46.8</v>
      </c>
      <c r="J5" s="166">
        <v>32</v>
      </c>
      <c r="M5" s="38"/>
    </row>
    <row r="6" spans="1:13">
      <c r="A6" s="106"/>
      <c r="B6" s="72" t="s">
        <v>2</v>
      </c>
      <c r="C6" s="113">
        <v>5348</v>
      </c>
      <c r="D6" s="164">
        <v>12.7</v>
      </c>
      <c r="E6" s="126">
        <v>31.1</v>
      </c>
      <c r="F6" s="118">
        <v>340</v>
      </c>
      <c r="G6" s="164">
        <v>6.4</v>
      </c>
      <c r="H6" s="165">
        <v>2688</v>
      </c>
      <c r="I6" s="163">
        <v>50.3</v>
      </c>
      <c r="J6" s="166">
        <v>26</v>
      </c>
      <c r="M6" s="38"/>
    </row>
    <row r="7" spans="1:13">
      <c r="A7" s="106"/>
      <c r="B7" s="72" t="s">
        <v>3</v>
      </c>
      <c r="C7" s="113">
        <v>5557</v>
      </c>
      <c r="D7" s="164">
        <v>13.2</v>
      </c>
      <c r="E7" s="126">
        <v>31.8</v>
      </c>
      <c r="F7" s="118">
        <v>369</v>
      </c>
      <c r="G7" s="164">
        <v>6.6</v>
      </c>
      <c r="H7" s="165">
        <v>2738</v>
      </c>
      <c r="I7" s="163">
        <v>49.3</v>
      </c>
      <c r="J7" s="166">
        <v>27</v>
      </c>
      <c r="M7" s="38"/>
    </row>
    <row r="8" spans="1:13">
      <c r="A8" s="106"/>
      <c r="B8" s="72" t="s">
        <v>4</v>
      </c>
      <c r="C8" s="113">
        <v>5261</v>
      </c>
      <c r="D8" s="164">
        <v>12.5</v>
      </c>
      <c r="E8" s="126">
        <v>34.1</v>
      </c>
      <c r="F8" s="118">
        <v>362</v>
      </c>
      <c r="G8" s="164">
        <v>6.9</v>
      </c>
      <c r="H8" s="165">
        <v>2515</v>
      </c>
      <c r="I8" s="163">
        <v>47.8</v>
      </c>
      <c r="J8" s="166">
        <v>27</v>
      </c>
      <c r="M8" s="38"/>
    </row>
    <row r="9" spans="1:13" ht="25.5" customHeight="1">
      <c r="A9" s="106">
        <v>2002</v>
      </c>
      <c r="B9" s="72" t="s">
        <v>1</v>
      </c>
      <c r="C9" s="113">
        <v>5304</v>
      </c>
      <c r="D9" s="164">
        <v>12.5</v>
      </c>
      <c r="E9" s="126">
        <v>33.700000000000003</v>
      </c>
      <c r="F9" s="118">
        <v>377</v>
      </c>
      <c r="G9" s="164">
        <v>7.1</v>
      </c>
      <c r="H9" s="165">
        <v>2608</v>
      </c>
      <c r="I9" s="163">
        <v>49.2</v>
      </c>
      <c r="J9" s="166">
        <v>23</v>
      </c>
      <c r="M9" s="38"/>
    </row>
    <row r="10" spans="1:13">
      <c r="A10" s="106"/>
      <c r="B10" s="72" t="s">
        <v>2</v>
      </c>
      <c r="C10" s="113">
        <v>5334</v>
      </c>
      <c r="D10" s="164">
        <v>12.6</v>
      </c>
      <c r="E10" s="126">
        <v>33.1</v>
      </c>
      <c r="F10" s="118">
        <v>380</v>
      </c>
      <c r="G10" s="164">
        <v>7.1</v>
      </c>
      <c r="H10" s="165">
        <v>2636</v>
      </c>
      <c r="I10" s="163">
        <v>49.4</v>
      </c>
      <c r="J10" s="166">
        <v>30</v>
      </c>
      <c r="M10" s="38"/>
    </row>
    <row r="11" spans="1:13">
      <c r="A11" s="106"/>
      <c r="B11" s="72" t="s">
        <v>3</v>
      </c>
      <c r="C11" s="113">
        <v>5542</v>
      </c>
      <c r="D11" s="164">
        <v>13.1</v>
      </c>
      <c r="E11" s="126">
        <v>33.5</v>
      </c>
      <c r="F11" s="118">
        <v>361</v>
      </c>
      <c r="G11" s="164">
        <v>6.5</v>
      </c>
      <c r="H11" s="165">
        <v>2763</v>
      </c>
      <c r="I11" s="163">
        <v>49.9</v>
      </c>
      <c r="J11" s="166">
        <v>32</v>
      </c>
      <c r="M11" s="38"/>
    </row>
    <row r="12" spans="1:13">
      <c r="A12" s="106"/>
      <c r="B12" s="72" t="s">
        <v>4</v>
      </c>
      <c r="C12" s="113">
        <v>5205</v>
      </c>
      <c r="D12" s="164">
        <v>12.3</v>
      </c>
      <c r="E12" s="126">
        <v>33.6</v>
      </c>
      <c r="F12" s="118">
        <v>384</v>
      </c>
      <c r="G12" s="164">
        <v>7.4</v>
      </c>
      <c r="H12" s="165">
        <v>2478</v>
      </c>
      <c r="I12" s="163">
        <v>47.6</v>
      </c>
      <c r="J12" s="166">
        <v>37</v>
      </c>
      <c r="M12" s="38"/>
    </row>
    <row r="13" spans="1:13" ht="25.5" customHeight="1">
      <c r="A13" s="106">
        <v>2003</v>
      </c>
      <c r="B13" s="72" t="s">
        <v>1</v>
      </c>
      <c r="C13" s="113">
        <v>5350</v>
      </c>
      <c r="D13" s="164">
        <v>12.6</v>
      </c>
      <c r="E13" s="126">
        <v>34.4</v>
      </c>
      <c r="F13" s="118">
        <v>378</v>
      </c>
      <c r="G13" s="164">
        <v>7.1</v>
      </c>
      <c r="H13" s="165">
        <v>2586</v>
      </c>
      <c r="I13" s="163">
        <v>48.3</v>
      </c>
      <c r="J13" s="166">
        <v>29</v>
      </c>
      <c r="M13" s="38"/>
    </row>
    <row r="14" spans="1:13">
      <c r="A14" s="106"/>
      <c r="B14" s="72" t="s">
        <v>2</v>
      </c>
      <c r="C14" s="113">
        <v>5392</v>
      </c>
      <c r="D14" s="164">
        <v>12.7</v>
      </c>
      <c r="E14" s="126">
        <v>33.1</v>
      </c>
      <c r="F14" s="118">
        <v>372</v>
      </c>
      <c r="G14" s="164">
        <v>6.9</v>
      </c>
      <c r="H14" s="165">
        <v>2715</v>
      </c>
      <c r="I14" s="163">
        <v>50.4</v>
      </c>
      <c r="J14" s="166">
        <v>27</v>
      </c>
      <c r="M14" s="38"/>
    </row>
    <row r="15" spans="1:13">
      <c r="A15" s="106"/>
      <c r="B15" s="72" t="s">
        <v>3</v>
      </c>
      <c r="C15" s="113">
        <v>5590</v>
      </c>
      <c r="D15" s="164">
        <v>13.1</v>
      </c>
      <c r="E15" s="126">
        <v>34.1</v>
      </c>
      <c r="F15" s="118">
        <v>391</v>
      </c>
      <c r="G15" s="164">
        <v>7</v>
      </c>
      <c r="H15" s="165">
        <v>2745</v>
      </c>
      <c r="I15" s="163">
        <v>49.1</v>
      </c>
      <c r="J15" s="166">
        <v>25</v>
      </c>
      <c r="M15" s="38"/>
    </row>
    <row r="16" spans="1:13">
      <c r="A16" s="106"/>
      <c r="B16" s="72" t="s">
        <v>4</v>
      </c>
      <c r="C16" s="113">
        <v>5316</v>
      </c>
      <c r="D16" s="164">
        <v>12.5</v>
      </c>
      <c r="E16" s="126">
        <v>35.9</v>
      </c>
      <c r="F16" s="118">
        <v>342</v>
      </c>
      <c r="G16" s="164">
        <v>6.4</v>
      </c>
      <c r="H16" s="165">
        <v>2683</v>
      </c>
      <c r="I16" s="163">
        <v>50.5</v>
      </c>
      <c r="J16" s="166">
        <v>27</v>
      </c>
      <c r="M16" s="38"/>
    </row>
    <row r="17" spans="1:13" ht="27" customHeight="1">
      <c r="A17" s="106">
        <v>2004</v>
      </c>
      <c r="B17" s="72" t="s">
        <v>1</v>
      </c>
      <c r="C17" s="113">
        <v>5677</v>
      </c>
      <c r="D17" s="164">
        <v>13.2</v>
      </c>
      <c r="E17" s="126">
        <v>35.200000000000003</v>
      </c>
      <c r="F17" s="118">
        <v>401</v>
      </c>
      <c r="G17" s="164">
        <v>7.1</v>
      </c>
      <c r="H17" s="165">
        <v>2834</v>
      </c>
      <c r="I17" s="163">
        <v>49.9</v>
      </c>
      <c r="J17" s="166">
        <v>27</v>
      </c>
      <c r="M17" s="38"/>
    </row>
    <row r="18" spans="1:13">
      <c r="A18" s="106"/>
      <c r="B18" s="72" t="s">
        <v>2</v>
      </c>
      <c r="C18" s="113">
        <v>5435</v>
      </c>
      <c r="D18" s="164">
        <v>12.7</v>
      </c>
      <c r="E18" s="126">
        <v>33.700000000000003</v>
      </c>
      <c r="F18" s="118">
        <v>337</v>
      </c>
      <c r="G18" s="164">
        <v>6.2</v>
      </c>
      <c r="H18" s="165">
        <v>2810</v>
      </c>
      <c r="I18" s="163">
        <v>51.7</v>
      </c>
      <c r="J18" s="166">
        <v>33</v>
      </c>
      <c r="M18" s="38"/>
    </row>
    <row r="19" spans="1:13">
      <c r="A19" s="106"/>
      <c r="B19" s="72" t="s">
        <v>3</v>
      </c>
      <c r="C19" s="113">
        <v>5786</v>
      </c>
      <c r="D19" s="164">
        <v>13.5</v>
      </c>
      <c r="E19" s="126">
        <v>33.9</v>
      </c>
      <c r="F19" s="118">
        <v>387</v>
      </c>
      <c r="G19" s="164">
        <v>6.7</v>
      </c>
      <c r="H19" s="165">
        <v>2959</v>
      </c>
      <c r="I19" s="163">
        <v>51.1</v>
      </c>
      <c r="J19" s="166">
        <v>26</v>
      </c>
      <c r="M19" s="38"/>
    </row>
    <row r="20" spans="1:13">
      <c r="A20" s="106"/>
      <c r="B20" s="72" t="s">
        <v>4</v>
      </c>
      <c r="C20" s="113">
        <v>5420</v>
      </c>
      <c r="D20" s="164">
        <v>12.6</v>
      </c>
      <c r="E20" s="126">
        <v>35.299999999999997</v>
      </c>
      <c r="F20" s="118">
        <v>361</v>
      </c>
      <c r="G20" s="164">
        <v>6.7</v>
      </c>
      <c r="H20" s="165">
        <v>2702</v>
      </c>
      <c r="I20" s="163">
        <v>49.9</v>
      </c>
      <c r="J20" s="166">
        <v>27</v>
      </c>
      <c r="M20" s="38"/>
    </row>
    <row r="21" spans="1:13" ht="26.25" customHeight="1">
      <c r="A21" s="106">
        <v>2005</v>
      </c>
      <c r="B21" s="72" t="s">
        <v>1</v>
      </c>
      <c r="C21" s="113">
        <v>5530</v>
      </c>
      <c r="D21" s="164">
        <v>12.8</v>
      </c>
      <c r="E21" s="126">
        <v>36.299999999999997</v>
      </c>
      <c r="F21" s="118">
        <v>357</v>
      </c>
      <c r="G21" s="164">
        <v>6.5</v>
      </c>
      <c r="H21" s="165">
        <v>2763</v>
      </c>
      <c r="I21" s="163">
        <v>50</v>
      </c>
      <c r="J21" s="166">
        <v>30</v>
      </c>
      <c r="M21" s="38"/>
    </row>
    <row r="22" spans="1:13">
      <c r="A22" s="106"/>
      <c r="B22" s="72" t="s">
        <v>2</v>
      </c>
      <c r="C22" s="113">
        <v>5700</v>
      </c>
      <c r="D22" s="164">
        <v>13.2</v>
      </c>
      <c r="E22" s="126">
        <v>35.9</v>
      </c>
      <c r="F22" s="118">
        <v>346</v>
      </c>
      <c r="G22" s="164">
        <v>6.1</v>
      </c>
      <c r="H22" s="165">
        <v>2880</v>
      </c>
      <c r="I22" s="163">
        <v>50.5</v>
      </c>
      <c r="J22" s="166">
        <v>19</v>
      </c>
      <c r="M22" s="38"/>
    </row>
    <row r="23" spans="1:13">
      <c r="A23" s="106"/>
      <c r="B23" s="72" t="s">
        <v>3</v>
      </c>
      <c r="C23" s="113">
        <v>5918</v>
      </c>
      <c r="D23" s="164">
        <v>13.7</v>
      </c>
      <c r="E23" s="126">
        <v>35.799999999999997</v>
      </c>
      <c r="F23" s="118">
        <v>359</v>
      </c>
      <c r="G23" s="164">
        <v>6.2</v>
      </c>
      <c r="H23" s="165">
        <v>3018</v>
      </c>
      <c r="I23" s="163">
        <v>51</v>
      </c>
      <c r="J23" s="166">
        <v>17</v>
      </c>
      <c r="M23" s="38"/>
    </row>
    <row r="24" spans="1:13">
      <c r="A24" s="106"/>
      <c r="B24" s="72" t="s">
        <v>4</v>
      </c>
      <c r="C24" s="113">
        <v>5180</v>
      </c>
      <c r="D24" s="164">
        <v>12</v>
      </c>
      <c r="E24" s="126">
        <v>37.299999999999997</v>
      </c>
      <c r="F24" s="118">
        <v>333</v>
      </c>
      <c r="G24" s="164">
        <v>6.4</v>
      </c>
      <c r="H24" s="165">
        <v>2598</v>
      </c>
      <c r="I24" s="163">
        <v>50.2</v>
      </c>
      <c r="J24" s="166">
        <v>23</v>
      </c>
      <c r="M24" s="38"/>
    </row>
    <row r="25" spans="1:13" ht="25.5" customHeight="1">
      <c r="A25" s="107">
        <v>2006</v>
      </c>
      <c r="B25" s="72" t="s">
        <v>1</v>
      </c>
      <c r="C25" s="113">
        <v>5822</v>
      </c>
      <c r="D25" s="164">
        <v>13.4</v>
      </c>
      <c r="E25" s="167">
        <v>37</v>
      </c>
      <c r="F25" s="118">
        <v>339</v>
      </c>
      <c r="G25" s="164">
        <v>5.8</v>
      </c>
      <c r="H25" s="165">
        <v>2950</v>
      </c>
      <c r="I25" s="163">
        <v>50.7</v>
      </c>
      <c r="J25" s="168">
        <v>24</v>
      </c>
      <c r="M25" s="38"/>
    </row>
    <row r="26" spans="1:13">
      <c r="A26" s="107"/>
      <c r="B26" s="72" t="s">
        <v>2</v>
      </c>
      <c r="C26" s="113">
        <v>5765</v>
      </c>
      <c r="D26" s="164">
        <v>13.2</v>
      </c>
      <c r="E26" s="167">
        <v>38.1</v>
      </c>
      <c r="F26" s="118">
        <v>367</v>
      </c>
      <c r="G26" s="164">
        <v>6.4</v>
      </c>
      <c r="H26" s="165">
        <v>2819</v>
      </c>
      <c r="I26" s="163">
        <v>48.9</v>
      </c>
      <c r="J26" s="168">
        <v>23</v>
      </c>
      <c r="M26" s="38"/>
    </row>
    <row r="27" spans="1:13">
      <c r="A27" s="107"/>
      <c r="B27" s="72" t="s">
        <v>3</v>
      </c>
      <c r="C27" s="113">
        <v>6090</v>
      </c>
      <c r="D27" s="164">
        <v>14</v>
      </c>
      <c r="E27" s="167">
        <v>37.5</v>
      </c>
      <c r="F27" s="118">
        <v>365</v>
      </c>
      <c r="G27" s="164">
        <v>6</v>
      </c>
      <c r="H27" s="165">
        <v>3077</v>
      </c>
      <c r="I27" s="163">
        <v>50.5</v>
      </c>
      <c r="J27" s="168">
        <v>27</v>
      </c>
      <c r="M27" s="38"/>
    </row>
    <row r="28" spans="1:13">
      <c r="A28" s="107"/>
      <c r="B28" s="72" t="s">
        <v>4</v>
      </c>
      <c r="C28" s="113">
        <v>5595</v>
      </c>
      <c r="D28" s="164">
        <v>12.8</v>
      </c>
      <c r="E28" s="167">
        <v>39.299999999999997</v>
      </c>
      <c r="F28" s="118">
        <v>356</v>
      </c>
      <c r="G28" s="164">
        <v>6.4</v>
      </c>
      <c r="H28" s="165">
        <v>2773</v>
      </c>
      <c r="I28" s="163">
        <v>49.6</v>
      </c>
      <c r="J28" s="168">
        <v>15</v>
      </c>
      <c r="M28" s="38"/>
    </row>
    <row r="29" spans="1:13" ht="30" customHeight="1">
      <c r="A29" s="107">
        <v>2007</v>
      </c>
      <c r="B29" s="72" t="s">
        <v>1</v>
      </c>
      <c r="C29" s="113">
        <v>6144</v>
      </c>
      <c r="D29" s="164">
        <v>14</v>
      </c>
      <c r="E29" s="167">
        <v>38.299999999999997</v>
      </c>
      <c r="F29" s="118">
        <v>378</v>
      </c>
      <c r="G29" s="164">
        <v>6.2</v>
      </c>
      <c r="H29" s="165">
        <v>3063</v>
      </c>
      <c r="I29" s="163">
        <v>49.9</v>
      </c>
      <c r="J29" s="168">
        <v>23</v>
      </c>
      <c r="M29" s="38"/>
    </row>
    <row r="30" spans="1:13">
      <c r="A30" s="107"/>
      <c r="B30" s="72" t="s">
        <v>2</v>
      </c>
      <c r="C30" s="113">
        <v>5994</v>
      </c>
      <c r="D30" s="164">
        <v>13.6</v>
      </c>
      <c r="E30" s="167">
        <v>36.5</v>
      </c>
      <c r="F30" s="118">
        <v>321</v>
      </c>
      <c r="G30" s="164">
        <v>5.4</v>
      </c>
      <c r="H30" s="165">
        <v>3052</v>
      </c>
      <c r="I30" s="163">
        <v>50.9</v>
      </c>
      <c r="J30" s="168">
        <v>25</v>
      </c>
      <c r="M30" s="38"/>
    </row>
    <row r="31" spans="1:13">
      <c r="A31" s="107"/>
      <c r="B31" s="72" t="s">
        <v>3</v>
      </c>
      <c r="C31" s="113">
        <v>6450</v>
      </c>
      <c r="D31" s="164">
        <v>14.6</v>
      </c>
      <c r="E31" s="167">
        <v>38.6</v>
      </c>
      <c r="F31" s="118">
        <v>381</v>
      </c>
      <c r="G31" s="164">
        <v>5.9</v>
      </c>
      <c r="H31" s="165">
        <v>3194</v>
      </c>
      <c r="I31" s="163">
        <v>49.5</v>
      </c>
      <c r="J31" s="168">
        <v>27</v>
      </c>
      <c r="M31" s="38"/>
    </row>
    <row r="32" spans="1:13">
      <c r="A32" s="107"/>
      <c r="B32" s="72" t="s">
        <v>4</v>
      </c>
      <c r="C32" s="113">
        <v>5863</v>
      </c>
      <c r="D32" s="164">
        <v>13.3</v>
      </c>
      <c r="E32" s="167">
        <v>38</v>
      </c>
      <c r="F32" s="118">
        <v>325</v>
      </c>
      <c r="G32" s="164">
        <v>5.5</v>
      </c>
      <c r="H32" s="165">
        <v>2920</v>
      </c>
      <c r="I32" s="163">
        <v>49.8</v>
      </c>
      <c r="J32" s="168">
        <v>27</v>
      </c>
      <c r="M32" s="38"/>
    </row>
    <row r="33" spans="1:18" ht="28.5" customHeight="1">
      <c r="A33" s="107">
        <v>2008</v>
      </c>
      <c r="B33" s="72" t="s">
        <v>1</v>
      </c>
      <c r="C33" s="113">
        <v>6534</v>
      </c>
      <c r="D33" s="164">
        <v>14.7</v>
      </c>
      <c r="E33" s="167">
        <v>39.6</v>
      </c>
      <c r="F33" s="118">
        <v>401</v>
      </c>
      <c r="G33" s="164">
        <v>6.1</v>
      </c>
      <c r="H33" s="165">
        <v>3151</v>
      </c>
      <c r="I33" s="163">
        <v>48.2</v>
      </c>
      <c r="J33" s="168">
        <v>26</v>
      </c>
      <c r="M33" s="38"/>
    </row>
    <row r="34" spans="1:18">
      <c r="A34" s="107"/>
      <c r="B34" s="72" t="s">
        <v>2</v>
      </c>
      <c r="C34" s="113">
        <v>6333</v>
      </c>
      <c r="D34" s="164">
        <v>14.2</v>
      </c>
      <c r="E34" s="167">
        <v>38.4</v>
      </c>
      <c r="F34" s="118">
        <v>349</v>
      </c>
      <c r="G34" s="164">
        <v>5.5</v>
      </c>
      <c r="H34" s="165">
        <v>3085</v>
      </c>
      <c r="I34" s="163">
        <v>48.7</v>
      </c>
      <c r="J34" s="168">
        <v>26</v>
      </c>
      <c r="M34" s="38"/>
    </row>
    <row r="35" spans="1:18">
      <c r="A35" s="107"/>
      <c r="B35" s="72" t="s">
        <v>3</v>
      </c>
      <c r="C35" s="113">
        <v>6450</v>
      </c>
      <c r="D35" s="164">
        <v>14.5</v>
      </c>
      <c r="E35" s="167">
        <v>38.6</v>
      </c>
      <c r="F35" s="118">
        <v>350</v>
      </c>
      <c r="G35" s="164">
        <v>5.4</v>
      </c>
      <c r="H35" s="165">
        <v>3210</v>
      </c>
      <c r="I35" s="163">
        <v>49.8</v>
      </c>
      <c r="J35" s="168">
        <v>32</v>
      </c>
      <c r="M35" s="38"/>
    </row>
    <row r="36" spans="1:18">
      <c r="A36" s="107"/>
      <c r="B36" s="72" t="s">
        <v>4</v>
      </c>
      <c r="C36" s="113">
        <v>6314</v>
      </c>
      <c r="D36" s="164">
        <v>14.2</v>
      </c>
      <c r="E36" s="167">
        <v>38.9</v>
      </c>
      <c r="F36" s="118">
        <v>326</v>
      </c>
      <c r="G36" s="164">
        <v>5.2</v>
      </c>
      <c r="H36" s="165">
        <v>3160</v>
      </c>
      <c r="I36" s="163">
        <v>50</v>
      </c>
      <c r="J36" s="168">
        <v>31</v>
      </c>
      <c r="M36" s="38"/>
    </row>
    <row r="37" spans="1:18" ht="29.25" customHeight="1">
      <c r="A37" s="107">
        <v>2009</v>
      </c>
      <c r="B37" s="72" t="s">
        <v>1</v>
      </c>
      <c r="C37" s="113">
        <v>6322</v>
      </c>
      <c r="D37" s="164">
        <v>14.1</v>
      </c>
      <c r="E37" s="167">
        <v>40.9</v>
      </c>
      <c r="F37" s="118">
        <v>367</v>
      </c>
      <c r="G37" s="164">
        <v>5.8</v>
      </c>
      <c r="H37" s="165">
        <v>3023</v>
      </c>
      <c r="I37" s="163">
        <v>47.8</v>
      </c>
      <c r="J37" s="168">
        <v>38</v>
      </c>
      <c r="M37" s="38"/>
    </row>
    <row r="38" spans="1:18">
      <c r="A38" s="107"/>
      <c r="B38" s="72" t="s">
        <v>2</v>
      </c>
      <c r="C38" s="113">
        <v>6291</v>
      </c>
      <c r="D38" s="164">
        <v>14</v>
      </c>
      <c r="E38" s="167">
        <v>38.9</v>
      </c>
      <c r="F38" s="118">
        <v>311</v>
      </c>
      <c r="G38" s="164">
        <v>4.9000000000000004</v>
      </c>
      <c r="H38" s="165">
        <v>3096</v>
      </c>
      <c r="I38" s="163">
        <v>49.2</v>
      </c>
      <c r="J38" s="168">
        <v>23</v>
      </c>
      <c r="M38" s="38"/>
      <c r="Q38" s="59"/>
    </row>
    <row r="39" spans="1:18">
      <c r="A39" s="107"/>
      <c r="B39" s="72" t="s">
        <v>3</v>
      </c>
      <c r="C39" s="113">
        <v>6330</v>
      </c>
      <c r="D39" s="164">
        <v>14.1</v>
      </c>
      <c r="E39" s="167">
        <v>39.700000000000003</v>
      </c>
      <c r="F39" s="118">
        <v>313</v>
      </c>
      <c r="G39" s="164">
        <v>4.9000000000000004</v>
      </c>
      <c r="H39" s="165">
        <v>3159</v>
      </c>
      <c r="I39" s="163">
        <v>49.9</v>
      </c>
      <c r="J39" s="168">
        <v>27</v>
      </c>
      <c r="M39" s="38"/>
      <c r="Q39" s="59"/>
    </row>
    <row r="40" spans="1:18">
      <c r="A40" s="107"/>
      <c r="B40" s="72" t="s">
        <v>4</v>
      </c>
      <c r="C40" s="113">
        <v>5967</v>
      </c>
      <c r="D40" s="164">
        <v>13.3</v>
      </c>
      <c r="E40" s="167">
        <v>39.5</v>
      </c>
      <c r="F40" s="118">
        <v>343</v>
      </c>
      <c r="G40" s="164">
        <v>5.7</v>
      </c>
      <c r="H40" s="165">
        <v>3033</v>
      </c>
      <c r="I40" s="163">
        <v>50.8</v>
      </c>
      <c r="J40" s="168">
        <v>31</v>
      </c>
      <c r="M40" s="38"/>
      <c r="Q40" s="59"/>
    </row>
    <row r="41" spans="1:18" ht="30.75" customHeight="1">
      <c r="A41" s="107">
        <v>2010</v>
      </c>
      <c r="B41" s="72" t="s">
        <v>1</v>
      </c>
      <c r="C41" s="60">
        <v>6443</v>
      </c>
      <c r="D41" s="198">
        <v>14.3</v>
      </c>
      <c r="E41" s="203">
        <v>40.700000000000003</v>
      </c>
      <c r="F41" s="61">
        <v>364</v>
      </c>
      <c r="G41" s="198">
        <v>5.6</v>
      </c>
      <c r="H41" s="6">
        <v>3194</v>
      </c>
      <c r="I41" s="204">
        <v>49.6</v>
      </c>
      <c r="J41" s="205">
        <v>30</v>
      </c>
      <c r="M41" s="38"/>
      <c r="Q41" s="59"/>
    </row>
    <row r="42" spans="1:18">
      <c r="A42" s="107"/>
      <c r="B42" s="72" t="s">
        <v>2</v>
      </c>
      <c r="C42" s="60">
        <v>6292</v>
      </c>
      <c r="D42" s="198">
        <v>13.9</v>
      </c>
      <c r="E42" s="203">
        <v>39.9</v>
      </c>
      <c r="F42" s="61">
        <v>280</v>
      </c>
      <c r="G42" s="198">
        <v>4.5</v>
      </c>
      <c r="H42" s="6">
        <v>3164</v>
      </c>
      <c r="I42" s="204">
        <v>50.3</v>
      </c>
      <c r="J42" s="205">
        <v>21</v>
      </c>
      <c r="M42" s="38"/>
      <c r="Q42" s="59"/>
    </row>
    <row r="43" spans="1:18">
      <c r="A43" s="107"/>
      <c r="B43" s="72" t="s">
        <v>3</v>
      </c>
      <c r="C43" s="60">
        <v>6412</v>
      </c>
      <c r="D43" s="198">
        <v>14.2</v>
      </c>
      <c r="E43" s="203">
        <v>40.6</v>
      </c>
      <c r="F43" s="61">
        <v>326</v>
      </c>
      <c r="G43" s="198">
        <v>5.0999999999999996</v>
      </c>
      <c r="H43" s="6">
        <v>3215</v>
      </c>
      <c r="I43" s="204">
        <v>50.1</v>
      </c>
      <c r="J43" s="205">
        <v>24</v>
      </c>
      <c r="M43" s="38"/>
      <c r="Q43" s="59"/>
    </row>
    <row r="44" spans="1:18">
      <c r="A44" s="107"/>
      <c r="B44" s="72" t="s">
        <v>4</v>
      </c>
      <c r="C44" s="60">
        <v>6168</v>
      </c>
      <c r="D44" s="198">
        <v>13.7</v>
      </c>
      <c r="E44" s="203">
        <v>40.5</v>
      </c>
      <c r="F44" s="61">
        <v>295</v>
      </c>
      <c r="G44" s="198">
        <v>4.8</v>
      </c>
      <c r="H44" s="6">
        <v>3227</v>
      </c>
      <c r="I44" s="204">
        <v>52.3</v>
      </c>
      <c r="J44" s="205">
        <v>30</v>
      </c>
      <c r="M44" s="38"/>
      <c r="Q44" s="59"/>
    </row>
    <row r="45" spans="1:18" ht="27" customHeight="1">
      <c r="A45" s="108">
        <v>2011</v>
      </c>
      <c r="B45" s="72" t="s">
        <v>1</v>
      </c>
      <c r="C45" s="7">
        <v>6701</v>
      </c>
      <c r="D45" s="198">
        <v>14.8</v>
      </c>
      <c r="E45" s="203">
        <v>41.8</v>
      </c>
      <c r="F45" s="61">
        <v>326</v>
      </c>
      <c r="G45" s="198">
        <v>4.9000000000000004</v>
      </c>
      <c r="H45" s="6">
        <v>3464</v>
      </c>
      <c r="I45" s="203">
        <v>51.7</v>
      </c>
      <c r="J45" s="205">
        <v>24</v>
      </c>
      <c r="Q45" s="59"/>
    </row>
    <row r="46" spans="1:18">
      <c r="A46" s="108"/>
      <c r="B46" s="72" t="s">
        <v>2</v>
      </c>
      <c r="C46" s="7">
        <v>6156</v>
      </c>
      <c r="D46" s="198">
        <v>13.6</v>
      </c>
      <c r="E46" s="203">
        <v>41.5</v>
      </c>
      <c r="F46" s="61">
        <v>268</v>
      </c>
      <c r="G46" s="198">
        <v>4.4000000000000004</v>
      </c>
      <c r="H46" s="6">
        <v>3170</v>
      </c>
      <c r="I46" s="203">
        <v>51.5</v>
      </c>
      <c r="J46" s="205">
        <v>25</v>
      </c>
      <c r="Q46" s="59"/>
    </row>
    <row r="47" spans="1:18">
      <c r="A47" s="108"/>
      <c r="B47" s="72" t="s">
        <v>3</v>
      </c>
      <c r="C47" s="7">
        <v>6482</v>
      </c>
      <c r="D47" s="198">
        <v>14.3</v>
      </c>
      <c r="E47" s="203">
        <v>40.799999999999997</v>
      </c>
      <c r="F47" s="61">
        <v>278</v>
      </c>
      <c r="G47" s="198">
        <v>4.3</v>
      </c>
      <c r="H47" s="6">
        <v>3278</v>
      </c>
      <c r="I47" s="203">
        <v>50.6</v>
      </c>
      <c r="J47" s="205">
        <v>21</v>
      </c>
      <c r="N47" s="59"/>
      <c r="Q47" s="59"/>
    </row>
    <row r="48" spans="1:18">
      <c r="A48" s="108"/>
      <c r="B48" s="72" t="s">
        <v>4</v>
      </c>
      <c r="C48" s="7">
        <v>5934</v>
      </c>
      <c r="D48" s="198">
        <v>13.1</v>
      </c>
      <c r="E48" s="203">
        <v>43.6</v>
      </c>
      <c r="F48" s="61">
        <v>298</v>
      </c>
      <c r="G48" s="198">
        <v>5</v>
      </c>
      <c r="H48" s="6">
        <v>2915</v>
      </c>
      <c r="I48" s="203">
        <v>49.1</v>
      </c>
      <c r="J48" s="205">
        <v>21</v>
      </c>
      <c r="Q48" s="59"/>
      <c r="R48" s="59"/>
    </row>
    <row r="49" spans="1:18" ht="26.25" customHeight="1">
      <c r="A49" s="108">
        <v>2012</v>
      </c>
      <c r="B49" s="72" t="s">
        <v>1</v>
      </c>
      <c r="C49" s="7">
        <v>6615</v>
      </c>
      <c r="D49" s="198">
        <v>14.5</v>
      </c>
      <c r="E49" s="203">
        <v>43.9</v>
      </c>
      <c r="F49" s="61">
        <v>318</v>
      </c>
      <c r="G49" s="198">
        <v>4.8</v>
      </c>
      <c r="H49" s="6">
        <v>3392</v>
      </c>
      <c r="I49" s="203">
        <v>51.3</v>
      </c>
      <c r="J49" s="205">
        <v>21</v>
      </c>
      <c r="Q49" s="59"/>
      <c r="R49" s="59"/>
    </row>
    <row r="50" spans="1:18">
      <c r="A50" s="108"/>
      <c r="B50" s="72" t="s">
        <v>2</v>
      </c>
      <c r="C50" s="7">
        <v>6209</v>
      </c>
      <c r="D50" s="198">
        <v>13.6</v>
      </c>
      <c r="E50" s="203">
        <v>41.6</v>
      </c>
      <c r="F50" s="61">
        <v>281</v>
      </c>
      <c r="G50" s="198">
        <v>4.5</v>
      </c>
      <c r="H50" s="6">
        <v>3221</v>
      </c>
      <c r="I50" s="203">
        <v>51.9</v>
      </c>
      <c r="J50" s="205">
        <v>28</v>
      </c>
      <c r="Q50" s="59"/>
      <c r="R50" s="59"/>
    </row>
    <row r="51" spans="1:18">
      <c r="A51" s="108"/>
      <c r="B51" s="72" t="s">
        <v>3</v>
      </c>
      <c r="C51" s="7">
        <v>6285</v>
      </c>
      <c r="D51" s="198">
        <v>13.8</v>
      </c>
      <c r="E51" s="203">
        <v>41.6</v>
      </c>
      <c r="F51" s="61">
        <v>244</v>
      </c>
      <c r="G51" s="198">
        <v>3.9</v>
      </c>
      <c r="H51" s="6">
        <v>3312</v>
      </c>
      <c r="I51" s="203">
        <v>52.7</v>
      </c>
      <c r="J51" s="202">
        <v>31</v>
      </c>
      <c r="Q51" s="59"/>
      <c r="R51" s="59"/>
    </row>
    <row r="52" spans="1:18">
      <c r="A52" s="108"/>
      <c r="B52" s="72" t="s">
        <v>4</v>
      </c>
      <c r="C52" s="7">
        <v>6160</v>
      </c>
      <c r="D52" s="198">
        <v>13.5</v>
      </c>
      <c r="E52" s="203">
        <v>43.1</v>
      </c>
      <c r="F52" s="61">
        <v>257</v>
      </c>
      <c r="G52" s="198">
        <v>4.1720779220779223</v>
      </c>
      <c r="H52" s="6">
        <v>3309</v>
      </c>
      <c r="I52" s="203">
        <v>53.717532467532472</v>
      </c>
      <c r="J52" s="202">
        <v>26</v>
      </c>
      <c r="L52" s="45"/>
      <c r="M52" s="45"/>
      <c r="N52" s="45"/>
      <c r="O52" s="45"/>
      <c r="Q52" s="59"/>
      <c r="R52" s="59"/>
    </row>
    <row r="53" spans="1:18" ht="25.5" customHeight="1">
      <c r="A53" s="108">
        <v>2013</v>
      </c>
      <c r="B53" s="72" t="s">
        <v>1</v>
      </c>
      <c r="C53" s="7">
        <v>6146</v>
      </c>
      <c r="D53" s="198">
        <v>13.435898837256966</v>
      </c>
      <c r="E53" s="203">
        <v>42.4</v>
      </c>
      <c r="F53" s="61">
        <v>257</v>
      </c>
      <c r="G53" s="198">
        <v>4.2</v>
      </c>
      <c r="H53" s="6">
        <v>3313</v>
      </c>
      <c r="I53" s="203">
        <v>53.9</v>
      </c>
      <c r="J53" s="205">
        <v>26</v>
      </c>
      <c r="L53" s="46"/>
      <c r="M53" s="45"/>
      <c r="N53" s="45"/>
      <c r="O53" s="45"/>
      <c r="Q53" s="59"/>
      <c r="R53" s="59"/>
    </row>
    <row r="54" spans="1:18">
      <c r="A54" s="108"/>
      <c r="B54" s="72" t="s">
        <v>2</v>
      </c>
      <c r="C54" s="7">
        <v>5964</v>
      </c>
      <c r="D54" s="198">
        <v>13.03802483979833</v>
      </c>
      <c r="E54" s="203">
        <v>42.6</v>
      </c>
      <c r="F54" s="61">
        <v>263</v>
      </c>
      <c r="G54" s="198">
        <v>4.4000000000000004</v>
      </c>
      <c r="H54" s="6">
        <v>3144</v>
      </c>
      <c r="I54" s="203">
        <v>52.7</v>
      </c>
      <c r="J54" s="205">
        <v>31</v>
      </c>
      <c r="L54" s="46"/>
      <c r="M54" s="45"/>
      <c r="N54" s="45"/>
      <c r="O54" s="45"/>
      <c r="Q54" s="59"/>
      <c r="R54" s="59"/>
    </row>
    <row r="55" spans="1:18">
      <c r="A55" s="108"/>
      <c r="B55" s="72" t="s">
        <v>3</v>
      </c>
      <c r="C55" s="7">
        <v>6367</v>
      </c>
      <c r="D55" s="198">
        <v>13.919031548456735</v>
      </c>
      <c r="E55" s="203">
        <v>42.1</v>
      </c>
      <c r="F55" s="61">
        <v>216</v>
      </c>
      <c r="G55" s="198">
        <v>3.4</v>
      </c>
      <c r="H55" s="6">
        <v>3362</v>
      </c>
      <c r="I55" s="203">
        <v>52.8</v>
      </c>
      <c r="J55" s="205">
        <v>30</v>
      </c>
      <c r="L55" s="46"/>
      <c r="M55" s="45"/>
      <c r="N55" s="45"/>
      <c r="O55" s="45"/>
      <c r="Q55" s="59"/>
      <c r="R55" s="59"/>
    </row>
    <row r="56" spans="1:18" s="59" customFormat="1">
      <c r="A56" s="108"/>
      <c r="B56" s="72" t="s">
        <v>4</v>
      </c>
      <c r="C56" s="7">
        <v>5802</v>
      </c>
      <c r="D56" s="198">
        <v>12.683873259642843</v>
      </c>
      <c r="E56" s="203">
        <v>42.7</v>
      </c>
      <c r="F56" s="61">
        <v>201</v>
      </c>
      <c r="G56" s="198">
        <v>3.5</v>
      </c>
      <c r="H56" s="6">
        <v>3138</v>
      </c>
      <c r="I56" s="203">
        <v>54.1</v>
      </c>
      <c r="J56" s="205">
        <v>23</v>
      </c>
      <c r="K56"/>
      <c r="L56" s="46"/>
      <c r="M56" s="45"/>
      <c r="N56" s="45"/>
      <c r="O56" s="45"/>
    </row>
    <row r="57" spans="1:18" s="59" customFormat="1" ht="24.75" customHeight="1">
      <c r="A57" s="108">
        <v>2014</v>
      </c>
      <c r="B57" s="72" t="s">
        <v>203</v>
      </c>
      <c r="C57" s="7">
        <v>6056</v>
      </c>
      <c r="D57" s="198">
        <v>13.161655160722804</v>
      </c>
      <c r="E57" s="203">
        <v>43.7</v>
      </c>
      <c r="F57" s="61">
        <v>216</v>
      </c>
      <c r="G57" s="198">
        <v>3.6</v>
      </c>
      <c r="H57" s="6">
        <v>3230</v>
      </c>
      <c r="I57" s="203">
        <v>53.3</v>
      </c>
      <c r="J57" s="205">
        <v>21</v>
      </c>
      <c r="K57"/>
      <c r="L57" s="46"/>
      <c r="M57" s="45"/>
      <c r="N57" s="45"/>
      <c r="O57" s="45"/>
    </row>
    <row r="58" spans="1:18" s="59" customFormat="1">
      <c r="A58" s="108"/>
      <c r="B58" s="72" t="s">
        <v>2</v>
      </c>
      <c r="C58" s="7">
        <v>6000</v>
      </c>
      <c r="D58" s="198">
        <v>13.039948970333031</v>
      </c>
      <c r="E58" s="203">
        <v>42.366666666666667</v>
      </c>
      <c r="F58" s="61">
        <v>207</v>
      </c>
      <c r="G58" s="198">
        <v>3.45</v>
      </c>
      <c r="H58" s="6">
        <v>3225</v>
      </c>
      <c r="I58" s="203">
        <v>53.75</v>
      </c>
      <c r="J58" s="205">
        <v>22</v>
      </c>
      <c r="K58"/>
      <c r="L58" s="46"/>
      <c r="M58" s="45"/>
      <c r="N58" s="199"/>
      <c r="O58" s="45"/>
    </row>
    <row r="59" spans="1:18">
      <c r="A59" s="186"/>
      <c r="B59" s="187" t="s">
        <v>3</v>
      </c>
      <c r="C59" s="206">
        <v>6349</v>
      </c>
      <c r="D59" s="207">
        <v>13.798439335440733</v>
      </c>
      <c r="E59" s="203">
        <v>44.038431250000002</v>
      </c>
      <c r="F59" s="87">
        <v>201</v>
      </c>
      <c r="G59" s="207">
        <v>3.165852890218932</v>
      </c>
      <c r="H59" s="208">
        <v>3439</v>
      </c>
      <c r="I59" s="209">
        <v>54.16601039533785</v>
      </c>
      <c r="J59" s="202">
        <v>22</v>
      </c>
      <c r="L59" s="46"/>
      <c r="M59" s="45"/>
      <c r="N59" s="45"/>
      <c r="O59" s="45"/>
      <c r="Q59" s="59"/>
      <c r="R59" s="59"/>
    </row>
    <row r="60" spans="1:18" s="59" customFormat="1">
      <c r="A60" s="186"/>
      <c r="B60" s="187" t="s">
        <v>4</v>
      </c>
      <c r="C60" s="206">
        <v>5988</v>
      </c>
      <c r="D60" s="207">
        <v>13.013869072392364</v>
      </c>
      <c r="E60" s="203">
        <v>42.568470273881097</v>
      </c>
      <c r="F60" s="87">
        <v>204</v>
      </c>
      <c r="G60" s="207">
        <v>3.4068136272545089</v>
      </c>
      <c r="H60" s="208">
        <v>3273</v>
      </c>
      <c r="I60" s="209">
        <v>54.659318637274545</v>
      </c>
      <c r="J60" s="202">
        <v>16</v>
      </c>
      <c r="K60"/>
      <c r="L60" s="46"/>
      <c r="M60" s="45"/>
      <c r="N60" s="45"/>
      <c r="O60" s="45"/>
    </row>
    <row r="61" spans="1:18" s="59" customFormat="1">
      <c r="A61" s="186"/>
      <c r="B61" s="187"/>
      <c r="C61" s="206"/>
      <c r="D61" s="207"/>
      <c r="E61" s="203"/>
      <c r="F61" s="87"/>
      <c r="G61" s="207"/>
      <c r="H61" s="208"/>
      <c r="I61" s="209"/>
      <c r="J61" s="202"/>
      <c r="K61"/>
      <c r="L61" s="45"/>
      <c r="M61" s="45"/>
      <c r="N61" s="45"/>
      <c r="O61" s="45"/>
    </row>
    <row r="62" spans="1:18" s="59" customFormat="1">
      <c r="A62" s="186" t="s">
        <v>227</v>
      </c>
      <c r="B62" s="187" t="s">
        <v>1</v>
      </c>
      <c r="C62" s="206">
        <v>5948</v>
      </c>
      <c r="D62" s="207">
        <v>12.924762749999999</v>
      </c>
      <c r="E62" s="203">
        <v>44.072641670000003</v>
      </c>
      <c r="F62" s="87">
        <v>176</v>
      </c>
      <c r="G62" s="207">
        <v>2.9594753659999999</v>
      </c>
      <c r="H62" s="208">
        <v>3304</v>
      </c>
      <c r="I62" s="209">
        <v>56.057007125890735</v>
      </c>
      <c r="J62" s="202">
        <v>20</v>
      </c>
      <c r="K62"/>
      <c r="L62" s="45"/>
      <c r="M62" s="45"/>
      <c r="N62" s="45"/>
      <c r="O62" s="45"/>
    </row>
    <row r="63" spans="1:18" s="59" customFormat="1">
      <c r="A63" s="108"/>
      <c r="B63" s="72" t="s">
        <v>2</v>
      </c>
      <c r="C63" s="7">
        <v>5894</v>
      </c>
      <c r="D63" s="198">
        <v>12.809576538523812</v>
      </c>
      <c r="E63" s="203">
        <v>44.231421784865965</v>
      </c>
      <c r="F63" s="61">
        <v>209</v>
      </c>
      <c r="G63" s="198">
        <v>3.545978961655921</v>
      </c>
      <c r="H63" s="6">
        <v>3265</v>
      </c>
      <c r="I63" s="203">
        <v>55.395317271801837</v>
      </c>
      <c r="J63" s="202">
        <v>22</v>
      </c>
      <c r="K63"/>
      <c r="L63" s="46"/>
      <c r="M63" s="45"/>
      <c r="N63" s="201"/>
      <c r="O63" s="45"/>
    </row>
    <row r="64" spans="1:18" s="59" customFormat="1" ht="13.5" thickBot="1">
      <c r="A64" s="272"/>
      <c r="B64" s="273" t="s">
        <v>3</v>
      </c>
      <c r="C64" s="274">
        <v>6413</v>
      </c>
      <c r="D64" s="275">
        <v>13.93753212445762</v>
      </c>
      <c r="E64" s="257">
        <v>43.068766567908931</v>
      </c>
      <c r="F64" s="210">
        <v>182</v>
      </c>
      <c r="G64" s="275">
        <v>2.8379853422735071</v>
      </c>
      <c r="H64" s="276">
        <v>3519</v>
      </c>
      <c r="I64" s="277">
        <v>54.872914392639949</v>
      </c>
      <c r="J64" s="325">
        <v>16</v>
      </c>
      <c r="K64"/>
      <c r="L64" s="46"/>
      <c r="M64" s="45"/>
      <c r="N64" s="45"/>
      <c r="O64" s="45"/>
    </row>
    <row r="65" spans="1:20" ht="15.75">
      <c r="A65" s="3"/>
      <c r="B65" s="8"/>
      <c r="C65" s="8"/>
      <c r="D65" s="8"/>
      <c r="E65" s="8"/>
      <c r="F65" s="8"/>
      <c r="G65" s="8"/>
      <c r="H65" s="8"/>
      <c r="I65" s="8"/>
      <c r="J65" s="8"/>
      <c r="K65" s="5"/>
      <c r="L65" s="43"/>
      <c r="M65" s="43"/>
      <c r="N65" s="43"/>
      <c r="O65" s="45"/>
      <c r="Q65" s="59"/>
      <c r="R65" s="59"/>
      <c r="S65" s="195"/>
      <c r="T65" s="195"/>
    </row>
    <row r="66" spans="1:20" ht="13.5">
      <c r="A66" s="84" t="s">
        <v>212</v>
      </c>
      <c r="B66" s="59"/>
      <c r="C66" s="59"/>
      <c r="D66" s="59"/>
      <c r="E66" s="43"/>
      <c r="F66" s="59"/>
      <c r="G66" s="59"/>
      <c r="H66" s="59"/>
      <c r="I66" s="59"/>
      <c r="J66" s="59"/>
      <c r="K66" s="59"/>
      <c r="L66" s="59"/>
      <c r="Q66" s="59"/>
      <c r="R66" s="59"/>
    </row>
    <row r="67" spans="1:20" s="59" customFormat="1" ht="13.5">
      <c r="A67" s="84" t="s">
        <v>199</v>
      </c>
    </row>
    <row r="68" spans="1:20" ht="13.5">
      <c r="A68" s="84" t="s">
        <v>205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Q68" s="59"/>
      <c r="R68" s="59"/>
    </row>
    <row r="69" spans="1:20" ht="12">
      <c r="A69" s="59" t="s">
        <v>226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Q69" s="59"/>
      <c r="R69" s="59"/>
    </row>
    <row r="70" spans="1:20">
      <c r="Q70" s="59"/>
      <c r="R70" s="59"/>
    </row>
    <row r="71" spans="1:20">
      <c r="Q71" s="59"/>
      <c r="R71" s="59"/>
    </row>
    <row r="72" spans="1:20">
      <c r="Q72" s="59"/>
      <c r="R72" s="59"/>
    </row>
    <row r="73" spans="1:20">
      <c r="D73" s="38"/>
      <c r="Q73" s="59"/>
      <c r="R73" s="59"/>
    </row>
    <row r="74" spans="1:20">
      <c r="Q74" s="59"/>
      <c r="R74" s="59"/>
    </row>
    <row r="75" spans="1:20">
      <c r="Q75" s="59"/>
      <c r="R75" s="59"/>
    </row>
    <row r="76" spans="1:20">
      <c r="Q76" s="59"/>
      <c r="R76" s="59"/>
    </row>
    <row r="77" spans="1:20">
      <c r="Q77" s="59"/>
      <c r="R77" s="59"/>
    </row>
    <row r="78" spans="1:20">
      <c r="Q78" s="59"/>
      <c r="R78" s="59"/>
    </row>
    <row r="79" spans="1:20">
      <c r="Q79" s="59"/>
      <c r="R79" s="59"/>
    </row>
    <row r="80" spans="1:20">
      <c r="Q80" s="59"/>
      <c r="R80" s="59"/>
    </row>
    <row r="81" spans="17:18">
      <c r="Q81" s="59"/>
      <c r="R81" s="59"/>
    </row>
    <row r="82" spans="17:18">
      <c r="Q82" s="59"/>
      <c r="R82" s="59"/>
    </row>
    <row r="83" spans="17:18">
      <c r="Q83" s="59"/>
      <c r="R83" s="59"/>
    </row>
    <row r="84" spans="17:18">
      <c r="Q84" s="59"/>
      <c r="R84" s="59"/>
    </row>
    <row r="85" spans="17:18">
      <c r="Q85" s="59"/>
      <c r="R85" s="59"/>
    </row>
    <row r="86" spans="17:18">
      <c r="Q86" s="59"/>
      <c r="R86" s="59"/>
    </row>
    <row r="87" spans="17:18">
      <c r="Q87" s="59"/>
      <c r="R87" s="59"/>
    </row>
    <row r="88" spans="17:18">
      <c r="Q88" s="59"/>
      <c r="R88" s="59"/>
    </row>
    <row r="89" spans="17:18">
      <c r="Q89" s="59"/>
      <c r="R89" s="59"/>
    </row>
    <row r="90" spans="17:18">
      <c r="Q90" s="59"/>
      <c r="R90" s="59"/>
    </row>
    <row r="91" spans="17:18">
      <c r="Q91" s="59"/>
      <c r="R91" s="59"/>
    </row>
    <row r="92" spans="17:18">
      <c r="Q92" s="59"/>
      <c r="R92" s="59"/>
    </row>
    <row r="93" spans="17:18">
      <c r="Q93" s="59"/>
      <c r="R93" s="59"/>
    </row>
    <row r="94" spans="17:18">
      <c r="Q94" s="59"/>
      <c r="R94" s="59"/>
    </row>
    <row r="95" spans="17:18">
      <c r="Q95" s="59"/>
      <c r="R95" s="59"/>
    </row>
    <row r="96" spans="17:18">
      <c r="Q96" s="59"/>
      <c r="R96" s="59"/>
    </row>
    <row r="97" spans="17:18">
      <c r="Q97" s="59"/>
      <c r="R97" s="59"/>
    </row>
    <row r="98" spans="17:18">
      <c r="Q98" s="59"/>
      <c r="R98" s="59"/>
    </row>
    <row r="99" spans="17:18">
      <c r="Q99" s="59"/>
      <c r="R99" s="59"/>
    </row>
    <row r="100" spans="17:18">
      <c r="Q100" s="59"/>
      <c r="R100" s="59"/>
    </row>
    <row r="101" spans="17:18">
      <c r="Q101" s="59"/>
      <c r="R101" s="59"/>
    </row>
    <row r="102" spans="17:18">
      <c r="Q102" s="59"/>
      <c r="R102" s="59"/>
    </row>
    <row r="103" spans="17:18">
      <c r="Q103" s="59"/>
      <c r="R103" s="59"/>
    </row>
    <row r="104" spans="17:18">
      <c r="Q104" s="59"/>
      <c r="R104" s="59"/>
    </row>
    <row r="105" spans="17:18">
      <c r="Q105" s="59"/>
      <c r="R105" s="59"/>
    </row>
    <row r="106" spans="17:18">
      <c r="Q106" s="59"/>
      <c r="R106" s="59"/>
    </row>
    <row r="107" spans="17:18">
      <c r="Q107" s="59"/>
      <c r="R107" s="59"/>
    </row>
    <row r="108" spans="17:18">
      <c r="Q108" s="59"/>
      <c r="R108" s="59"/>
    </row>
    <row r="109" spans="17:18">
      <c r="Q109" s="59"/>
      <c r="R109" s="59"/>
    </row>
    <row r="110" spans="17:18">
      <c r="Q110" s="59"/>
      <c r="R110" s="59"/>
    </row>
    <row r="111" spans="17:18">
      <c r="Q111" s="59"/>
      <c r="R111" s="59"/>
    </row>
    <row r="112" spans="17:18">
      <c r="Q112" s="59"/>
      <c r="R112" s="59"/>
    </row>
    <row r="113" spans="17:18">
      <c r="Q113" s="59"/>
      <c r="R113" s="59"/>
    </row>
    <row r="114" spans="17:18">
      <c r="Q114" s="59"/>
      <c r="R114" s="59"/>
    </row>
    <row r="115" spans="17:18">
      <c r="Q115" s="59"/>
      <c r="R115" s="59"/>
    </row>
    <row r="116" spans="17:18">
      <c r="Q116" s="59"/>
      <c r="R116" s="59"/>
    </row>
    <row r="117" spans="17:18">
      <c r="Q117" s="59"/>
      <c r="R117" s="59"/>
    </row>
    <row r="118" spans="17:18">
      <c r="Q118" s="59"/>
      <c r="R118" s="59"/>
    </row>
    <row r="119" spans="17:18">
      <c r="Q119" s="59"/>
      <c r="R119" s="59"/>
    </row>
    <row r="120" spans="17:18">
      <c r="Q120" s="59"/>
      <c r="R120" s="59"/>
    </row>
    <row r="121" spans="17:18">
      <c r="Q121" s="59"/>
      <c r="R121" s="59"/>
    </row>
    <row r="122" spans="17:18">
      <c r="Q122" s="59"/>
      <c r="R122" s="59"/>
    </row>
    <row r="123" spans="17:18">
      <c r="Q123" s="59"/>
      <c r="R123" s="59"/>
    </row>
    <row r="124" spans="17:18">
      <c r="Q124" s="59"/>
      <c r="R124" s="59"/>
    </row>
    <row r="125" spans="17:18">
      <c r="Q125" s="59"/>
      <c r="R125" s="59"/>
    </row>
    <row r="126" spans="17:18">
      <c r="Q126" s="59"/>
      <c r="R126" s="59"/>
    </row>
    <row r="127" spans="17:18">
      <c r="Q127" s="59"/>
      <c r="R127" s="59"/>
    </row>
    <row r="128" spans="17:18">
      <c r="Q128" s="59"/>
      <c r="R128" s="59"/>
    </row>
    <row r="129" spans="17:18">
      <c r="Q129" s="59"/>
      <c r="R129" s="59"/>
    </row>
    <row r="130" spans="17:18">
      <c r="Q130" s="59"/>
      <c r="R130" s="59"/>
    </row>
    <row r="131" spans="17:18">
      <c r="Q131" s="59"/>
      <c r="R131" s="59"/>
    </row>
    <row r="132" spans="17:18">
      <c r="Q132" s="59"/>
      <c r="R132" s="59"/>
    </row>
    <row r="133" spans="17:18">
      <c r="Q133" s="59"/>
      <c r="R133" s="59"/>
    </row>
    <row r="134" spans="17:18">
      <c r="Q134" s="59"/>
      <c r="R134" s="59"/>
    </row>
    <row r="135" spans="17:18">
      <c r="Q135" s="59"/>
      <c r="R135" s="59"/>
    </row>
    <row r="136" spans="17:18">
      <c r="Q136" s="59"/>
      <c r="R136" s="59"/>
    </row>
    <row r="137" spans="17:18">
      <c r="Q137" s="59"/>
      <c r="R137" s="59"/>
    </row>
    <row r="138" spans="17:18">
      <c r="Q138" s="59"/>
      <c r="R138" s="59"/>
    </row>
    <row r="139" spans="17:18">
      <c r="Q139" s="59"/>
      <c r="R139" s="59"/>
    </row>
    <row r="140" spans="17:18">
      <c r="Q140" s="59"/>
      <c r="R140" s="59"/>
    </row>
    <row r="141" spans="17:18">
      <c r="Q141" s="59"/>
      <c r="R141" s="59"/>
    </row>
    <row r="142" spans="17:18">
      <c r="Q142" s="59"/>
      <c r="R142" s="59"/>
    </row>
    <row r="143" spans="17:18">
      <c r="Q143" s="59"/>
      <c r="R143" s="59"/>
    </row>
    <row r="144" spans="17:18">
      <c r="Q144" s="59"/>
      <c r="R144" s="59"/>
    </row>
    <row r="145" spans="17:18">
      <c r="Q145" s="59"/>
      <c r="R145" s="59"/>
    </row>
    <row r="146" spans="17:18">
      <c r="Q146" s="59"/>
      <c r="R146" s="59"/>
    </row>
    <row r="147" spans="17:18">
      <c r="Q147" s="59"/>
      <c r="R147" s="59"/>
    </row>
    <row r="148" spans="17:18">
      <c r="Q148" s="59"/>
      <c r="R148" s="59"/>
    </row>
    <row r="149" spans="17:18">
      <c r="Q149" s="59"/>
      <c r="R149" s="59"/>
    </row>
    <row r="150" spans="17:18">
      <c r="Q150" s="59"/>
      <c r="R150" s="59"/>
    </row>
    <row r="151" spans="17:18">
      <c r="Q151" s="59"/>
      <c r="R151" s="59"/>
    </row>
    <row r="152" spans="17:18">
      <c r="Q152" s="59"/>
      <c r="R152" s="59"/>
    </row>
    <row r="153" spans="17:18">
      <c r="Q153" s="59"/>
      <c r="R153" s="59"/>
    </row>
    <row r="154" spans="17:18">
      <c r="Q154" s="59"/>
      <c r="R154" s="59"/>
    </row>
    <row r="155" spans="17:18">
      <c r="Q155" s="59"/>
      <c r="R155" s="59"/>
    </row>
    <row r="156" spans="17:18">
      <c r="Q156" s="59"/>
      <c r="R156" s="59"/>
    </row>
    <row r="157" spans="17:18">
      <c r="Q157" s="59"/>
      <c r="R157" s="59"/>
    </row>
    <row r="158" spans="17:18">
      <c r="Q158" s="59"/>
      <c r="R158" s="59"/>
    </row>
    <row r="159" spans="17:18">
      <c r="Q159" s="59"/>
      <c r="R159" s="59"/>
    </row>
    <row r="160" spans="17:18">
      <c r="Q160" s="59"/>
      <c r="R160" s="59"/>
    </row>
    <row r="161" spans="17:18">
      <c r="Q161" s="59"/>
      <c r="R161" s="59"/>
    </row>
    <row r="162" spans="17:18">
      <c r="Q162" s="59"/>
      <c r="R162" s="59"/>
    </row>
    <row r="163" spans="17:18">
      <c r="Q163" s="59"/>
      <c r="R163" s="59"/>
    </row>
    <row r="164" spans="17:18">
      <c r="Q164" s="59"/>
      <c r="R164" s="59"/>
    </row>
    <row r="165" spans="17:18">
      <c r="Q165" s="59"/>
      <c r="R165" s="59"/>
    </row>
    <row r="166" spans="17:18">
      <c r="Q166" s="59"/>
      <c r="R166" s="59"/>
    </row>
    <row r="167" spans="17:18">
      <c r="Q167" s="59"/>
      <c r="R167" s="59"/>
    </row>
    <row r="168" spans="17:18">
      <c r="Q168" s="59"/>
      <c r="R168" s="59"/>
    </row>
    <row r="169" spans="17:18">
      <c r="Q169" s="59"/>
      <c r="R169" s="59"/>
    </row>
    <row r="170" spans="17:18">
      <c r="Q170" s="59"/>
      <c r="R170" s="59"/>
    </row>
    <row r="171" spans="17:18">
      <c r="Q171" s="59"/>
      <c r="R171" s="59"/>
    </row>
    <row r="172" spans="17:18">
      <c r="Q172" s="59"/>
      <c r="R172" s="59"/>
    </row>
    <row r="173" spans="17:18">
      <c r="Q173" s="59"/>
      <c r="R173" s="59"/>
    </row>
    <row r="174" spans="17:18">
      <c r="Q174" s="59"/>
      <c r="R174" s="59"/>
    </row>
    <row r="175" spans="17:18">
      <c r="Q175" s="59"/>
      <c r="R175" s="59"/>
    </row>
    <row r="176" spans="17:18">
      <c r="Q176" s="59"/>
      <c r="R176" s="59"/>
    </row>
    <row r="177" spans="17:18">
      <c r="Q177" s="59"/>
      <c r="R177" s="59"/>
    </row>
    <row r="178" spans="17:18">
      <c r="Q178" s="59"/>
      <c r="R178" s="59"/>
    </row>
    <row r="179" spans="17:18">
      <c r="Q179" s="59"/>
      <c r="R179" s="59"/>
    </row>
    <row r="180" spans="17:18">
      <c r="Q180" s="59"/>
      <c r="R180" s="59"/>
    </row>
    <row r="181" spans="17:18">
      <c r="Q181" s="59"/>
      <c r="R181" s="59"/>
    </row>
    <row r="182" spans="17:18">
      <c r="Q182" s="59"/>
      <c r="R182" s="59"/>
    </row>
    <row r="183" spans="17:18">
      <c r="Q183" s="59"/>
      <c r="R183" s="59"/>
    </row>
    <row r="184" spans="17:18">
      <c r="Q184" s="59"/>
      <c r="R184" s="59"/>
    </row>
    <row r="185" spans="17:18">
      <c r="Q185" s="59"/>
      <c r="R185" s="59"/>
    </row>
    <row r="186" spans="17:18">
      <c r="Q186" s="59"/>
      <c r="R186" s="59"/>
    </row>
    <row r="187" spans="17:18">
      <c r="Q187" s="59"/>
      <c r="R187" s="59"/>
    </row>
    <row r="188" spans="17:18">
      <c r="Q188" s="59"/>
      <c r="R188" s="59"/>
    </row>
    <row r="189" spans="17:18">
      <c r="Q189" s="59"/>
      <c r="R189" s="59"/>
    </row>
    <row r="190" spans="17:18">
      <c r="Q190" s="59"/>
      <c r="R190" s="59"/>
    </row>
    <row r="191" spans="17:18">
      <c r="Q191" s="59"/>
      <c r="R191" s="59"/>
    </row>
    <row r="192" spans="17:18">
      <c r="Q192" s="59"/>
      <c r="R192" s="59"/>
    </row>
    <row r="193" spans="17:18">
      <c r="Q193" s="59"/>
      <c r="R193" s="59"/>
    </row>
    <row r="194" spans="17:18">
      <c r="Q194" s="59"/>
      <c r="R194" s="59"/>
    </row>
    <row r="195" spans="17:18">
      <c r="Q195" s="59"/>
      <c r="R195" s="59"/>
    </row>
    <row r="196" spans="17:18">
      <c r="Q196" s="59"/>
      <c r="R196" s="59"/>
    </row>
    <row r="197" spans="17:18">
      <c r="Q197" s="59"/>
      <c r="R197" s="59"/>
    </row>
    <row r="198" spans="17:18">
      <c r="Q198" s="59"/>
      <c r="R198" s="59"/>
    </row>
    <row r="199" spans="17:18">
      <c r="Q199" s="59"/>
      <c r="R199" s="59"/>
    </row>
    <row r="200" spans="17:18">
      <c r="Q200" s="59"/>
      <c r="R200" s="59"/>
    </row>
    <row r="201" spans="17:18">
      <c r="Q201" s="59"/>
      <c r="R201" s="59"/>
    </row>
    <row r="202" spans="17:18">
      <c r="Q202" s="59"/>
      <c r="R202" s="59"/>
    </row>
    <row r="203" spans="17:18">
      <c r="Q203" s="59"/>
      <c r="R203" s="59"/>
    </row>
    <row r="204" spans="17:18">
      <c r="Q204" s="59"/>
      <c r="R204" s="59"/>
    </row>
    <row r="205" spans="17:18">
      <c r="Q205" s="59"/>
      <c r="R205" s="59"/>
    </row>
    <row r="206" spans="17:18">
      <c r="Q206" s="59"/>
      <c r="R206" s="59"/>
    </row>
    <row r="207" spans="17:18">
      <c r="Q207" s="59"/>
      <c r="R207" s="59"/>
    </row>
    <row r="208" spans="17:18">
      <c r="Q208" s="59"/>
      <c r="R208" s="59"/>
    </row>
    <row r="209" spans="17:18">
      <c r="Q209" s="59"/>
      <c r="R209" s="59"/>
    </row>
    <row r="210" spans="17:18">
      <c r="Q210" s="59"/>
      <c r="R210" s="59"/>
    </row>
    <row r="211" spans="17:18">
      <c r="Q211" s="59"/>
      <c r="R211" s="59"/>
    </row>
    <row r="212" spans="17:18">
      <c r="Q212" s="59"/>
      <c r="R212" s="59"/>
    </row>
    <row r="213" spans="17:18">
      <c r="Q213" s="59"/>
      <c r="R213" s="59"/>
    </row>
    <row r="214" spans="17:18">
      <c r="Q214" s="59"/>
      <c r="R214" s="59"/>
    </row>
    <row r="215" spans="17:18">
      <c r="Q215" s="59"/>
      <c r="R215" s="59"/>
    </row>
    <row r="216" spans="17:18">
      <c r="Q216" s="59"/>
      <c r="R216" s="59"/>
    </row>
    <row r="217" spans="17:18">
      <c r="Q217" s="59"/>
      <c r="R217" s="59"/>
    </row>
    <row r="218" spans="17:18">
      <c r="Q218" s="59"/>
      <c r="R218" s="59"/>
    </row>
    <row r="219" spans="17:18">
      <c r="Q219" s="59"/>
      <c r="R219" s="59"/>
    </row>
    <row r="220" spans="17:18">
      <c r="Q220" s="59"/>
      <c r="R220" s="59"/>
    </row>
    <row r="221" spans="17:18">
      <c r="Q221" s="59"/>
      <c r="R221" s="59"/>
    </row>
    <row r="222" spans="17:18">
      <c r="Q222" s="59"/>
      <c r="R222" s="59"/>
    </row>
    <row r="223" spans="17:18">
      <c r="Q223" s="59"/>
      <c r="R223" s="59"/>
    </row>
    <row r="224" spans="17:18">
      <c r="Q224" s="59"/>
      <c r="R224" s="59"/>
    </row>
    <row r="225" spans="18:18">
      <c r="R225" s="59"/>
    </row>
    <row r="226" spans="18:18">
      <c r="R226" s="59"/>
    </row>
    <row r="227" spans="18:18">
      <c r="R227" s="59"/>
    </row>
    <row r="228" spans="18:18">
      <c r="R228" s="59"/>
    </row>
    <row r="229" spans="18:18">
      <c r="R229" s="59"/>
    </row>
    <row r="230" spans="18:18">
      <c r="R230" s="59"/>
    </row>
    <row r="231" spans="18:18">
      <c r="R231" s="59"/>
    </row>
    <row r="232" spans="18:18">
      <c r="R232" s="59"/>
    </row>
    <row r="233" spans="18:18">
      <c r="R233" s="59"/>
    </row>
    <row r="234" spans="18:18">
      <c r="R234" s="59"/>
    </row>
    <row r="235" spans="18:18">
      <c r="R235" s="59"/>
    </row>
    <row r="236" spans="18:18">
      <c r="R236" s="59"/>
    </row>
    <row r="237" spans="18:18">
      <c r="R237" s="59"/>
    </row>
    <row r="238" spans="18:18">
      <c r="R238" s="59"/>
    </row>
    <row r="239" spans="18:18">
      <c r="R239" s="59"/>
    </row>
    <row r="240" spans="18:18">
      <c r="R240" s="59"/>
    </row>
    <row r="241" spans="18:18">
      <c r="R241" s="59"/>
    </row>
    <row r="242" spans="18:18">
      <c r="R242" s="59"/>
    </row>
    <row r="243" spans="18:18">
      <c r="R243" s="59"/>
    </row>
    <row r="244" spans="18:18">
      <c r="R244" s="59"/>
    </row>
    <row r="245" spans="18:18">
      <c r="R245" s="59"/>
    </row>
    <row r="246" spans="18:18">
      <c r="R246" s="59"/>
    </row>
    <row r="247" spans="18:18">
      <c r="R247" s="59"/>
    </row>
    <row r="248" spans="18:18">
      <c r="R248" s="59"/>
    </row>
    <row r="249" spans="18:18">
      <c r="R249" s="59"/>
    </row>
    <row r="250" spans="18:18">
      <c r="R250" s="59"/>
    </row>
    <row r="251" spans="18:18">
      <c r="R251" s="59"/>
    </row>
    <row r="252" spans="18:18">
      <c r="R252" s="59"/>
    </row>
    <row r="253" spans="18:18">
      <c r="R253" s="59"/>
    </row>
    <row r="254" spans="18:18">
      <c r="R254" s="59"/>
    </row>
    <row r="255" spans="18:18">
      <c r="R255" s="59"/>
    </row>
    <row r="256" spans="18:18">
      <c r="R256" s="59"/>
    </row>
    <row r="257" spans="18:18">
      <c r="R257" s="59"/>
    </row>
    <row r="258" spans="18:18">
      <c r="R258" s="59"/>
    </row>
    <row r="259" spans="18:18">
      <c r="R259" s="59"/>
    </row>
    <row r="260" spans="18:18">
      <c r="R260" s="59"/>
    </row>
    <row r="261" spans="18:18">
      <c r="R261" s="59"/>
    </row>
    <row r="262" spans="18:18">
      <c r="R262" s="59"/>
    </row>
    <row r="263" spans="18:18">
      <c r="R263" s="59"/>
    </row>
    <row r="264" spans="18:18">
      <c r="R264" s="59"/>
    </row>
    <row r="265" spans="18:18">
      <c r="R265" s="59"/>
    </row>
    <row r="266" spans="18:18">
      <c r="R266" s="59"/>
    </row>
    <row r="267" spans="18:18">
      <c r="R267" s="59"/>
    </row>
    <row r="268" spans="18:18">
      <c r="R268" s="59"/>
    </row>
    <row r="269" spans="18:18">
      <c r="R269" s="59"/>
    </row>
    <row r="270" spans="18:18">
      <c r="R270" s="59"/>
    </row>
    <row r="271" spans="18:18">
      <c r="R271" s="59"/>
    </row>
    <row r="272" spans="18:18">
      <c r="R272" s="59"/>
    </row>
    <row r="273" spans="18:18">
      <c r="R273" s="59"/>
    </row>
    <row r="274" spans="18:18">
      <c r="R274" s="59"/>
    </row>
    <row r="275" spans="18:18">
      <c r="R275" s="59"/>
    </row>
    <row r="276" spans="18:18">
      <c r="R276" s="59"/>
    </row>
    <row r="277" spans="18:18">
      <c r="R277" s="59"/>
    </row>
    <row r="278" spans="18:18">
      <c r="R278" s="59"/>
    </row>
    <row r="279" spans="18:18">
      <c r="R279" s="59"/>
    </row>
    <row r="280" spans="18:18">
      <c r="R280" s="59"/>
    </row>
    <row r="281" spans="18:18">
      <c r="R281" s="59"/>
    </row>
    <row r="282" spans="18:18">
      <c r="R282" s="59"/>
    </row>
    <row r="283" spans="18:18">
      <c r="R283" s="59"/>
    </row>
    <row r="284" spans="18:18">
      <c r="R284" s="59"/>
    </row>
    <row r="285" spans="18:18">
      <c r="R285" s="59"/>
    </row>
    <row r="286" spans="18:18">
      <c r="R286" s="59"/>
    </row>
    <row r="287" spans="18:18">
      <c r="R287" s="59"/>
    </row>
    <row r="288" spans="18:18">
      <c r="R288" s="59"/>
    </row>
    <row r="289" spans="18:18">
      <c r="R289" s="59"/>
    </row>
    <row r="290" spans="18:18">
      <c r="R290" s="59"/>
    </row>
    <row r="291" spans="18:18">
      <c r="R291" s="59"/>
    </row>
    <row r="292" spans="18:18">
      <c r="R292" s="59"/>
    </row>
    <row r="293" spans="18:18">
      <c r="R293" s="59"/>
    </row>
    <row r="294" spans="18:18">
      <c r="R294" s="59"/>
    </row>
    <row r="295" spans="18:18">
      <c r="R295" s="59"/>
    </row>
    <row r="296" spans="18:18">
      <c r="R296" s="59"/>
    </row>
    <row r="297" spans="18:18">
      <c r="R297" s="59"/>
    </row>
    <row r="298" spans="18:18">
      <c r="R298" s="59"/>
    </row>
    <row r="299" spans="18:18">
      <c r="R299" s="59"/>
    </row>
    <row r="300" spans="18:18">
      <c r="R300" s="59"/>
    </row>
    <row r="301" spans="18:18">
      <c r="R301" s="59"/>
    </row>
    <row r="302" spans="18:18">
      <c r="R302" s="59"/>
    </row>
    <row r="303" spans="18:18">
      <c r="R303" s="59"/>
    </row>
    <row r="304" spans="18:18">
      <c r="R304" s="59"/>
    </row>
    <row r="305" spans="18:18">
      <c r="R305" s="59"/>
    </row>
    <row r="306" spans="18:18">
      <c r="R306" s="59"/>
    </row>
    <row r="307" spans="18:18">
      <c r="R307" s="59"/>
    </row>
    <row r="308" spans="18:18">
      <c r="R308" s="59"/>
    </row>
    <row r="309" spans="18:18">
      <c r="R309" s="59"/>
    </row>
    <row r="310" spans="18:18">
      <c r="R310" s="59"/>
    </row>
    <row r="311" spans="18:18">
      <c r="R311" s="59"/>
    </row>
    <row r="312" spans="18:18">
      <c r="R312" s="59"/>
    </row>
    <row r="313" spans="18:18">
      <c r="R313" s="59"/>
    </row>
    <row r="314" spans="18:18">
      <c r="R314" s="59"/>
    </row>
    <row r="315" spans="18:18">
      <c r="R315" s="59"/>
    </row>
    <row r="316" spans="18:18">
      <c r="R316" s="59"/>
    </row>
    <row r="317" spans="18:18">
      <c r="R317" s="59"/>
    </row>
    <row r="318" spans="18:18">
      <c r="R318" s="59"/>
    </row>
    <row r="319" spans="18:18">
      <c r="R319" s="59"/>
    </row>
    <row r="320" spans="18:18">
      <c r="R320" s="59"/>
    </row>
    <row r="321" spans="18:18">
      <c r="R321" s="59"/>
    </row>
    <row r="322" spans="18:18">
      <c r="R322" s="59"/>
    </row>
    <row r="323" spans="18:18">
      <c r="R323" s="59"/>
    </row>
    <row r="324" spans="18:18">
      <c r="R324" s="59"/>
    </row>
    <row r="325" spans="18:18">
      <c r="R325" s="59"/>
    </row>
    <row r="326" spans="18:18">
      <c r="R326" s="59"/>
    </row>
    <row r="327" spans="18:18">
      <c r="R327" s="59"/>
    </row>
    <row r="328" spans="18:18">
      <c r="R328" s="59"/>
    </row>
    <row r="329" spans="18:18">
      <c r="R329" s="59"/>
    </row>
    <row r="330" spans="18:18">
      <c r="R330" s="59"/>
    </row>
    <row r="331" spans="18:18">
      <c r="R331" s="59"/>
    </row>
    <row r="332" spans="18:18">
      <c r="R332" s="59"/>
    </row>
    <row r="333" spans="18:18">
      <c r="R333" s="59"/>
    </row>
    <row r="334" spans="18:18">
      <c r="R334" s="59"/>
    </row>
    <row r="335" spans="18:18">
      <c r="R335" s="59"/>
    </row>
    <row r="336" spans="18:18">
      <c r="R336" s="59"/>
    </row>
    <row r="337" spans="18:18">
      <c r="R337" s="59"/>
    </row>
    <row r="338" spans="18:18">
      <c r="R338" s="59"/>
    </row>
    <row r="339" spans="18:18">
      <c r="R339" s="59"/>
    </row>
    <row r="340" spans="18:18">
      <c r="R340" s="59"/>
    </row>
    <row r="341" spans="18:18">
      <c r="R341" s="59"/>
    </row>
    <row r="342" spans="18:18">
      <c r="R342" s="59"/>
    </row>
    <row r="343" spans="18:18">
      <c r="R343" s="59"/>
    </row>
    <row r="344" spans="18:18">
      <c r="R344" s="59"/>
    </row>
    <row r="345" spans="18:18">
      <c r="R345" s="59"/>
    </row>
    <row r="346" spans="18:18">
      <c r="R346" s="59"/>
    </row>
    <row r="347" spans="18:18">
      <c r="R347" s="59"/>
    </row>
    <row r="348" spans="18:18">
      <c r="R348" s="59"/>
    </row>
    <row r="349" spans="18:18">
      <c r="R349" s="59"/>
    </row>
    <row r="350" spans="18:18">
      <c r="R350" s="59"/>
    </row>
    <row r="351" spans="18:18">
      <c r="R351" s="59"/>
    </row>
    <row r="352" spans="18:18">
      <c r="R352" s="59"/>
    </row>
    <row r="353" spans="18:18">
      <c r="R353" s="59"/>
    </row>
    <row r="354" spans="18:18">
      <c r="R354" s="59"/>
    </row>
    <row r="355" spans="18:18">
      <c r="R355" s="59"/>
    </row>
    <row r="356" spans="18:18">
      <c r="R356" s="59"/>
    </row>
    <row r="357" spans="18:18">
      <c r="R357" s="59"/>
    </row>
    <row r="358" spans="18:18">
      <c r="R358" s="59"/>
    </row>
    <row r="359" spans="18:18">
      <c r="R359" s="59"/>
    </row>
    <row r="360" spans="18:18">
      <c r="R360" s="59"/>
    </row>
    <row r="361" spans="18:18">
      <c r="R361" s="59"/>
    </row>
    <row r="362" spans="18:18">
      <c r="R362" s="59"/>
    </row>
    <row r="363" spans="18:18">
      <c r="R363" s="59"/>
    </row>
    <row r="364" spans="18:18">
      <c r="R364" s="59"/>
    </row>
    <row r="365" spans="18:18">
      <c r="R365" s="59"/>
    </row>
    <row r="366" spans="18:18">
      <c r="R366" s="59"/>
    </row>
    <row r="367" spans="18:18">
      <c r="R367" s="59"/>
    </row>
    <row r="368" spans="18:18">
      <c r="R368" s="59"/>
    </row>
    <row r="369" spans="18:18">
      <c r="R369" s="59"/>
    </row>
    <row r="370" spans="18:18">
      <c r="R370" s="59"/>
    </row>
    <row r="371" spans="18:18">
      <c r="R371" s="59"/>
    </row>
    <row r="372" spans="18:18">
      <c r="R372" s="59"/>
    </row>
    <row r="373" spans="18:18">
      <c r="R373" s="59"/>
    </row>
    <row r="374" spans="18:18">
      <c r="R374" s="59"/>
    </row>
    <row r="375" spans="18:18">
      <c r="R375" s="59"/>
    </row>
    <row r="376" spans="18:18">
      <c r="R376" s="59"/>
    </row>
    <row r="377" spans="18:18">
      <c r="R377" s="59"/>
    </row>
    <row r="378" spans="18:18">
      <c r="R378" s="59"/>
    </row>
    <row r="379" spans="18:18">
      <c r="R379" s="59"/>
    </row>
    <row r="380" spans="18:18">
      <c r="R380" s="59"/>
    </row>
    <row r="381" spans="18:18">
      <c r="R381" s="59"/>
    </row>
    <row r="382" spans="18:18">
      <c r="R382" s="59"/>
    </row>
    <row r="383" spans="18:18">
      <c r="R383" s="59"/>
    </row>
    <row r="384" spans="18:18">
      <c r="R384" s="59"/>
    </row>
    <row r="385" spans="18:18">
      <c r="R385" s="59"/>
    </row>
    <row r="386" spans="18:18">
      <c r="R386" s="59"/>
    </row>
    <row r="387" spans="18:18">
      <c r="R387" s="59"/>
    </row>
    <row r="388" spans="18:18">
      <c r="R388" s="59"/>
    </row>
    <row r="389" spans="18:18">
      <c r="R389" s="59"/>
    </row>
    <row r="390" spans="18:18">
      <c r="R390" s="59"/>
    </row>
    <row r="391" spans="18:18">
      <c r="R391" s="59"/>
    </row>
    <row r="392" spans="18:18">
      <c r="R392" s="59"/>
    </row>
    <row r="393" spans="18:18">
      <c r="R393" s="59"/>
    </row>
    <row r="394" spans="18:18">
      <c r="R394" s="59"/>
    </row>
    <row r="395" spans="18:18">
      <c r="R395" s="59"/>
    </row>
    <row r="396" spans="18:18">
      <c r="R396" s="59"/>
    </row>
    <row r="397" spans="18:18">
      <c r="R397" s="59"/>
    </row>
    <row r="398" spans="18:18">
      <c r="R398" s="59"/>
    </row>
    <row r="399" spans="18:18">
      <c r="R399" s="59"/>
    </row>
    <row r="400" spans="18:18">
      <c r="R400" s="59"/>
    </row>
    <row r="401" spans="18:18">
      <c r="R401" s="59"/>
    </row>
    <row r="402" spans="18:18">
      <c r="R402" s="59"/>
    </row>
    <row r="403" spans="18:18">
      <c r="R403" s="59"/>
    </row>
    <row r="404" spans="18:18">
      <c r="R404" s="59"/>
    </row>
    <row r="405" spans="18:18">
      <c r="R405" s="59"/>
    </row>
    <row r="406" spans="18:18">
      <c r="R406" s="59"/>
    </row>
    <row r="407" spans="18:18">
      <c r="R407" s="59"/>
    </row>
    <row r="408" spans="18:18">
      <c r="R408" s="59"/>
    </row>
    <row r="409" spans="18:18">
      <c r="R409" s="59"/>
    </row>
    <row r="410" spans="18:18">
      <c r="R410" s="59"/>
    </row>
    <row r="411" spans="18:18">
      <c r="R411" s="59"/>
    </row>
    <row r="412" spans="18:18">
      <c r="R412" s="59"/>
    </row>
    <row r="413" spans="18:18">
      <c r="R413" s="59"/>
    </row>
    <row r="414" spans="18:18">
      <c r="R414" s="59"/>
    </row>
    <row r="415" spans="18:18">
      <c r="R415" s="59"/>
    </row>
    <row r="416" spans="18:18">
      <c r="R416" s="59"/>
    </row>
    <row r="417" spans="18:18">
      <c r="R417" s="59"/>
    </row>
    <row r="418" spans="18:18">
      <c r="R418" s="59"/>
    </row>
    <row r="419" spans="18:18">
      <c r="R419" s="59"/>
    </row>
    <row r="420" spans="18:18">
      <c r="R420" s="59"/>
    </row>
    <row r="421" spans="18:18">
      <c r="R421" s="59"/>
    </row>
    <row r="422" spans="18:18">
      <c r="R422" s="59"/>
    </row>
    <row r="423" spans="18:18">
      <c r="R423" s="59"/>
    </row>
    <row r="424" spans="18:18">
      <c r="R424" s="59"/>
    </row>
    <row r="425" spans="18:18">
      <c r="R425" s="59"/>
    </row>
    <row r="426" spans="18:18">
      <c r="R426" s="59"/>
    </row>
    <row r="427" spans="18:18">
      <c r="R427" s="59"/>
    </row>
    <row r="428" spans="18:18">
      <c r="R428" s="59"/>
    </row>
    <row r="429" spans="18:18">
      <c r="R429" s="59"/>
    </row>
    <row r="430" spans="18:18">
      <c r="R430" s="59"/>
    </row>
    <row r="431" spans="18:18">
      <c r="R431" s="59"/>
    </row>
    <row r="432" spans="18:18">
      <c r="R432" s="59"/>
    </row>
    <row r="433" spans="18:18">
      <c r="R433" s="59"/>
    </row>
    <row r="434" spans="18:18">
      <c r="R434" s="59"/>
    </row>
    <row r="435" spans="18:18">
      <c r="R435" s="59"/>
    </row>
    <row r="436" spans="18:18">
      <c r="R436" s="59"/>
    </row>
    <row r="437" spans="18:18">
      <c r="R437" s="59"/>
    </row>
    <row r="438" spans="18:18">
      <c r="R438" s="59"/>
    </row>
    <row r="439" spans="18:18">
      <c r="R439" s="59"/>
    </row>
    <row r="440" spans="18:18">
      <c r="R440" s="59"/>
    </row>
    <row r="441" spans="18:18">
      <c r="R441" s="59"/>
    </row>
    <row r="442" spans="18:18">
      <c r="R442" s="59"/>
    </row>
    <row r="443" spans="18:18">
      <c r="R443" s="59"/>
    </row>
    <row r="444" spans="18:18">
      <c r="R444" s="59"/>
    </row>
    <row r="445" spans="18:18">
      <c r="R445" s="59"/>
    </row>
    <row r="446" spans="18:18">
      <c r="R446" s="59"/>
    </row>
    <row r="447" spans="18:18">
      <c r="R447" s="59"/>
    </row>
    <row r="448" spans="18:18">
      <c r="R448" s="59"/>
    </row>
    <row r="449" spans="18:18">
      <c r="R449" s="59"/>
    </row>
    <row r="450" spans="18:18">
      <c r="R450" s="59"/>
    </row>
    <row r="451" spans="18:18">
      <c r="R451" s="59"/>
    </row>
    <row r="452" spans="18:18">
      <c r="R452" s="59"/>
    </row>
    <row r="453" spans="18:18">
      <c r="R453" s="59"/>
    </row>
    <row r="454" spans="18:18">
      <c r="R454" s="59"/>
    </row>
    <row r="455" spans="18:18">
      <c r="R455" s="59"/>
    </row>
    <row r="456" spans="18:18">
      <c r="R456" s="59"/>
    </row>
    <row r="457" spans="18:18">
      <c r="R457" s="59"/>
    </row>
    <row r="458" spans="18:18">
      <c r="R458" s="59"/>
    </row>
    <row r="459" spans="18:18">
      <c r="R459" s="59"/>
    </row>
    <row r="460" spans="18:18">
      <c r="R460" s="59"/>
    </row>
    <row r="461" spans="18:18">
      <c r="R461" s="59"/>
    </row>
    <row r="462" spans="18:18">
      <c r="R462" s="59"/>
    </row>
    <row r="463" spans="18:18">
      <c r="R463" s="59"/>
    </row>
    <row r="464" spans="18:18">
      <c r="R464" s="59"/>
    </row>
    <row r="465" spans="18:18">
      <c r="R465" s="59"/>
    </row>
    <row r="466" spans="18:18">
      <c r="R466" s="59"/>
    </row>
    <row r="467" spans="18:18">
      <c r="R467" s="59"/>
    </row>
    <row r="468" spans="18:18">
      <c r="R468" s="59"/>
    </row>
    <row r="469" spans="18:18">
      <c r="R469" s="59"/>
    </row>
    <row r="470" spans="18:18">
      <c r="R470" s="59"/>
    </row>
    <row r="471" spans="18:18">
      <c r="R471" s="59"/>
    </row>
    <row r="472" spans="18:18">
      <c r="R472" s="59"/>
    </row>
    <row r="473" spans="18:18">
      <c r="R473" s="59"/>
    </row>
    <row r="474" spans="18:18">
      <c r="R474" s="59"/>
    </row>
    <row r="475" spans="18:18">
      <c r="R475" s="59"/>
    </row>
    <row r="476" spans="18:18">
      <c r="R476" s="59"/>
    </row>
    <row r="477" spans="18:18">
      <c r="R477" s="59"/>
    </row>
    <row r="478" spans="18:18">
      <c r="R478" s="59"/>
    </row>
    <row r="479" spans="18:18">
      <c r="R479" s="59"/>
    </row>
    <row r="480" spans="18:18">
      <c r="R480" s="59"/>
    </row>
    <row r="481" spans="18:18">
      <c r="R481" s="59"/>
    </row>
    <row r="482" spans="18:18">
      <c r="R482" s="59"/>
    </row>
    <row r="483" spans="18:18">
      <c r="R483" s="59"/>
    </row>
    <row r="484" spans="18:18">
      <c r="R484" s="59"/>
    </row>
    <row r="485" spans="18:18">
      <c r="R485" s="59"/>
    </row>
    <row r="486" spans="18:18">
      <c r="R486" s="59"/>
    </row>
    <row r="487" spans="18:18">
      <c r="R487" s="59"/>
    </row>
    <row r="488" spans="18:18">
      <c r="R488" s="59"/>
    </row>
    <row r="489" spans="18:18">
      <c r="R489" s="59"/>
    </row>
    <row r="490" spans="18:18">
      <c r="R490" s="59"/>
    </row>
    <row r="491" spans="18:18">
      <c r="R491" s="59"/>
    </row>
    <row r="492" spans="18:18">
      <c r="R492" s="59"/>
    </row>
    <row r="493" spans="18:18">
      <c r="R493" s="59"/>
    </row>
    <row r="494" spans="18:18">
      <c r="R494" s="59"/>
    </row>
    <row r="495" spans="18:18">
      <c r="R495" s="59"/>
    </row>
    <row r="496" spans="18:18">
      <c r="R496" s="59"/>
    </row>
    <row r="497" spans="18:18">
      <c r="R497" s="59"/>
    </row>
    <row r="498" spans="18:18">
      <c r="R498" s="59"/>
    </row>
    <row r="499" spans="18:18">
      <c r="R499" s="59"/>
    </row>
    <row r="500" spans="18:18">
      <c r="R500" s="59"/>
    </row>
    <row r="501" spans="18:18">
      <c r="R501" s="59"/>
    </row>
    <row r="502" spans="18:18">
      <c r="R502" s="59"/>
    </row>
    <row r="503" spans="18:18">
      <c r="R503" s="59"/>
    </row>
    <row r="504" spans="18:18">
      <c r="R504" s="59"/>
    </row>
    <row r="505" spans="18:18">
      <c r="R505" s="59"/>
    </row>
    <row r="506" spans="18:18">
      <c r="R506" s="59"/>
    </row>
    <row r="507" spans="18:18">
      <c r="R507" s="59"/>
    </row>
    <row r="508" spans="18:18">
      <c r="R508" s="59"/>
    </row>
    <row r="509" spans="18:18">
      <c r="R509" s="59"/>
    </row>
    <row r="510" spans="18:18">
      <c r="R510" s="59"/>
    </row>
    <row r="511" spans="18:18">
      <c r="R511" s="59"/>
    </row>
    <row r="512" spans="18:18">
      <c r="R512" s="59"/>
    </row>
    <row r="513" spans="18:18">
      <c r="R513" s="59"/>
    </row>
    <row r="514" spans="18:18">
      <c r="R514" s="59"/>
    </row>
    <row r="515" spans="18:18">
      <c r="R515" s="59"/>
    </row>
    <row r="516" spans="18:18">
      <c r="R516" s="59"/>
    </row>
    <row r="517" spans="18:18">
      <c r="R517" s="59"/>
    </row>
    <row r="518" spans="18:18">
      <c r="R518" s="59"/>
    </row>
    <row r="519" spans="18:18">
      <c r="R519" s="59"/>
    </row>
    <row r="520" spans="18:18">
      <c r="R520" s="59"/>
    </row>
    <row r="521" spans="18:18">
      <c r="R521" s="59"/>
    </row>
    <row r="522" spans="18:18">
      <c r="R522" s="59"/>
    </row>
    <row r="523" spans="18:18">
      <c r="R523" s="59"/>
    </row>
    <row r="524" spans="18:18">
      <c r="R524" s="59"/>
    </row>
    <row r="525" spans="18:18">
      <c r="R525" s="59"/>
    </row>
    <row r="526" spans="18:18">
      <c r="R526" s="59"/>
    </row>
    <row r="527" spans="18:18">
      <c r="R527" s="59"/>
    </row>
    <row r="528" spans="18:18">
      <c r="R528" s="59"/>
    </row>
    <row r="529" spans="18:18">
      <c r="R529" s="59"/>
    </row>
    <row r="530" spans="18:18">
      <c r="R530" s="59"/>
    </row>
    <row r="531" spans="18:18">
      <c r="R531" s="59"/>
    </row>
    <row r="532" spans="18:18">
      <c r="R532" s="59"/>
    </row>
    <row r="533" spans="18:18">
      <c r="R533" s="59"/>
    </row>
    <row r="534" spans="18:18">
      <c r="R534" s="59"/>
    </row>
    <row r="535" spans="18:18">
      <c r="R535" s="59"/>
    </row>
    <row r="536" spans="18:18">
      <c r="R536" s="59"/>
    </row>
    <row r="537" spans="18:18">
      <c r="R537" s="59"/>
    </row>
    <row r="538" spans="18:18">
      <c r="R538" s="59"/>
    </row>
    <row r="539" spans="18:18">
      <c r="R539" s="59"/>
    </row>
    <row r="540" spans="18:18">
      <c r="R540" s="59"/>
    </row>
    <row r="541" spans="18:18">
      <c r="R541" s="59"/>
    </row>
    <row r="542" spans="18:18">
      <c r="R542" s="59"/>
    </row>
    <row r="543" spans="18:18">
      <c r="R543" s="59"/>
    </row>
    <row r="544" spans="18:18">
      <c r="R544" s="59"/>
    </row>
    <row r="545" spans="18:18">
      <c r="R545" s="59"/>
    </row>
    <row r="546" spans="18:18">
      <c r="R546" s="59"/>
    </row>
    <row r="547" spans="18:18">
      <c r="R547" s="59"/>
    </row>
    <row r="548" spans="18:18">
      <c r="R548" s="59"/>
    </row>
    <row r="549" spans="18:18">
      <c r="R549" s="59"/>
    </row>
    <row r="550" spans="18:18">
      <c r="R550" s="59"/>
    </row>
    <row r="551" spans="18:18">
      <c r="R551" s="59"/>
    </row>
    <row r="552" spans="18:18">
      <c r="R552" s="59"/>
    </row>
    <row r="553" spans="18:18">
      <c r="R553" s="59"/>
    </row>
    <row r="554" spans="18:18">
      <c r="R554" s="59"/>
    </row>
    <row r="555" spans="18:18">
      <c r="R555" s="59"/>
    </row>
    <row r="556" spans="18:18">
      <c r="R556" s="59"/>
    </row>
    <row r="557" spans="18:18">
      <c r="R557" s="59"/>
    </row>
    <row r="558" spans="18:18">
      <c r="R558" s="59"/>
    </row>
    <row r="559" spans="18:18">
      <c r="R559" s="59"/>
    </row>
    <row r="560" spans="18:18">
      <c r="R560" s="59"/>
    </row>
    <row r="561" spans="18:18">
      <c r="R561" s="59"/>
    </row>
    <row r="562" spans="18:18">
      <c r="R562" s="59"/>
    </row>
    <row r="563" spans="18:18">
      <c r="R563" s="59"/>
    </row>
    <row r="564" spans="18:18">
      <c r="R564" s="59"/>
    </row>
    <row r="565" spans="18:18">
      <c r="R565" s="59"/>
    </row>
    <row r="566" spans="18:18">
      <c r="R566" s="59"/>
    </row>
    <row r="567" spans="18:18">
      <c r="R567" s="59"/>
    </row>
    <row r="568" spans="18:18">
      <c r="R568" s="59"/>
    </row>
    <row r="569" spans="18:18">
      <c r="R569" s="59"/>
    </row>
    <row r="570" spans="18:18">
      <c r="R570" s="59"/>
    </row>
    <row r="571" spans="18:18">
      <c r="R571" s="59"/>
    </row>
    <row r="572" spans="18:18">
      <c r="R572" s="59"/>
    </row>
    <row r="573" spans="18:18">
      <c r="R573" s="59"/>
    </row>
    <row r="574" spans="18:18">
      <c r="R574" s="59"/>
    </row>
    <row r="575" spans="18:18">
      <c r="R575" s="59"/>
    </row>
    <row r="576" spans="18:18">
      <c r="R576" s="59"/>
    </row>
    <row r="577" spans="18:18">
      <c r="R577" s="59"/>
    </row>
    <row r="578" spans="18:18">
      <c r="R578" s="59"/>
    </row>
    <row r="579" spans="18:18">
      <c r="R579" s="59"/>
    </row>
    <row r="580" spans="18:18">
      <c r="R580" s="59"/>
    </row>
    <row r="581" spans="18:18">
      <c r="R581" s="59"/>
    </row>
    <row r="582" spans="18:18">
      <c r="R582" s="59"/>
    </row>
    <row r="583" spans="18:18">
      <c r="R583" s="59"/>
    </row>
    <row r="584" spans="18:18">
      <c r="R584" s="59"/>
    </row>
    <row r="585" spans="18:18">
      <c r="R585" s="59"/>
    </row>
    <row r="586" spans="18:18">
      <c r="R586" s="59"/>
    </row>
    <row r="587" spans="18:18">
      <c r="R587" s="59"/>
    </row>
    <row r="588" spans="18:18">
      <c r="R588" s="59"/>
    </row>
    <row r="589" spans="18:18">
      <c r="R589" s="59"/>
    </row>
    <row r="590" spans="18:18">
      <c r="R590" s="59"/>
    </row>
    <row r="591" spans="18:18">
      <c r="R591" s="59"/>
    </row>
    <row r="592" spans="18:18">
      <c r="R592" s="59"/>
    </row>
    <row r="593" spans="18:18">
      <c r="R593" s="59"/>
    </row>
    <row r="594" spans="18:18">
      <c r="R594" s="59"/>
    </row>
    <row r="595" spans="18:18">
      <c r="R595" s="59"/>
    </row>
    <row r="596" spans="18:18">
      <c r="R596" s="59"/>
    </row>
    <row r="597" spans="18:18">
      <c r="R597" s="59"/>
    </row>
    <row r="598" spans="18:18">
      <c r="R598" s="59"/>
    </row>
    <row r="599" spans="18:18">
      <c r="R599" s="59"/>
    </row>
    <row r="600" spans="18:18">
      <c r="R600" s="59"/>
    </row>
    <row r="601" spans="18:18">
      <c r="R601" s="59"/>
    </row>
    <row r="602" spans="18:18">
      <c r="R602" s="59"/>
    </row>
    <row r="603" spans="18:18">
      <c r="R603" s="59"/>
    </row>
    <row r="604" spans="18:18">
      <c r="R604" s="59"/>
    </row>
    <row r="605" spans="18:18">
      <c r="R605" s="59"/>
    </row>
    <row r="606" spans="18:18">
      <c r="R606" s="59"/>
    </row>
    <row r="607" spans="18:18">
      <c r="R607" s="59"/>
    </row>
    <row r="608" spans="18:18">
      <c r="R608" s="59"/>
    </row>
    <row r="609" spans="18:18">
      <c r="R609" s="59"/>
    </row>
    <row r="610" spans="18:18">
      <c r="R610" s="59"/>
    </row>
    <row r="611" spans="18:18">
      <c r="R611" s="59"/>
    </row>
    <row r="612" spans="18:18">
      <c r="R612" s="59"/>
    </row>
    <row r="613" spans="18:18">
      <c r="R613" s="59"/>
    </row>
    <row r="614" spans="18:18">
      <c r="R614" s="59"/>
    </row>
    <row r="615" spans="18:18">
      <c r="R615" s="59"/>
    </row>
    <row r="616" spans="18:18">
      <c r="R616" s="59"/>
    </row>
    <row r="617" spans="18:18">
      <c r="R617" s="59"/>
    </row>
    <row r="618" spans="18:18">
      <c r="R618" s="59"/>
    </row>
    <row r="619" spans="18:18">
      <c r="R619" s="59"/>
    </row>
    <row r="620" spans="18:18">
      <c r="R620" s="59"/>
    </row>
    <row r="621" spans="18:18">
      <c r="R621" s="59"/>
    </row>
    <row r="622" spans="18:18">
      <c r="R622" s="59"/>
    </row>
    <row r="623" spans="18:18">
      <c r="R623" s="59"/>
    </row>
    <row r="624" spans="18:18">
      <c r="R624" s="59"/>
    </row>
    <row r="625" spans="18:18">
      <c r="R625" s="59"/>
    </row>
    <row r="626" spans="18:18">
      <c r="R626" s="59"/>
    </row>
    <row r="627" spans="18:18">
      <c r="R627" s="59"/>
    </row>
    <row r="628" spans="18:18">
      <c r="R628" s="59"/>
    </row>
    <row r="629" spans="18:18">
      <c r="R629" s="59"/>
    </row>
    <row r="630" spans="18:18">
      <c r="R630" s="59"/>
    </row>
    <row r="631" spans="18:18">
      <c r="R631" s="59"/>
    </row>
    <row r="632" spans="18:18">
      <c r="R632" s="59"/>
    </row>
    <row r="633" spans="18:18">
      <c r="R633" s="59"/>
    </row>
    <row r="634" spans="18:18">
      <c r="R634" s="59"/>
    </row>
    <row r="635" spans="18:18">
      <c r="R635" s="59"/>
    </row>
    <row r="636" spans="18:18">
      <c r="R636" s="59"/>
    </row>
    <row r="637" spans="18:18">
      <c r="R637" s="59"/>
    </row>
    <row r="638" spans="18:18">
      <c r="R638" s="59"/>
    </row>
    <row r="639" spans="18:18">
      <c r="R639" s="59"/>
    </row>
    <row r="640" spans="18:18">
      <c r="R640" s="59"/>
    </row>
    <row r="641" spans="18:18">
      <c r="R641" s="59"/>
    </row>
    <row r="642" spans="18:18">
      <c r="R642" s="59"/>
    </row>
    <row r="643" spans="18:18">
      <c r="R643" s="59"/>
    </row>
    <row r="644" spans="18:18">
      <c r="R644" s="59"/>
    </row>
    <row r="645" spans="18:18">
      <c r="R645" s="59"/>
    </row>
    <row r="646" spans="18:18">
      <c r="R646" s="59"/>
    </row>
    <row r="647" spans="18:18">
      <c r="R647" s="59"/>
    </row>
    <row r="648" spans="18:18">
      <c r="R648" s="59"/>
    </row>
    <row r="649" spans="18:18">
      <c r="R649" s="59"/>
    </row>
    <row r="650" spans="18:18">
      <c r="R650" s="59"/>
    </row>
    <row r="651" spans="18:18">
      <c r="R651" s="59"/>
    </row>
    <row r="652" spans="18:18">
      <c r="R652" s="59"/>
    </row>
    <row r="653" spans="18:18">
      <c r="R653" s="59"/>
    </row>
    <row r="654" spans="18:18">
      <c r="R654" s="59"/>
    </row>
    <row r="655" spans="18:18">
      <c r="R655" s="59"/>
    </row>
    <row r="656" spans="18:18">
      <c r="R656" s="59"/>
    </row>
    <row r="657" spans="18:18">
      <c r="R657" s="59"/>
    </row>
    <row r="658" spans="18:18">
      <c r="R658" s="59"/>
    </row>
    <row r="659" spans="18:18">
      <c r="R659" s="59"/>
    </row>
    <row r="660" spans="18:18">
      <c r="R660" s="59"/>
    </row>
    <row r="661" spans="18:18">
      <c r="R661" s="59"/>
    </row>
    <row r="662" spans="18:18">
      <c r="R662" s="59"/>
    </row>
    <row r="663" spans="18:18">
      <c r="R663" s="59"/>
    </row>
    <row r="664" spans="18:18">
      <c r="R664" s="59"/>
    </row>
    <row r="665" spans="18:18">
      <c r="R665" s="59"/>
    </row>
    <row r="666" spans="18:18">
      <c r="R666" s="59"/>
    </row>
    <row r="667" spans="18:18">
      <c r="R667" s="59"/>
    </row>
    <row r="668" spans="18:18">
      <c r="R668" s="59"/>
    </row>
    <row r="669" spans="18:18">
      <c r="R669" s="59"/>
    </row>
    <row r="670" spans="18:18">
      <c r="R670" s="59"/>
    </row>
    <row r="671" spans="18:18">
      <c r="R671" s="59"/>
    </row>
    <row r="672" spans="18:18">
      <c r="R672" s="59"/>
    </row>
    <row r="673" spans="18:18">
      <c r="R673" s="59"/>
    </row>
    <row r="674" spans="18:18">
      <c r="R674" s="59"/>
    </row>
    <row r="675" spans="18:18">
      <c r="R675" s="59"/>
    </row>
    <row r="676" spans="18:18">
      <c r="R676" s="59"/>
    </row>
    <row r="677" spans="18:18">
      <c r="R677" s="59"/>
    </row>
    <row r="678" spans="18:18">
      <c r="R678" s="59"/>
    </row>
    <row r="679" spans="18:18">
      <c r="R679" s="59"/>
    </row>
    <row r="680" spans="18:18">
      <c r="R680" s="59"/>
    </row>
    <row r="681" spans="18:18">
      <c r="R681" s="59"/>
    </row>
    <row r="682" spans="18:18">
      <c r="R682" s="59"/>
    </row>
    <row r="683" spans="18:18">
      <c r="R683" s="59"/>
    </row>
    <row r="684" spans="18:18">
      <c r="R684" s="59"/>
    </row>
    <row r="685" spans="18:18">
      <c r="R685" s="59"/>
    </row>
    <row r="686" spans="18:18">
      <c r="R686" s="59"/>
    </row>
    <row r="687" spans="18:18">
      <c r="R687" s="59"/>
    </row>
    <row r="688" spans="18:18">
      <c r="R688" s="59"/>
    </row>
    <row r="689" spans="18:18">
      <c r="R689" s="59"/>
    </row>
    <row r="690" spans="18:18">
      <c r="R690" s="59"/>
    </row>
    <row r="691" spans="18:18">
      <c r="R691" s="59"/>
    </row>
    <row r="692" spans="18:18">
      <c r="R692" s="59"/>
    </row>
    <row r="693" spans="18:18">
      <c r="R693" s="59"/>
    </row>
    <row r="694" spans="18:18">
      <c r="R694" s="59"/>
    </row>
    <row r="695" spans="18:18">
      <c r="R695" s="59"/>
    </row>
    <row r="696" spans="18:18">
      <c r="R696" s="59"/>
    </row>
    <row r="697" spans="18:18">
      <c r="R697" s="59"/>
    </row>
    <row r="698" spans="18:18">
      <c r="R698" s="59"/>
    </row>
    <row r="699" spans="18:18">
      <c r="R699" s="59"/>
    </row>
    <row r="700" spans="18:18">
      <c r="R700" s="59"/>
    </row>
    <row r="701" spans="18:18">
      <c r="R701" s="59"/>
    </row>
    <row r="702" spans="18:18">
      <c r="R702" s="59"/>
    </row>
    <row r="703" spans="18:18">
      <c r="R703" s="59"/>
    </row>
    <row r="704" spans="18:18">
      <c r="R704" s="59"/>
    </row>
    <row r="705" spans="18:18">
      <c r="R705" s="59"/>
    </row>
    <row r="706" spans="18:18">
      <c r="R706" s="59"/>
    </row>
    <row r="707" spans="18:18">
      <c r="R707" s="59"/>
    </row>
    <row r="708" spans="18:18">
      <c r="R708" s="59"/>
    </row>
    <row r="709" spans="18:18">
      <c r="R709" s="59"/>
    </row>
    <row r="710" spans="18:18">
      <c r="R710" s="59"/>
    </row>
    <row r="711" spans="18:18">
      <c r="R711" s="59"/>
    </row>
    <row r="712" spans="18:18">
      <c r="R712" s="59"/>
    </row>
    <row r="713" spans="18:18">
      <c r="R713" s="59"/>
    </row>
    <row r="714" spans="18:18">
      <c r="R714" s="59"/>
    </row>
    <row r="715" spans="18:18">
      <c r="R715" s="59"/>
    </row>
    <row r="716" spans="18:18">
      <c r="R716" s="59"/>
    </row>
    <row r="717" spans="18:18">
      <c r="R717" s="59"/>
    </row>
    <row r="718" spans="18:18">
      <c r="R718" s="59"/>
    </row>
    <row r="719" spans="18:18">
      <c r="R719" s="59"/>
    </row>
    <row r="720" spans="18:18">
      <c r="R720" s="59"/>
    </row>
    <row r="721" spans="18:18">
      <c r="R721" s="59"/>
    </row>
    <row r="722" spans="18:18">
      <c r="R722" s="59"/>
    </row>
    <row r="723" spans="18:18">
      <c r="R723" s="59"/>
    </row>
    <row r="724" spans="18:18">
      <c r="R724" s="59"/>
    </row>
    <row r="725" spans="18:18">
      <c r="R725" s="59"/>
    </row>
    <row r="726" spans="18:18">
      <c r="R726" s="59"/>
    </row>
    <row r="727" spans="18:18">
      <c r="R727" s="59"/>
    </row>
    <row r="728" spans="18:18">
      <c r="R728" s="59"/>
    </row>
    <row r="729" spans="18:18">
      <c r="R729" s="59"/>
    </row>
    <row r="730" spans="18:18">
      <c r="R730" s="59"/>
    </row>
    <row r="731" spans="18:18">
      <c r="R731" s="59"/>
    </row>
    <row r="732" spans="18:18">
      <c r="R732" s="59"/>
    </row>
    <row r="733" spans="18:18">
      <c r="R733" s="59"/>
    </row>
    <row r="734" spans="18:18">
      <c r="R734" s="59"/>
    </row>
    <row r="735" spans="18:18">
      <c r="R735" s="59"/>
    </row>
    <row r="736" spans="18:18">
      <c r="R736" s="59"/>
    </row>
    <row r="737" spans="18:18">
      <c r="R737" s="59"/>
    </row>
    <row r="738" spans="18:18">
      <c r="R738" s="59"/>
    </row>
    <row r="739" spans="18:18">
      <c r="R739" s="59"/>
    </row>
    <row r="740" spans="18:18">
      <c r="R740" s="59"/>
    </row>
    <row r="741" spans="18:18">
      <c r="R741" s="59"/>
    </row>
    <row r="742" spans="18:18">
      <c r="R742" s="59"/>
    </row>
    <row r="743" spans="18:18">
      <c r="R743" s="59"/>
    </row>
    <row r="744" spans="18:18">
      <c r="R744" s="59"/>
    </row>
    <row r="745" spans="18:18">
      <c r="R745" s="59"/>
    </row>
    <row r="746" spans="18:18">
      <c r="R746" s="59"/>
    </row>
    <row r="747" spans="18:18">
      <c r="R747" s="59"/>
    </row>
    <row r="748" spans="18:18">
      <c r="R748" s="59"/>
    </row>
    <row r="749" spans="18:18">
      <c r="R749" s="59"/>
    </row>
    <row r="750" spans="18:18">
      <c r="R750" s="59"/>
    </row>
    <row r="751" spans="18:18">
      <c r="R751" s="59"/>
    </row>
    <row r="752" spans="18:18">
      <c r="R752" s="59"/>
    </row>
    <row r="753" spans="18:18">
      <c r="R753" s="59"/>
    </row>
    <row r="754" spans="18:18">
      <c r="R754" s="59"/>
    </row>
    <row r="755" spans="18:18">
      <c r="R755" s="59"/>
    </row>
    <row r="756" spans="18:18">
      <c r="R756" s="59"/>
    </row>
    <row r="757" spans="18:18">
      <c r="R757" s="59"/>
    </row>
    <row r="758" spans="18:18">
      <c r="R758" s="59"/>
    </row>
    <row r="759" spans="18:18">
      <c r="R759" s="59"/>
    </row>
    <row r="760" spans="18:18">
      <c r="R760" s="59"/>
    </row>
    <row r="761" spans="18:18">
      <c r="R761" s="59"/>
    </row>
    <row r="762" spans="18:18">
      <c r="R762" s="59"/>
    </row>
    <row r="763" spans="18:18">
      <c r="R763" s="59"/>
    </row>
    <row r="764" spans="18:18">
      <c r="R764" s="59"/>
    </row>
    <row r="765" spans="18:18">
      <c r="R765" s="59"/>
    </row>
    <row r="766" spans="18:18">
      <c r="R766" s="59"/>
    </row>
    <row r="767" spans="18:18">
      <c r="R767" s="59"/>
    </row>
    <row r="768" spans="18:18">
      <c r="R768" s="59"/>
    </row>
    <row r="769" spans="18:18">
      <c r="R769" s="59"/>
    </row>
    <row r="770" spans="18:18">
      <c r="R770" s="59"/>
    </row>
    <row r="771" spans="18:18">
      <c r="R771" s="59"/>
    </row>
    <row r="772" spans="18:18">
      <c r="R772" s="59"/>
    </row>
    <row r="773" spans="18:18">
      <c r="R773" s="59"/>
    </row>
    <row r="774" spans="18:18">
      <c r="R774" s="59"/>
    </row>
    <row r="775" spans="18:18">
      <c r="R775" s="59"/>
    </row>
    <row r="776" spans="18:18">
      <c r="R776" s="59"/>
    </row>
    <row r="777" spans="18:18">
      <c r="R777" s="59"/>
    </row>
    <row r="778" spans="18:18">
      <c r="R778" s="59"/>
    </row>
    <row r="779" spans="18:18">
      <c r="R779" s="59"/>
    </row>
    <row r="780" spans="18:18">
      <c r="R780" s="59"/>
    </row>
    <row r="781" spans="18:18">
      <c r="R781" s="59"/>
    </row>
    <row r="782" spans="18:18">
      <c r="R782" s="59"/>
    </row>
    <row r="783" spans="18:18">
      <c r="R783" s="59"/>
    </row>
    <row r="784" spans="18:18">
      <c r="R784" s="59"/>
    </row>
    <row r="785" spans="18:18">
      <c r="R785" s="59"/>
    </row>
    <row r="786" spans="18:18">
      <c r="R786" s="59"/>
    </row>
    <row r="787" spans="18:18">
      <c r="R787" s="59"/>
    </row>
    <row r="788" spans="18:18">
      <c r="R788" s="59"/>
    </row>
    <row r="789" spans="18:18">
      <c r="R789" s="59"/>
    </row>
    <row r="790" spans="18:18">
      <c r="R790" s="59"/>
    </row>
    <row r="791" spans="18:18">
      <c r="R791" s="59"/>
    </row>
    <row r="792" spans="18:18">
      <c r="R792" s="59"/>
    </row>
    <row r="793" spans="18:18">
      <c r="R793" s="59"/>
    </row>
    <row r="794" spans="18:18">
      <c r="R794" s="59"/>
    </row>
    <row r="795" spans="18:18">
      <c r="R795" s="59"/>
    </row>
    <row r="796" spans="18:18">
      <c r="R796" s="59"/>
    </row>
    <row r="797" spans="18:18">
      <c r="R797" s="59"/>
    </row>
    <row r="798" spans="18:18">
      <c r="R798" s="59"/>
    </row>
    <row r="799" spans="18:18">
      <c r="R799" s="59"/>
    </row>
    <row r="800" spans="18:18">
      <c r="R800" s="59"/>
    </row>
    <row r="801" spans="18:18">
      <c r="R801" s="59"/>
    </row>
    <row r="802" spans="18:18">
      <c r="R802" s="59"/>
    </row>
    <row r="803" spans="18:18">
      <c r="R803" s="59"/>
    </row>
    <row r="804" spans="18:18">
      <c r="R804" s="59"/>
    </row>
    <row r="805" spans="18:18">
      <c r="R805" s="59"/>
    </row>
    <row r="806" spans="18:18">
      <c r="R806" s="59"/>
    </row>
    <row r="807" spans="18:18">
      <c r="R807" s="59"/>
    </row>
    <row r="808" spans="18:18">
      <c r="R808" s="59"/>
    </row>
    <row r="809" spans="18:18">
      <c r="R809" s="59"/>
    </row>
    <row r="810" spans="18:18">
      <c r="R810" s="59"/>
    </row>
    <row r="811" spans="18:18">
      <c r="R811" s="59"/>
    </row>
    <row r="812" spans="18:18">
      <c r="R812" s="59"/>
    </row>
    <row r="813" spans="18:18">
      <c r="R813" s="59"/>
    </row>
    <row r="814" spans="18:18">
      <c r="R814" s="59"/>
    </row>
    <row r="815" spans="18:18">
      <c r="R815" s="59"/>
    </row>
    <row r="816" spans="18:18">
      <c r="R816" s="59"/>
    </row>
    <row r="817" spans="18:18">
      <c r="R817" s="59"/>
    </row>
    <row r="818" spans="18:18">
      <c r="R818" s="59"/>
    </row>
    <row r="819" spans="18:18">
      <c r="R819" s="59"/>
    </row>
    <row r="820" spans="18:18">
      <c r="R820" s="59"/>
    </row>
    <row r="821" spans="18:18">
      <c r="R821" s="59"/>
    </row>
    <row r="822" spans="18:18">
      <c r="R822" s="59"/>
    </row>
    <row r="823" spans="18:18">
      <c r="R823" s="59"/>
    </row>
    <row r="824" spans="18:18">
      <c r="R824" s="59"/>
    </row>
    <row r="825" spans="18:18">
      <c r="R825" s="59"/>
    </row>
    <row r="826" spans="18:18">
      <c r="R826" s="59"/>
    </row>
    <row r="827" spans="18:18">
      <c r="R827" s="59"/>
    </row>
    <row r="828" spans="18:18">
      <c r="R828" s="59"/>
    </row>
    <row r="829" spans="18:18">
      <c r="R829" s="59"/>
    </row>
    <row r="830" spans="18:18">
      <c r="R830" s="59"/>
    </row>
    <row r="831" spans="18:18">
      <c r="R831" s="59"/>
    </row>
    <row r="832" spans="18:18">
      <c r="R832" s="59"/>
    </row>
    <row r="833" spans="18:18">
      <c r="R833" s="59"/>
    </row>
    <row r="834" spans="18:18">
      <c r="R834" s="59"/>
    </row>
    <row r="835" spans="18:18">
      <c r="R835" s="59"/>
    </row>
    <row r="836" spans="18:18">
      <c r="R836" s="59"/>
    </row>
    <row r="837" spans="18:18">
      <c r="R837" s="59"/>
    </row>
    <row r="838" spans="18:18">
      <c r="R838" s="59"/>
    </row>
    <row r="839" spans="18:18">
      <c r="R839" s="59"/>
    </row>
    <row r="840" spans="18:18">
      <c r="R840" s="59"/>
    </row>
    <row r="841" spans="18:18">
      <c r="R841" s="59"/>
    </row>
    <row r="842" spans="18:18">
      <c r="R842" s="59"/>
    </row>
    <row r="843" spans="18:18">
      <c r="R843" s="59"/>
    </row>
    <row r="844" spans="18:18">
      <c r="R844" s="59"/>
    </row>
    <row r="845" spans="18:18">
      <c r="R845" s="59"/>
    </row>
    <row r="846" spans="18:18">
      <c r="R846" s="59"/>
    </row>
    <row r="847" spans="18:18">
      <c r="R847" s="59"/>
    </row>
    <row r="848" spans="18:18">
      <c r="R848" s="59"/>
    </row>
    <row r="849" spans="18:18">
      <c r="R849" s="59"/>
    </row>
    <row r="850" spans="18:18">
      <c r="R850" s="59"/>
    </row>
    <row r="851" spans="18:18">
      <c r="R851" s="59"/>
    </row>
    <row r="852" spans="18:18">
      <c r="R852" s="59"/>
    </row>
    <row r="853" spans="18:18">
      <c r="R853" s="59"/>
    </row>
    <row r="854" spans="18:18">
      <c r="R854" s="59"/>
    </row>
    <row r="855" spans="18:18">
      <c r="R855" s="59"/>
    </row>
    <row r="856" spans="18:18">
      <c r="R856" s="59"/>
    </row>
    <row r="857" spans="18:18">
      <c r="R857" s="59"/>
    </row>
    <row r="858" spans="18:18">
      <c r="R858" s="59"/>
    </row>
    <row r="859" spans="18:18">
      <c r="R859" s="59"/>
    </row>
    <row r="860" spans="18:18">
      <c r="R860" s="59"/>
    </row>
    <row r="861" spans="18:18">
      <c r="R861" s="59"/>
    </row>
    <row r="862" spans="18:18">
      <c r="R862" s="59"/>
    </row>
    <row r="863" spans="18:18">
      <c r="R863" s="59"/>
    </row>
    <row r="864" spans="18:18">
      <c r="R864" s="59"/>
    </row>
    <row r="865" spans="18:18">
      <c r="R865" s="59"/>
    </row>
    <row r="866" spans="18:18">
      <c r="R866" s="59"/>
    </row>
    <row r="867" spans="18:18">
      <c r="R867" s="59"/>
    </row>
    <row r="868" spans="18:18">
      <c r="R868" s="59"/>
    </row>
    <row r="869" spans="18:18">
      <c r="R869" s="59"/>
    </row>
    <row r="870" spans="18:18">
      <c r="R870" s="59"/>
    </row>
    <row r="871" spans="18:18">
      <c r="R871" s="59"/>
    </row>
    <row r="872" spans="18:18">
      <c r="R872" s="59"/>
    </row>
    <row r="873" spans="18:18">
      <c r="R873" s="59"/>
    </row>
    <row r="874" spans="18:18">
      <c r="R874" s="59"/>
    </row>
    <row r="875" spans="18:18">
      <c r="R875" s="59"/>
    </row>
    <row r="876" spans="18:18">
      <c r="R876" s="59"/>
    </row>
    <row r="877" spans="18:18">
      <c r="R877" s="59"/>
    </row>
    <row r="878" spans="18:18">
      <c r="R878" s="59"/>
    </row>
    <row r="879" spans="18:18">
      <c r="R879" s="59"/>
    </row>
    <row r="880" spans="18:18">
      <c r="R880" s="59"/>
    </row>
    <row r="881" spans="18:18">
      <c r="R881" s="59"/>
    </row>
    <row r="882" spans="18:18">
      <c r="R882" s="59"/>
    </row>
    <row r="883" spans="18:18">
      <c r="R883" s="59"/>
    </row>
    <row r="884" spans="18:18">
      <c r="R884" s="59"/>
    </row>
    <row r="885" spans="18:18">
      <c r="R885" s="59"/>
    </row>
    <row r="886" spans="18:18">
      <c r="R886" s="59"/>
    </row>
    <row r="887" spans="18:18">
      <c r="R887" s="59"/>
    </row>
    <row r="888" spans="18:18">
      <c r="R888" s="59"/>
    </row>
    <row r="889" spans="18:18">
      <c r="R889" s="59"/>
    </row>
    <row r="890" spans="18:18">
      <c r="R890" s="59"/>
    </row>
    <row r="891" spans="18:18">
      <c r="R891" s="59"/>
    </row>
    <row r="892" spans="18:18">
      <c r="R892" s="59"/>
    </row>
    <row r="893" spans="18:18">
      <c r="R893" s="59"/>
    </row>
    <row r="894" spans="18:18">
      <c r="R894" s="59"/>
    </row>
    <row r="895" spans="18:18">
      <c r="R895" s="59"/>
    </row>
    <row r="896" spans="18:18">
      <c r="R896" s="59"/>
    </row>
    <row r="897" spans="18:18">
      <c r="R897" s="59"/>
    </row>
    <row r="898" spans="18:18">
      <c r="R898" s="59"/>
    </row>
    <row r="899" spans="18:18">
      <c r="R899" s="59"/>
    </row>
    <row r="900" spans="18:18">
      <c r="R900" s="59"/>
    </row>
    <row r="901" spans="18:18">
      <c r="R901" s="59"/>
    </row>
    <row r="902" spans="18:18">
      <c r="R902" s="59"/>
    </row>
    <row r="903" spans="18:18">
      <c r="R903" s="59"/>
    </row>
    <row r="904" spans="18:18">
      <c r="R904" s="59"/>
    </row>
    <row r="905" spans="18:18">
      <c r="R905" s="59"/>
    </row>
    <row r="906" spans="18:18">
      <c r="R906" s="59"/>
    </row>
    <row r="907" spans="18:18">
      <c r="R907" s="59"/>
    </row>
    <row r="908" spans="18:18">
      <c r="R908" s="59"/>
    </row>
    <row r="909" spans="18:18">
      <c r="R909" s="59"/>
    </row>
    <row r="910" spans="18:18">
      <c r="R910" s="59"/>
    </row>
    <row r="911" spans="18:18">
      <c r="R911" s="59"/>
    </row>
    <row r="912" spans="18:18">
      <c r="R912" s="59"/>
    </row>
    <row r="913" spans="18:18">
      <c r="R913" s="59"/>
    </row>
    <row r="914" spans="18:18">
      <c r="R914" s="59"/>
    </row>
    <row r="915" spans="18:18">
      <c r="R915" s="59"/>
    </row>
    <row r="916" spans="18:18">
      <c r="R916" s="59"/>
    </row>
    <row r="917" spans="18:18">
      <c r="R917" s="59"/>
    </row>
    <row r="918" spans="18:18">
      <c r="R918" s="59"/>
    </row>
    <row r="919" spans="18:18">
      <c r="R919" s="59"/>
    </row>
    <row r="920" spans="18:18">
      <c r="R920" s="59"/>
    </row>
    <row r="921" spans="18:18">
      <c r="R921" s="59"/>
    </row>
    <row r="922" spans="18:18">
      <c r="R922" s="59"/>
    </row>
    <row r="923" spans="18:18">
      <c r="R923" s="59"/>
    </row>
    <row r="924" spans="18:18">
      <c r="R924" s="59"/>
    </row>
    <row r="925" spans="18:18">
      <c r="R925" s="59"/>
    </row>
    <row r="926" spans="18:18">
      <c r="R926" s="59"/>
    </row>
    <row r="927" spans="18:18">
      <c r="R927" s="59"/>
    </row>
    <row r="928" spans="18:18">
      <c r="R928" s="59"/>
    </row>
    <row r="929" spans="18:18">
      <c r="R929" s="59"/>
    </row>
    <row r="930" spans="18:18">
      <c r="R930" s="59"/>
    </row>
    <row r="931" spans="18:18">
      <c r="R931" s="59"/>
    </row>
    <row r="932" spans="18:18">
      <c r="R932" s="59"/>
    </row>
    <row r="933" spans="18:18">
      <c r="R933" s="59"/>
    </row>
    <row r="934" spans="18:18">
      <c r="R934" s="59"/>
    </row>
    <row r="935" spans="18:18">
      <c r="R935" s="59"/>
    </row>
    <row r="936" spans="18:18">
      <c r="R936" s="59"/>
    </row>
    <row r="937" spans="18:18">
      <c r="R937" s="59"/>
    </row>
    <row r="938" spans="18:18">
      <c r="R938" s="59"/>
    </row>
    <row r="939" spans="18:18">
      <c r="R939" s="59"/>
    </row>
    <row r="940" spans="18:18">
      <c r="R940" s="59"/>
    </row>
    <row r="941" spans="18:18">
      <c r="R941" s="59"/>
    </row>
    <row r="942" spans="18:18">
      <c r="R942" s="59"/>
    </row>
    <row r="943" spans="18:18">
      <c r="R943" s="59"/>
    </row>
    <row r="944" spans="18:18">
      <c r="R944" s="59"/>
    </row>
    <row r="945" spans="18:18">
      <c r="R945" s="59"/>
    </row>
    <row r="946" spans="18:18">
      <c r="R946" s="59"/>
    </row>
    <row r="947" spans="18:18">
      <c r="R947" s="59"/>
    </row>
    <row r="948" spans="18:18">
      <c r="R948" s="59"/>
    </row>
    <row r="949" spans="18:18">
      <c r="R949" s="59"/>
    </row>
    <row r="950" spans="18:18">
      <c r="R950" s="59"/>
    </row>
    <row r="951" spans="18:18">
      <c r="R951" s="59"/>
    </row>
    <row r="952" spans="18:18">
      <c r="R952" s="59"/>
    </row>
    <row r="953" spans="18:18">
      <c r="R953" s="59"/>
    </row>
    <row r="954" spans="18:18">
      <c r="R954" s="59"/>
    </row>
    <row r="955" spans="18:18">
      <c r="R955" s="59"/>
    </row>
    <row r="956" spans="18:18">
      <c r="R956" s="59"/>
    </row>
    <row r="957" spans="18:18">
      <c r="R957" s="59"/>
    </row>
    <row r="958" spans="18:18">
      <c r="R958" s="59"/>
    </row>
    <row r="959" spans="18:18">
      <c r="R959" s="59"/>
    </row>
    <row r="960" spans="18:18">
      <c r="R960" s="59"/>
    </row>
    <row r="961" spans="18:18">
      <c r="R961" s="59"/>
    </row>
    <row r="962" spans="18:18">
      <c r="R962" s="59"/>
    </row>
    <row r="963" spans="18:18">
      <c r="R963" s="59"/>
    </row>
    <row r="964" spans="18:18">
      <c r="R964" s="59"/>
    </row>
    <row r="965" spans="18:18">
      <c r="R965" s="59"/>
    </row>
    <row r="966" spans="18:18">
      <c r="R966" s="59"/>
    </row>
    <row r="967" spans="18:18">
      <c r="R967" s="59"/>
    </row>
    <row r="968" spans="18:18">
      <c r="R968" s="59"/>
    </row>
    <row r="969" spans="18:18">
      <c r="R969" s="59"/>
    </row>
    <row r="970" spans="18:18">
      <c r="R970" s="59"/>
    </row>
    <row r="971" spans="18:18">
      <c r="R971" s="59"/>
    </row>
    <row r="972" spans="18:18">
      <c r="R972" s="59"/>
    </row>
    <row r="973" spans="18:18">
      <c r="R973" s="59"/>
    </row>
    <row r="974" spans="18:18">
      <c r="R974" s="59"/>
    </row>
    <row r="975" spans="18:18">
      <c r="R975" s="59"/>
    </row>
    <row r="976" spans="18:18">
      <c r="R976" s="59"/>
    </row>
    <row r="977" spans="18:18">
      <c r="R977" s="59"/>
    </row>
    <row r="978" spans="18:18">
      <c r="R978" s="59"/>
    </row>
    <row r="979" spans="18:18">
      <c r="R979" s="59"/>
    </row>
    <row r="980" spans="18:18">
      <c r="R980" s="59"/>
    </row>
    <row r="981" spans="18:18">
      <c r="R981" s="59"/>
    </row>
    <row r="982" spans="18:18">
      <c r="R982" s="59"/>
    </row>
    <row r="983" spans="18:18">
      <c r="R983" s="59"/>
    </row>
    <row r="984" spans="18:18">
      <c r="R984" s="59"/>
    </row>
    <row r="985" spans="18:18">
      <c r="R985" s="59"/>
    </row>
    <row r="986" spans="18:18">
      <c r="R986" s="59"/>
    </row>
    <row r="987" spans="18:18">
      <c r="R987" s="59"/>
    </row>
    <row r="988" spans="18:18">
      <c r="R988" s="59"/>
    </row>
    <row r="989" spans="18:18">
      <c r="R989" s="59"/>
    </row>
    <row r="990" spans="18:18">
      <c r="R990" s="59"/>
    </row>
    <row r="991" spans="18:18">
      <c r="R991" s="59"/>
    </row>
    <row r="992" spans="18:18">
      <c r="R992" s="59"/>
    </row>
    <row r="993" spans="18:18">
      <c r="R993" s="59"/>
    </row>
    <row r="994" spans="18:18">
      <c r="R994" s="59"/>
    </row>
    <row r="995" spans="18:18">
      <c r="R995" s="59"/>
    </row>
    <row r="996" spans="18:18">
      <c r="R996" s="59"/>
    </row>
    <row r="997" spans="18:18">
      <c r="R997" s="59"/>
    </row>
    <row r="998" spans="18:18">
      <c r="R998" s="59"/>
    </row>
    <row r="999" spans="18:18">
      <c r="R999" s="59"/>
    </row>
    <row r="1000" spans="18:18">
      <c r="R1000" s="59"/>
    </row>
    <row r="1001" spans="18:18">
      <c r="R1001" s="59"/>
    </row>
    <row r="1002" spans="18:18">
      <c r="R1002" s="59"/>
    </row>
    <row r="1003" spans="18:18">
      <c r="R1003" s="59"/>
    </row>
    <row r="1004" spans="18:18">
      <c r="R1004" s="59"/>
    </row>
    <row r="1005" spans="18:18">
      <c r="R1005" s="59"/>
    </row>
    <row r="1006" spans="18:18">
      <c r="R1006" s="59"/>
    </row>
    <row r="1007" spans="18:18">
      <c r="R1007" s="59"/>
    </row>
    <row r="1008" spans="18:18">
      <c r="R1008" s="59"/>
    </row>
    <row r="1009" spans="18:18">
      <c r="R1009" s="59"/>
    </row>
    <row r="1010" spans="18:18">
      <c r="R1010" s="59"/>
    </row>
    <row r="1011" spans="18:18">
      <c r="R1011" s="59"/>
    </row>
    <row r="1012" spans="18:18">
      <c r="R1012" s="59"/>
    </row>
    <row r="1013" spans="18:18">
      <c r="R1013" s="59"/>
    </row>
    <row r="1014" spans="18:18">
      <c r="R1014" s="59"/>
    </row>
    <row r="1015" spans="18:18">
      <c r="R1015" s="59"/>
    </row>
    <row r="1016" spans="18:18">
      <c r="R1016" s="59"/>
    </row>
    <row r="1017" spans="18:18">
      <c r="R1017" s="59"/>
    </row>
    <row r="1018" spans="18:18">
      <c r="R1018" s="59"/>
    </row>
    <row r="1019" spans="18:18">
      <c r="R1019" s="59"/>
    </row>
    <row r="1020" spans="18:18">
      <c r="R1020" s="59"/>
    </row>
    <row r="1021" spans="18:18">
      <c r="R1021" s="59"/>
    </row>
    <row r="1022" spans="18:18">
      <c r="R1022" s="59"/>
    </row>
    <row r="1023" spans="18:18">
      <c r="R1023" s="59"/>
    </row>
    <row r="1024" spans="18:18">
      <c r="R1024" s="59"/>
    </row>
    <row r="1025" spans="18:18">
      <c r="R1025" s="59"/>
    </row>
    <row r="1026" spans="18:18">
      <c r="R1026" s="59"/>
    </row>
    <row r="1027" spans="18:18">
      <c r="R1027" s="59"/>
    </row>
    <row r="1028" spans="18:18">
      <c r="R1028" s="59"/>
    </row>
    <row r="1029" spans="18:18">
      <c r="R1029" s="59"/>
    </row>
    <row r="1030" spans="18:18">
      <c r="R1030" s="59"/>
    </row>
    <row r="1031" spans="18:18">
      <c r="R1031" s="59"/>
    </row>
    <row r="1032" spans="18:18">
      <c r="R1032" s="59"/>
    </row>
    <row r="1033" spans="18:18">
      <c r="R1033" s="59"/>
    </row>
    <row r="1034" spans="18:18">
      <c r="R1034" s="59"/>
    </row>
    <row r="1035" spans="18:18">
      <c r="R1035" s="59"/>
    </row>
    <row r="1036" spans="18:18">
      <c r="R1036" s="59"/>
    </row>
    <row r="1037" spans="18:18">
      <c r="R1037" s="59"/>
    </row>
    <row r="1038" spans="18:18">
      <c r="R1038" s="59"/>
    </row>
    <row r="1039" spans="18:18">
      <c r="R1039" s="59"/>
    </row>
    <row r="1040" spans="18:18">
      <c r="R1040" s="59"/>
    </row>
    <row r="1041" spans="18:18">
      <c r="R1041" s="59"/>
    </row>
    <row r="1042" spans="18:18">
      <c r="R1042" s="59"/>
    </row>
    <row r="1043" spans="18:18">
      <c r="R1043" s="59"/>
    </row>
    <row r="1044" spans="18:18">
      <c r="R1044" s="59"/>
    </row>
    <row r="1045" spans="18:18">
      <c r="R1045" s="59"/>
    </row>
    <row r="1046" spans="18:18">
      <c r="R1046" s="59"/>
    </row>
    <row r="1047" spans="18:18">
      <c r="R1047" s="59"/>
    </row>
    <row r="1048" spans="18:18">
      <c r="R1048" s="59"/>
    </row>
    <row r="1049" spans="18:18">
      <c r="R1049" s="59"/>
    </row>
    <row r="1050" spans="18:18">
      <c r="R1050" s="59"/>
    </row>
    <row r="1051" spans="18:18">
      <c r="R1051" s="59"/>
    </row>
    <row r="1052" spans="18:18">
      <c r="R1052" s="59"/>
    </row>
    <row r="1053" spans="18:18">
      <c r="R1053" s="59"/>
    </row>
    <row r="1054" spans="18:18">
      <c r="R1054" s="59"/>
    </row>
    <row r="1055" spans="18:18">
      <c r="R1055" s="59"/>
    </row>
    <row r="1056" spans="18:18">
      <c r="R1056" s="59"/>
    </row>
    <row r="1057" spans="18:18">
      <c r="R1057" s="59"/>
    </row>
    <row r="1058" spans="18:18">
      <c r="R1058" s="59"/>
    </row>
    <row r="1059" spans="18:18">
      <c r="R1059" s="59"/>
    </row>
    <row r="1060" spans="18:18">
      <c r="R1060" s="59"/>
    </row>
    <row r="1061" spans="18:18">
      <c r="R1061" s="59"/>
    </row>
    <row r="1062" spans="18:18">
      <c r="R1062" s="59"/>
    </row>
    <row r="1063" spans="18:18">
      <c r="R1063" s="59"/>
    </row>
    <row r="1064" spans="18:18">
      <c r="R1064" s="59"/>
    </row>
    <row r="1065" spans="18:18">
      <c r="R1065" s="59"/>
    </row>
    <row r="1066" spans="18:18">
      <c r="R1066" s="59"/>
    </row>
    <row r="1067" spans="18:18">
      <c r="R1067" s="59"/>
    </row>
    <row r="1068" spans="18:18">
      <c r="R1068" s="59"/>
    </row>
    <row r="1069" spans="18:18">
      <c r="R1069" s="59"/>
    </row>
    <row r="1070" spans="18:18">
      <c r="R1070" s="59"/>
    </row>
    <row r="1071" spans="18:18">
      <c r="R1071" s="59"/>
    </row>
    <row r="1072" spans="18:18">
      <c r="R1072" s="59"/>
    </row>
    <row r="1073" spans="18:18">
      <c r="R1073" s="59"/>
    </row>
    <row r="1074" spans="18:18">
      <c r="R1074" s="59"/>
    </row>
    <row r="1075" spans="18:18">
      <c r="R1075" s="59"/>
    </row>
    <row r="1076" spans="18:18">
      <c r="R1076" s="59"/>
    </row>
    <row r="1077" spans="18:18">
      <c r="R1077" s="59"/>
    </row>
    <row r="1078" spans="18:18">
      <c r="R1078" s="59"/>
    </row>
    <row r="1079" spans="18:18">
      <c r="R1079" s="59"/>
    </row>
    <row r="1080" spans="18:18">
      <c r="R1080" s="59"/>
    </row>
    <row r="1081" spans="18:18">
      <c r="R1081" s="59"/>
    </row>
    <row r="1082" spans="18:18">
      <c r="R1082" s="59"/>
    </row>
    <row r="1083" spans="18:18">
      <c r="R1083" s="59"/>
    </row>
    <row r="1084" spans="18:18">
      <c r="R1084" s="59"/>
    </row>
    <row r="1085" spans="18:18">
      <c r="R1085" s="59"/>
    </row>
    <row r="1086" spans="18:18">
      <c r="R1086" s="59"/>
    </row>
    <row r="1087" spans="18:18">
      <c r="R1087" s="59"/>
    </row>
    <row r="1088" spans="18:18">
      <c r="R1088" s="59"/>
    </row>
    <row r="1089" spans="18:18">
      <c r="R1089" s="59"/>
    </row>
    <row r="1090" spans="18:18">
      <c r="R1090" s="59"/>
    </row>
    <row r="1091" spans="18:18">
      <c r="R1091" s="59"/>
    </row>
    <row r="1092" spans="18:18">
      <c r="R1092" s="59"/>
    </row>
    <row r="1093" spans="18:18">
      <c r="R1093" s="59"/>
    </row>
    <row r="1094" spans="18:18">
      <c r="R1094" s="59"/>
    </row>
    <row r="1095" spans="18:18">
      <c r="R1095" s="59"/>
    </row>
    <row r="1096" spans="18:18">
      <c r="R1096" s="59"/>
    </row>
    <row r="1097" spans="18:18">
      <c r="R1097" s="59"/>
    </row>
    <row r="1098" spans="18:18">
      <c r="R1098" s="59"/>
    </row>
    <row r="1099" spans="18:18">
      <c r="R1099" s="59"/>
    </row>
    <row r="1100" spans="18:18">
      <c r="R1100" s="59"/>
    </row>
    <row r="1101" spans="18:18">
      <c r="R1101" s="59"/>
    </row>
    <row r="1102" spans="18:18">
      <c r="R1102" s="59"/>
    </row>
    <row r="1103" spans="18:18">
      <c r="R1103" s="59"/>
    </row>
    <row r="1104" spans="18:18">
      <c r="R1104" s="59"/>
    </row>
    <row r="1105" spans="18:18">
      <c r="R1105" s="59"/>
    </row>
    <row r="1106" spans="18:18">
      <c r="R1106" s="59"/>
    </row>
    <row r="1107" spans="18:18">
      <c r="R1107" s="59"/>
    </row>
    <row r="1108" spans="18:18">
      <c r="R1108" s="59"/>
    </row>
    <row r="1109" spans="18:18">
      <c r="R1109" s="59"/>
    </row>
    <row r="1110" spans="18:18">
      <c r="R1110" s="59"/>
    </row>
    <row r="1111" spans="18:18">
      <c r="R1111" s="59"/>
    </row>
    <row r="1112" spans="18:18">
      <c r="R1112" s="59"/>
    </row>
    <row r="1113" spans="18:18">
      <c r="R1113" s="59"/>
    </row>
    <row r="1114" spans="18:18">
      <c r="R1114" s="59"/>
    </row>
    <row r="1115" spans="18:18">
      <c r="R1115" s="59"/>
    </row>
    <row r="1116" spans="18:18">
      <c r="R1116" s="59"/>
    </row>
    <row r="1117" spans="18:18">
      <c r="R1117" s="59"/>
    </row>
    <row r="1118" spans="18:18">
      <c r="R1118" s="59"/>
    </row>
    <row r="1119" spans="18:18">
      <c r="R1119" s="59"/>
    </row>
    <row r="1120" spans="18:18">
      <c r="R1120" s="59"/>
    </row>
    <row r="1121" spans="18:18">
      <c r="R1121" s="59"/>
    </row>
    <row r="1122" spans="18:18">
      <c r="R1122" s="59"/>
    </row>
    <row r="1123" spans="18:18">
      <c r="R1123" s="59"/>
    </row>
    <row r="1124" spans="18:18">
      <c r="R1124" s="59"/>
    </row>
    <row r="1125" spans="18:18">
      <c r="R1125" s="59"/>
    </row>
    <row r="1126" spans="18:18">
      <c r="R1126" s="59"/>
    </row>
    <row r="1127" spans="18:18">
      <c r="R1127" s="59"/>
    </row>
    <row r="1128" spans="18:18">
      <c r="R1128" s="59"/>
    </row>
    <row r="1129" spans="18:18">
      <c r="R1129" s="59"/>
    </row>
    <row r="1130" spans="18:18">
      <c r="R1130" s="59"/>
    </row>
    <row r="1131" spans="18:18">
      <c r="R1131" s="59"/>
    </row>
    <row r="1132" spans="18:18">
      <c r="R1132" s="59"/>
    </row>
    <row r="1133" spans="18:18">
      <c r="R1133" s="59"/>
    </row>
    <row r="1134" spans="18:18">
      <c r="R1134" s="59"/>
    </row>
    <row r="1135" spans="18:18">
      <c r="R1135" s="59"/>
    </row>
    <row r="1136" spans="18:18">
      <c r="R1136" s="59"/>
    </row>
    <row r="1137" spans="18:18">
      <c r="R1137" s="59"/>
    </row>
    <row r="1138" spans="18:18">
      <c r="R1138" s="59"/>
    </row>
    <row r="1139" spans="18:18">
      <c r="R1139" s="59"/>
    </row>
    <row r="1140" spans="18:18">
      <c r="R1140" s="59"/>
    </row>
    <row r="1141" spans="18:18">
      <c r="R1141" s="59"/>
    </row>
    <row r="1142" spans="18:18">
      <c r="R1142" s="59"/>
    </row>
    <row r="1143" spans="18:18">
      <c r="R1143" s="59"/>
    </row>
    <row r="1144" spans="18:18">
      <c r="R1144" s="59"/>
    </row>
    <row r="1145" spans="18:18">
      <c r="R1145" s="59"/>
    </row>
    <row r="1146" spans="18:18">
      <c r="R1146" s="59"/>
    </row>
    <row r="1147" spans="18:18">
      <c r="R1147" s="59"/>
    </row>
    <row r="1148" spans="18:18">
      <c r="R1148" s="59"/>
    </row>
    <row r="1149" spans="18:18">
      <c r="R1149" s="59"/>
    </row>
    <row r="1150" spans="18:18">
      <c r="R1150" s="59"/>
    </row>
    <row r="1151" spans="18:18">
      <c r="R1151" s="59"/>
    </row>
    <row r="1152" spans="18:18">
      <c r="R1152" s="59"/>
    </row>
    <row r="1153" spans="18:18">
      <c r="R1153" s="59"/>
    </row>
    <row r="1154" spans="18:18">
      <c r="R1154" s="59"/>
    </row>
    <row r="1155" spans="18:18">
      <c r="R1155" s="59"/>
    </row>
    <row r="1156" spans="18:18">
      <c r="R1156" s="59"/>
    </row>
    <row r="1157" spans="18:18">
      <c r="R1157" s="59"/>
    </row>
    <row r="1158" spans="18:18">
      <c r="R1158" s="59"/>
    </row>
    <row r="1159" spans="18:18">
      <c r="R1159" s="59"/>
    </row>
    <row r="1160" spans="18:18">
      <c r="R1160" s="59"/>
    </row>
    <row r="1161" spans="18:18">
      <c r="R1161" s="59"/>
    </row>
    <row r="1162" spans="18:18">
      <c r="R1162" s="59"/>
    </row>
    <row r="1163" spans="18:18">
      <c r="R1163" s="59"/>
    </row>
    <row r="1164" spans="18:18">
      <c r="R1164" s="59"/>
    </row>
    <row r="1165" spans="18:18">
      <c r="R1165" s="59"/>
    </row>
    <row r="1166" spans="18:18">
      <c r="R1166" s="59"/>
    </row>
    <row r="1167" spans="18:18">
      <c r="R1167" s="59"/>
    </row>
    <row r="1168" spans="18:18">
      <c r="R1168" s="59"/>
    </row>
    <row r="1169" spans="18:18">
      <c r="R1169" s="59"/>
    </row>
    <row r="1170" spans="18:18">
      <c r="R1170" s="59"/>
    </row>
    <row r="1171" spans="18:18">
      <c r="R1171" s="59"/>
    </row>
    <row r="1172" spans="18:18">
      <c r="R1172" s="59"/>
    </row>
    <row r="1173" spans="18:18">
      <c r="R1173" s="59"/>
    </row>
    <row r="1174" spans="18:18">
      <c r="R1174" s="59"/>
    </row>
    <row r="1175" spans="18:18">
      <c r="R1175" s="59"/>
    </row>
    <row r="1176" spans="18:18">
      <c r="R1176" s="59"/>
    </row>
    <row r="1177" spans="18:18">
      <c r="R1177" s="59"/>
    </row>
    <row r="1178" spans="18:18">
      <c r="R1178" s="59"/>
    </row>
    <row r="1179" spans="18:18">
      <c r="R1179" s="59"/>
    </row>
    <row r="1180" spans="18:18">
      <c r="R1180" s="59"/>
    </row>
    <row r="1181" spans="18:18">
      <c r="R1181" s="59"/>
    </row>
    <row r="1182" spans="18:18">
      <c r="R1182" s="59"/>
    </row>
    <row r="1183" spans="18:18">
      <c r="R1183" s="59"/>
    </row>
    <row r="1184" spans="18:18">
      <c r="R1184" s="59"/>
    </row>
    <row r="1185" spans="18:18">
      <c r="R1185" s="59"/>
    </row>
    <row r="1186" spans="18:18">
      <c r="R1186" s="59"/>
    </row>
    <row r="1187" spans="18:18">
      <c r="R1187" s="59"/>
    </row>
    <row r="1188" spans="18:18">
      <c r="R1188" s="59"/>
    </row>
    <row r="1189" spans="18:18">
      <c r="R1189" s="59"/>
    </row>
    <row r="1190" spans="18:18">
      <c r="R1190" s="59"/>
    </row>
    <row r="1191" spans="18:18">
      <c r="R1191" s="59"/>
    </row>
    <row r="1192" spans="18:18">
      <c r="R1192" s="59"/>
    </row>
    <row r="1193" spans="18:18">
      <c r="R1193" s="59"/>
    </row>
    <row r="1194" spans="18:18">
      <c r="R1194" s="59"/>
    </row>
    <row r="1195" spans="18:18">
      <c r="R1195" s="59"/>
    </row>
    <row r="1196" spans="18:18">
      <c r="R1196" s="59"/>
    </row>
    <row r="1197" spans="18:18">
      <c r="R1197" s="59"/>
    </row>
    <row r="1198" spans="18:18">
      <c r="R1198" s="59"/>
    </row>
    <row r="1199" spans="18:18">
      <c r="R1199" s="59"/>
    </row>
    <row r="1200" spans="18:18">
      <c r="R1200" s="59"/>
    </row>
    <row r="1201" spans="18:18">
      <c r="R1201" s="59"/>
    </row>
    <row r="1202" spans="18:18">
      <c r="R1202" s="59"/>
    </row>
    <row r="1203" spans="18:18">
      <c r="R1203" s="59"/>
    </row>
    <row r="1204" spans="18:18">
      <c r="R1204" s="59"/>
    </row>
    <row r="1205" spans="18:18">
      <c r="R1205" s="59"/>
    </row>
    <row r="1206" spans="18:18">
      <c r="R1206" s="59"/>
    </row>
    <row r="1207" spans="18:18">
      <c r="R1207" s="59"/>
    </row>
    <row r="1208" spans="18:18">
      <c r="R1208" s="59"/>
    </row>
    <row r="1209" spans="18:18">
      <c r="R1209" s="59"/>
    </row>
    <row r="1210" spans="18:18">
      <c r="R1210" s="59"/>
    </row>
    <row r="1211" spans="18:18">
      <c r="R1211" s="59"/>
    </row>
    <row r="1212" spans="18:18">
      <c r="R1212" s="59"/>
    </row>
    <row r="1213" spans="18:18">
      <c r="R1213" s="59"/>
    </row>
    <row r="1214" spans="18:18">
      <c r="R1214" s="59"/>
    </row>
    <row r="1215" spans="18:18">
      <c r="R1215" s="59"/>
    </row>
    <row r="1216" spans="18:18">
      <c r="R1216" s="59"/>
    </row>
    <row r="1217" spans="18:18">
      <c r="R1217" s="59"/>
    </row>
    <row r="1218" spans="18:18">
      <c r="R1218" s="59"/>
    </row>
    <row r="1219" spans="18:18">
      <c r="R1219" s="59"/>
    </row>
    <row r="1220" spans="18:18">
      <c r="R1220" s="59"/>
    </row>
    <row r="1221" spans="18:18">
      <c r="R1221" s="59"/>
    </row>
    <row r="1222" spans="18:18">
      <c r="R1222" s="59"/>
    </row>
    <row r="1223" spans="18:18">
      <c r="R1223" s="59"/>
    </row>
    <row r="1224" spans="18:18">
      <c r="R1224" s="59"/>
    </row>
    <row r="1225" spans="18:18">
      <c r="R1225" s="59"/>
    </row>
    <row r="1226" spans="18:18">
      <c r="R1226" s="59"/>
    </row>
    <row r="1227" spans="18:18">
      <c r="R1227" s="59"/>
    </row>
    <row r="1228" spans="18:18">
      <c r="R1228" s="59"/>
    </row>
    <row r="1229" spans="18:18">
      <c r="R1229" s="59"/>
    </row>
    <row r="1230" spans="18:18">
      <c r="R1230" s="59"/>
    </row>
    <row r="1231" spans="18:18">
      <c r="R1231" s="59"/>
    </row>
    <row r="1232" spans="18:18">
      <c r="R1232" s="59"/>
    </row>
    <row r="1233" spans="18:18">
      <c r="R1233" s="59"/>
    </row>
    <row r="1234" spans="18:18">
      <c r="R1234" s="59"/>
    </row>
    <row r="1235" spans="18:18">
      <c r="R1235" s="59"/>
    </row>
    <row r="1236" spans="18:18">
      <c r="R1236" s="59"/>
    </row>
    <row r="1237" spans="18:18">
      <c r="R1237" s="59"/>
    </row>
    <row r="1238" spans="18:18">
      <c r="R1238" s="59"/>
    </row>
    <row r="1239" spans="18:18">
      <c r="R1239" s="59"/>
    </row>
    <row r="1240" spans="18:18">
      <c r="R1240" s="59"/>
    </row>
    <row r="1241" spans="18:18">
      <c r="R1241" s="59"/>
    </row>
    <row r="1242" spans="18:18">
      <c r="R1242" s="59"/>
    </row>
    <row r="1243" spans="18:18">
      <c r="R1243" s="59"/>
    </row>
    <row r="1244" spans="18:18">
      <c r="R1244" s="59"/>
    </row>
    <row r="1245" spans="18:18">
      <c r="R1245" s="59"/>
    </row>
    <row r="1246" spans="18:18">
      <c r="R1246" s="59"/>
    </row>
    <row r="1247" spans="18:18">
      <c r="R1247" s="59"/>
    </row>
    <row r="1248" spans="18:18">
      <c r="R1248" s="59"/>
    </row>
    <row r="1249" spans="18:18">
      <c r="R1249" s="59"/>
    </row>
    <row r="1250" spans="18:18">
      <c r="R1250" s="59"/>
    </row>
    <row r="1251" spans="18:18">
      <c r="R1251" s="59"/>
    </row>
    <row r="1252" spans="18:18">
      <c r="R1252" s="59"/>
    </row>
    <row r="1253" spans="18:18">
      <c r="R1253" s="59"/>
    </row>
    <row r="1254" spans="18:18">
      <c r="R1254" s="59"/>
    </row>
    <row r="1255" spans="18:18">
      <c r="R1255" s="59"/>
    </row>
    <row r="1256" spans="18:18">
      <c r="R1256" s="59"/>
    </row>
    <row r="1257" spans="18:18">
      <c r="R1257" s="59"/>
    </row>
    <row r="1258" spans="18:18">
      <c r="R1258" s="59"/>
    </row>
    <row r="1259" spans="18:18">
      <c r="R1259" s="59"/>
    </row>
    <row r="1260" spans="18:18">
      <c r="R1260" s="59"/>
    </row>
    <row r="1261" spans="18:18">
      <c r="R1261" s="59"/>
    </row>
    <row r="1262" spans="18:18">
      <c r="R1262" s="59"/>
    </row>
    <row r="1263" spans="18:18">
      <c r="R1263" s="59"/>
    </row>
    <row r="1264" spans="18:18">
      <c r="R1264" s="59"/>
    </row>
    <row r="1265" spans="18:18">
      <c r="R1265" s="59"/>
    </row>
    <row r="1266" spans="18:18">
      <c r="R1266" s="59"/>
    </row>
    <row r="1267" spans="18:18">
      <c r="R1267" s="59"/>
    </row>
    <row r="1268" spans="18:18">
      <c r="R1268" s="59"/>
    </row>
    <row r="1269" spans="18:18">
      <c r="R1269" s="59"/>
    </row>
    <row r="1270" spans="18:18">
      <c r="R1270" s="59"/>
    </row>
    <row r="1271" spans="18:18">
      <c r="R1271" s="59"/>
    </row>
    <row r="1272" spans="18:18">
      <c r="R1272" s="59"/>
    </row>
    <row r="1273" spans="18:18">
      <c r="R1273" s="59"/>
    </row>
    <row r="1274" spans="18:18">
      <c r="R1274" s="59"/>
    </row>
    <row r="1275" spans="18:18">
      <c r="R1275" s="59"/>
    </row>
    <row r="1276" spans="18:18">
      <c r="R1276" s="59"/>
    </row>
    <row r="1277" spans="18:18">
      <c r="R1277" s="59"/>
    </row>
    <row r="1278" spans="18:18">
      <c r="R1278" s="59"/>
    </row>
    <row r="1279" spans="18:18">
      <c r="R1279" s="59"/>
    </row>
    <row r="1280" spans="18:18">
      <c r="R1280" s="59"/>
    </row>
    <row r="1281" spans="18:18">
      <c r="R1281" s="59"/>
    </row>
    <row r="1282" spans="18:18">
      <c r="R1282" s="59"/>
    </row>
    <row r="1283" spans="18:18">
      <c r="R1283" s="59"/>
    </row>
    <row r="1284" spans="18:18">
      <c r="R1284" s="59"/>
    </row>
    <row r="1285" spans="18:18">
      <c r="R1285" s="59"/>
    </row>
    <row r="1286" spans="18:18">
      <c r="R1286" s="59"/>
    </row>
    <row r="1287" spans="18:18">
      <c r="R1287" s="59"/>
    </row>
    <row r="1288" spans="18:18">
      <c r="R1288" s="59"/>
    </row>
    <row r="1289" spans="18:18">
      <c r="R1289" s="59"/>
    </row>
    <row r="1290" spans="18:18">
      <c r="R1290" s="59"/>
    </row>
    <row r="1291" spans="18:18">
      <c r="R1291" s="59"/>
    </row>
    <row r="1292" spans="18:18">
      <c r="R1292" s="59"/>
    </row>
    <row r="1293" spans="18:18">
      <c r="R1293" s="59"/>
    </row>
    <row r="1294" spans="18:18">
      <c r="R1294" s="59"/>
    </row>
    <row r="1295" spans="18:18">
      <c r="R1295" s="59"/>
    </row>
    <row r="1296" spans="18:18">
      <c r="R1296" s="59"/>
    </row>
    <row r="1297" spans="18:18">
      <c r="R1297" s="59"/>
    </row>
    <row r="1298" spans="18:18">
      <c r="R1298" s="59"/>
    </row>
    <row r="1299" spans="18:18">
      <c r="R1299" s="59"/>
    </row>
    <row r="1300" spans="18:18">
      <c r="R1300" s="59"/>
    </row>
    <row r="1301" spans="18:18">
      <c r="R1301" s="59"/>
    </row>
    <row r="1302" spans="18:18">
      <c r="R1302" s="59"/>
    </row>
    <row r="1303" spans="18:18">
      <c r="R1303" s="59"/>
    </row>
    <row r="1304" spans="18:18">
      <c r="R1304" s="59"/>
    </row>
    <row r="1305" spans="18:18">
      <c r="R1305" s="59"/>
    </row>
    <row r="1306" spans="18:18">
      <c r="R1306" s="59"/>
    </row>
    <row r="1307" spans="18:18">
      <c r="R1307" s="59"/>
    </row>
    <row r="1308" spans="18:18">
      <c r="R1308" s="59"/>
    </row>
    <row r="1309" spans="18:18">
      <c r="R1309" s="59"/>
    </row>
    <row r="1310" spans="18:18">
      <c r="R1310" s="59"/>
    </row>
    <row r="1311" spans="18:18">
      <c r="R1311" s="59"/>
    </row>
    <row r="1312" spans="18:18">
      <c r="R1312" s="59"/>
    </row>
    <row r="1313" spans="18:18">
      <c r="R1313" s="59"/>
    </row>
    <row r="1314" spans="18:18">
      <c r="R1314" s="59"/>
    </row>
    <row r="1315" spans="18:18">
      <c r="R1315" s="59"/>
    </row>
    <row r="1316" spans="18:18">
      <c r="R1316" s="59"/>
    </row>
    <row r="1317" spans="18:18">
      <c r="R1317" s="59"/>
    </row>
    <row r="1318" spans="18:18">
      <c r="R1318" s="59"/>
    </row>
    <row r="1319" spans="18:18">
      <c r="R1319" s="59"/>
    </row>
    <row r="1320" spans="18:18">
      <c r="R1320" s="59"/>
    </row>
    <row r="1321" spans="18:18">
      <c r="R1321" s="59"/>
    </row>
    <row r="1322" spans="18:18">
      <c r="R1322" s="59"/>
    </row>
    <row r="1323" spans="18:18">
      <c r="R1323" s="59"/>
    </row>
    <row r="1324" spans="18:18">
      <c r="R1324" s="59"/>
    </row>
    <row r="1325" spans="18:18">
      <c r="R1325" s="59"/>
    </row>
    <row r="1326" spans="18:18">
      <c r="R1326" s="59"/>
    </row>
    <row r="1327" spans="18:18">
      <c r="R1327" s="59"/>
    </row>
    <row r="1328" spans="18:18">
      <c r="R1328" s="59"/>
    </row>
    <row r="1329" spans="18:18">
      <c r="R1329" s="59"/>
    </row>
    <row r="1330" spans="18:18">
      <c r="R1330" s="59"/>
    </row>
    <row r="1331" spans="18:18">
      <c r="R1331" s="59"/>
    </row>
    <row r="1332" spans="18:18">
      <c r="R1332" s="59"/>
    </row>
    <row r="1333" spans="18:18">
      <c r="R1333" s="59"/>
    </row>
    <row r="1334" spans="18:18">
      <c r="R1334" s="59"/>
    </row>
    <row r="1335" spans="18:18">
      <c r="R1335" s="59"/>
    </row>
    <row r="1336" spans="18:18">
      <c r="R1336" s="59"/>
    </row>
    <row r="1337" spans="18:18">
      <c r="R1337" s="59"/>
    </row>
    <row r="1338" spans="18:18">
      <c r="R1338" s="59"/>
    </row>
    <row r="1339" spans="18:18">
      <c r="R1339" s="59"/>
    </row>
    <row r="1340" spans="18:18">
      <c r="R1340" s="59"/>
    </row>
    <row r="1341" spans="18:18">
      <c r="R1341" s="59"/>
    </row>
    <row r="1342" spans="18:18">
      <c r="R1342" s="59"/>
    </row>
    <row r="1343" spans="18:18">
      <c r="R1343" s="59"/>
    </row>
    <row r="1344" spans="18:18">
      <c r="R1344" s="59"/>
    </row>
    <row r="1345" spans="18:18">
      <c r="R1345" s="59"/>
    </row>
    <row r="1346" spans="18:18">
      <c r="R1346" s="59"/>
    </row>
    <row r="1347" spans="18:18">
      <c r="R1347" s="59"/>
    </row>
    <row r="1348" spans="18:18">
      <c r="R1348" s="59"/>
    </row>
    <row r="1349" spans="18:18">
      <c r="R1349" s="59"/>
    </row>
    <row r="1350" spans="18:18">
      <c r="R1350" s="59"/>
    </row>
    <row r="1351" spans="18:18">
      <c r="R1351" s="59"/>
    </row>
    <row r="1352" spans="18:18">
      <c r="R1352" s="59"/>
    </row>
    <row r="1353" spans="18:18">
      <c r="R1353" s="59"/>
    </row>
    <row r="1354" spans="18:18">
      <c r="R1354" s="59"/>
    </row>
    <row r="1355" spans="18:18">
      <c r="R1355" s="59"/>
    </row>
    <row r="1356" spans="18:18">
      <c r="R1356" s="59"/>
    </row>
    <row r="1357" spans="18:18">
      <c r="R1357" s="59"/>
    </row>
    <row r="1358" spans="18:18">
      <c r="R1358" s="59"/>
    </row>
    <row r="1359" spans="18:18">
      <c r="R1359" s="59"/>
    </row>
    <row r="1360" spans="18:18">
      <c r="R1360" s="59"/>
    </row>
    <row r="1361" spans="18:18">
      <c r="R1361" s="59"/>
    </row>
    <row r="1362" spans="18:18">
      <c r="R1362" s="59"/>
    </row>
    <row r="1363" spans="18:18">
      <c r="R1363" s="59"/>
    </row>
    <row r="1364" spans="18:18">
      <c r="R1364" s="59"/>
    </row>
    <row r="1365" spans="18:18">
      <c r="R1365" s="59"/>
    </row>
    <row r="1366" spans="18:18">
      <c r="R1366" s="59"/>
    </row>
    <row r="1367" spans="18:18">
      <c r="R1367" s="59"/>
    </row>
    <row r="1368" spans="18:18">
      <c r="R1368" s="59"/>
    </row>
    <row r="1369" spans="18:18">
      <c r="R1369" s="59"/>
    </row>
    <row r="1370" spans="18:18">
      <c r="R1370" s="59"/>
    </row>
    <row r="1371" spans="18:18">
      <c r="R1371" s="59"/>
    </row>
    <row r="1372" spans="18:18">
      <c r="R1372" s="59"/>
    </row>
    <row r="1373" spans="18:18">
      <c r="R1373" s="59"/>
    </row>
    <row r="1374" spans="18:18">
      <c r="R1374" s="59"/>
    </row>
    <row r="1375" spans="18:18">
      <c r="R1375" s="59"/>
    </row>
    <row r="1376" spans="18:18">
      <c r="R1376" s="59"/>
    </row>
    <row r="1377" spans="18:18">
      <c r="R1377" s="59"/>
    </row>
    <row r="1378" spans="18:18">
      <c r="R1378" s="59"/>
    </row>
    <row r="1379" spans="18:18">
      <c r="R1379" s="59"/>
    </row>
    <row r="1380" spans="18:18">
      <c r="R1380" s="59"/>
    </row>
    <row r="1381" spans="18:18">
      <c r="R1381" s="59"/>
    </row>
    <row r="1382" spans="18:18">
      <c r="R1382" s="59"/>
    </row>
    <row r="1383" spans="18:18">
      <c r="R1383" s="59"/>
    </row>
    <row r="1384" spans="18:18">
      <c r="R1384" s="59"/>
    </row>
    <row r="1385" spans="18:18">
      <c r="R1385" s="59"/>
    </row>
    <row r="1386" spans="18:18">
      <c r="R1386" s="59"/>
    </row>
    <row r="1387" spans="18:18">
      <c r="R1387" s="59"/>
    </row>
    <row r="1388" spans="18:18">
      <c r="R1388" s="59"/>
    </row>
    <row r="1389" spans="18:18">
      <c r="R1389" s="59"/>
    </row>
    <row r="1390" spans="18:18">
      <c r="R1390" s="59"/>
    </row>
    <row r="1391" spans="18:18">
      <c r="R1391" s="59"/>
    </row>
    <row r="1392" spans="18:18">
      <c r="R1392" s="59"/>
    </row>
    <row r="1393" spans="18:18">
      <c r="R1393" s="59"/>
    </row>
    <row r="1394" spans="18:18">
      <c r="R1394" s="59"/>
    </row>
    <row r="1395" spans="18:18">
      <c r="R1395" s="59"/>
    </row>
    <row r="1396" spans="18:18">
      <c r="R1396" s="59"/>
    </row>
    <row r="1397" spans="18:18">
      <c r="R1397" s="59"/>
    </row>
    <row r="1398" spans="18:18">
      <c r="R1398" s="59"/>
    </row>
    <row r="1399" spans="18:18">
      <c r="R1399" s="59"/>
    </row>
    <row r="1400" spans="18:18">
      <c r="R1400" s="59"/>
    </row>
    <row r="1401" spans="18:18">
      <c r="R1401" s="59"/>
    </row>
    <row r="1402" spans="18:18">
      <c r="R1402" s="59"/>
    </row>
    <row r="1403" spans="18:18">
      <c r="R1403" s="59"/>
    </row>
    <row r="1404" spans="18:18">
      <c r="R1404" s="59"/>
    </row>
    <row r="1405" spans="18:18">
      <c r="R1405" s="59"/>
    </row>
    <row r="1406" spans="18:18">
      <c r="R1406" s="59"/>
    </row>
    <row r="1407" spans="18:18">
      <c r="R1407" s="59"/>
    </row>
    <row r="1408" spans="18:18">
      <c r="R1408" s="59"/>
    </row>
    <row r="1409" spans="18:18">
      <c r="R1409" s="59"/>
    </row>
    <row r="1410" spans="18:18">
      <c r="R1410" s="59"/>
    </row>
    <row r="1411" spans="18:18">
      <c r="R1411" s="59"/>
    </row>
    <row r="1412" spans="18:18">
      <c r="R1412" s="59"/>
    </row>
    <row r="1413" spans="18:18">
      <c r="R1413" s="59"/>
    </row>
    <row r="1414" spans="18:18">
      <c r="R1414" s="59"/>
    </row>
    <row r="1415" spans="18:18">
      <c r="R1415" s="59"/>
    </row>
    <row r="1416" spans="18:18">
      <c r="R1416" s="59"/>
    </row>
    <row r="1417" spans="18:18">
      <c r="R1417" s="59"/>
    </row>
    <row r="1418" spans="18:18">
      <c r="R1418" s="59"/>
    </row>
    <row r="1419" spans="18:18">
      <c r="R1419" s="59"/>
    </row>
    <row r="1420" spans="18:18">
      <c r="R1420" s="59"/>
    </row>
    <row r="1421" spans="18:18">
      <c r="R1421" s="59"/>
    </row>
    <row r="1422" spans="18:18">
      <c r="R1422" s="59"/>
    </row>
    <row r="1423" spans="18:18">
      <c r="R1423" s="59"/>
    </row>
    <row r="1424" spans="18:18">
      <c r="R1424" s="59"/>
    </row>
    <row r="1425" spans="18:18">
      <c r="R1425" s="59"/>
    </row>
    <row r="1426" spans="18:18">
      <c r="R1426" s="59"/>
    </row>
    <row r="1427" spans="18:18">
      <c r="R1427" s="59"/>
    </row>
    <row r="1428" spans="18:18">
      <c r="R1428" s="59"/>
    </row>
    <row r="1429" spans="18:18">
      <c r="R1429" s="59"/>
    </row>
    <row r="1430" spans="18:18">
      <c r="R1430" s="59"/>
    </row>
    <row r="1431" spans="18:18">
      <c r="R1431" s="59"/>
    </row>
    <row r="1432" spans="18:18">
      <c r="R1432" s="59"/>
    </row>
    <row r="1433" spans="18:18">
      <c r="R1433" s="59"/>
    </row>
    <row r="1434" spans="18:18">
      <c r="R1434" s="59"/>
    </row>
    <row r="1435" spans="18:18">
      <c r="R1435" s="59"/>
    </row>
    <row r="1436" spans="18:18">
      <c r="R1436" s="59"/>
    </row>
    <row r="1437" spans="18:18">
      <c r="R1437" s="59"/>
    </row>
    <row r="1438" spans="18:18">
      <c r="R1438" s="59"/>
    </row>
    <row r="1439" spans="18:18">
      <c r="R1439" s="59"/>
    </row>
    <row r="1440" spans="18:18">
      <c r="R1440" s="59"/>
    </row>
    <row r="1441" spans="18:18">
      <c r="R1441" s="59"/>
    </row>
    <row r="1442" spans="18:18">
      <c r="R1442" s="59"/>
    </row>
    <row r="1443" spans="18:18">
      <c r="R1443" s="59"/>
    </row>
    <row r="1444" spans="18:18">
      <c r="R1444" s="59"/>
    </row>
    <row r="1445" spans="18:18">
      <c r="R1445" s="59"/>
    </row>
    <row r="1446" spans="18:18">
      <c r="R1446" s="59"/>
    </row>
    <row r="1447" spans="18:18">
      <c r="R1447" s="59"/>
    </row>
    <row r="1448" spans="18:18">
      <c r="R1448" s="59"/>
    </row>
    <row r="1449" spans="18:18">
      <c r="R1449" s="59"/>
    </row>
    <row r="1450" spans="18:18">
      <c r="R1450" s="59"/>
    </row>
    <row r="1451" spans="18:18">
      <c r="R1451" s="59"/>
    </row>
    <row r="1452" spans="18:18">
      <c r="R1452" s="59"/>
    </row>
    <row r="1453" spans="18:18">
      <c r="R1453" s="59"/>
    </row>
    <row r="1454" spans="18:18">
      <c r="R1454" s="59"/>
    </row>
    <row r="1455" spans="18:18">
      <c r="R1455" s="59"/>
    </row>
    <row r="1456" spans="18:18">
      <c r="R1456" s="59"/>
    </row>
    <row r="1457" spans="18:18">
      <c r="R1457" s="59"/>
    </row>
    <row r="1458" spans="18:18">
      <c r="R1458" s="59"/>
    </row>
    <row r="1459" spans="18:18">
      <c r="R1459" s="59"/>
    </row>
    <row r="1460" spans="18:18">
      <c r="R1460" s="59"/>
    </row>
    <row r="1461" spans="18:18">
      <c r="R1461" s="59"/>
    </row>
    <row r="1462" spans="18:18">
      <c r="R1462" s="59"/>
    </row>
    <row r="1463" spans="18:18">
      <c r="R1463" s="59"/>
    </row>
    <row r="1464" spans="18:18">
      <c r="R1464" s="59"/>
    </row>
    <row r="1465" spans="18:18">
      <c r="R1465" s="59"/>
    </row>
    <row r="1466" spans="18:18">
      <c r="R1466" s="59"/>
    </row>
    <row r="1467" spans="18:18">
      <c r="R1467" s="59"/>
    </row>
    <row r="1468" spans="18:18">
      <c r="R1468" s="59"/>
    </row>
    <row r="1469" spans="18:18">
      <c r="R1469" s="59"/>
    </row>
    <row r="1470" spans="18:18">
      <c r="R1470" s="59"/>
    </row>
    <row r="1471" spans="18:18">
      <c r="R1471" s="59"/>
    </row>
    <row r="1472" spans="18:18">
      <c r="R1472" s="59"/>
    </row>
    <row r="1473" spans="18:18">
      <c r="R1473" s="59"/>
    </row>
    <row r="1474" spans="18:18">
      <c r="R1474" s="59"/>
    </row>
    <row r="1475" spans="18:18">
      <c r="R1475" s="59"/>
    </row>
    <row r="1476" spans="18:18">
      <c r="R1476" s="59"/>
    </row>
    <row r="1477" spans="18:18">
      <c r="R1477" s="59"/>
    </row>
    <row r="1478" spans="18:18">
      <c r="R1478" s="59"/>
    </row>
    <row r="1479" spans="18:18">
      <c r="R1479" s="59"/>
    </row>
    <row r="1480" spans="18:18">
      <c r="R1480" s="59"/>
    </row>
    <row r="1481" spans="18:18">
      <c r="R1481" s="59"/>
    </row>
    <row r="1482" spans="18:18">
      <c r="R1482" s="59"/>
    </row>
    <row r="1483" spans="18:18">
      <c r="R1483" s="59"/>
    </row>
    <row r="1484" spans="18:18">
      <c r="R1484" s="59"/>
    </row>
    <row r="1485" spans="18:18">
      <c r="R1485" s="59"/>
    </row>
    <row r="1486" spans="18:18">
      <c r="R1486" s="59"/>
    </row>
    <row r="1487" spans="18:18">
      <c r="R1487" s="59"/>
    </row>
    <row r="1488" spans="18:18">
      <c r="R1488" s="59"/>
    </row>
    <row r="1489" spans="18:18">
      <c r="R1489" s="59"/>
    </row>
    <row r="1490" spans="18:18">
      <c r="R1490" s="59"/>
    </row>
    <row r="1491" spans="18:18">
      <c r="R1491" s="59"/>
    </row>
    <row r="1492" spans="18:18">
      <c r="R1492" s="59"/>
    </row>
    <row r="1493" spans="18:18">
      <c r="R1493" s="59"/>
    </row>
    <row r="1494" spans="18:18">
      <c r="R1494" s="59"/>
    </row>
    <row r="1495" spans="18:18">
      <c r="R1495" s="59"/>
    </row>
    <row r="1496" spans="18:18">
      <c r="R1496" s="59"/>
    </row>
    <row r="1497" spans="18:18">
      <c r="R1497" s="59"/>
    </row>
    <row r="1498" spans="18:18">
      <c r="R1498" s="59"/>
    </row>
    <row r="1499" spans="18:18">
      <c r="R1499" s="59"/>
    </row>
    <row r="1500" spans="18:18">
      <c r="R1500" s="59"/>
    </row>
    <row r="1501" spans="18:18">
      <c r="R1501" s="59"/>
    </row>
    <row r="1502" spans="18:18">
      <c r="R1502" s="59"/>
    </row>
    <row r="1503" spans="18:18">
      <c r="R1503" s="59"/>
    </row>
    <row r="1504" spans="18:18">
      <c r="R1504" s="59"/>
    </row>
    <row r="1505" spans="18:18">
      <c r="R1505" s="59"/>
    </row>
    <row r="1506" spans="18:18">
      <c r="R1506" s="59"/>
    </row>
    <row r="1507" spans="18:18">
      <c r="R1507" s="59"/>
    </row>
    <row r="1508" spans="18:18">
      <c r="R1508" s="59"/>
    </row>
    <row r="1509" spans="18:18">
      <c r="R1509" s="59"/>
    </row>
    <row r="1510" spans="18:18">
      <c r="R1510" s="59"/>
    </row>
    <row r="1511" spans="18:18">
      <c r="R1511" s="59"/>
    </row>
    <row r="1512" spans="18:18">
      <c r="R1512" s="59"/>
    </row>
    <row r="1513" spans="18:18">
      <c r="R1513" s="59"/>
    </row>
    <row r="1514" spans="18:18">
      <c r="R1514" s="59"/>
    </row>
    <row r="1515" spans="18:18">
      <c r="R1515" s="59"/>
    </row>
    <row r="1516" spans="18:18">
      <c r="R1516" s="59"/>
    </row>
    <row r="1517" spans="18:18">
      <c r="R1517" s="59"/>
    </row>
    <row r="1518" spans="18:18">
      <c r="R1518" s="59"/>
    </row>
    <row r="1519" spans="18:18">
      <c r="R1519" s="59"/>
    </row>
    <row r="1520" spans="18:18">
      <c r="R1520" s="59"/>
    </row>
    <row r="1521" spans="18:18">
      <c r="R1521" s="59"/>
    </row>
    <row r="1522" spans="18:18">
      <c r="R1522" s="59"/>
    </row>
    <row r="1523" spans="18:18">
      <c r="R1523" s="59"/>
    </row>
    <row r="1524" spans="18:18">
      <c r="R1524" s="59"/>
    </row>
    <row r="1525" spans="18:18">
      <c r="R1525" s="59"/>
    </row>
    <row r="1526" spans="18:18">
      <c r="R1526" s="59"/>
    </row>
    <row r="1527" spans="18:18">
      <c r="R1527" s="59"/>
    </row>
    <row r="1528" spans="18:18">
      <c r="R1528" s="59"/>
    </row>
    <row r="1529" spans="18:18">
      <c r="R1529" s="59"/>
    </row>
    <row r="1530" spans="18:18">
      <c r="R1530" s="59"/>
    </row>
    <row r="1531" spans="18:18">
      <c r="R1531" s="59"/>
    </row>
    <row r="1532" spans="18:18">
      <c r="R1532" s="59"/>
    </row>
    <row r="1533" spans="18:18">
      <c r="R1533" s="59"/>
    </row>
    <row r="1534" spans="18:18">
      <c r="R1534" s="59"/>
    </row>
    <row r="1535" spans="18:18">
      <c r="R1535" s="59"/>
    </row>
    <row r="1536" spans="18:18">
      <c r="R1536" s="59"/>
    </row>
    <row r="1537" spans="18:18">
      <c r="R1537" s="59"/>
    </row>
    <row r="1538" spans="18:18">
      <c r="R1538" s="59"/>
    </row>
    <row r="1539" spans="18:18">
      <c r="R1539" s="59"/>
    </row>
    <row r="1540" spans="18:18">
      <c r="R1540" s="59"/>
    </row>
    <row r="1541" spans="18:18">
      <c r="R1541" s="59"/>
    </row>
    <row r="1542" spans="18:18">
      <c r="R1542" s="59"/>
    </row>
    <row r="1543" spans="18:18">
      <c r="R1543" s="59"/>
    </row>
    <row r="1544" spans="18:18">
      <c r="R1544" s="59"/>
    </row>
    <row r="1545" spans="18:18">
      <c r="R1545" s="59"/>
    </row>
    <row r="1546" spans="18:18">
      <c r="R1546" s="59"/>
    </row>
    <row r="1547" spans="18:18">
      <c r="R1547" s="59"/>
    </row>
    <row r="1548" spans="18:18">
      <c r="R1548" s="59"/>
    </row>
    <row r="1549" spans="18:18">
      <c r="R1549" s="59"/>
    </row>
    <row r="1550" spans="18:18">
      <c r="R1550" s="59"/>
    </row>
    <row r="1551" spans="18:18">
      <c r="R1551" s="59"/>
    </row>
    <row r="1552" spans="18:18">
      <c r="R1552" s="59"/>
    </row>
    <row r="1553" spans="18:18">
      <c r="R1553" s="59"/>
    </row>
    <row r="1554" spans="18:18">
      <c r="R1554" s="59"/>
    </row>
    <row r="1555" spans="18:18">
      <c r="R1555" s="59"/>
    </row>
    <row r="1556" spans="18:18">
      <c r="R1556" s="59"/>
    </row>
    <row r="1557" spans="18:18">
      <c r="R1557" s="59"/>
    </row>
    <row r="1558" spans="18:18">
      <c r="R1558" s="59"/>
    </row>
    <row r="1559" spans="18:18">
      <c r="R1559" s="59"/>
    </row>
    <row r="1560" spans="18:18">
      <c r="R1560" s="59"/>
    </row>
    <row r="1561" spans="18:18">
      <c r="R1561" s="59"/>
    </row>
    <row r="1562" spans="18:18">
      <c r="R1562" s="59"/>
    </row>
    <row r="1563" spans="18:18">
      <c r="R1563" s="59"/>
    </row>
    <row r="1564" spans="18:18">
      <c r="R1564" s="59"/>
    </row>
    <row r="1565" spans="18:18">
      <c r="R1565" s="59"/>
    </row>
    <row r="1566" spans="18:18">
      <c r="R1566" s="59"/>
    </row>
    <row r="1567" spans="18:18">
      <c r="R1567" s="59"/>
    </row>
    <row r="1568" spans="18:18">
      <c r="R1568" s="59"/>
    </row>
    <row r="1569" spans="18:18">
      <c r="R1569" s="59"/>
    </row>
    <row r="1570" spans="18:18">
      <c r="R1570" s="59"/>
    </row>
    <row r="1571" spans="18:18">
      <c r="R1571" s="59"/>
    </row>
    <row r="1572" spans="18:18">
      <c r="R1572" s="59"/>
    </row>
    <row r="1573" spans="18:18">
      <c r="R1573" s="59"/>
    </row>
    <row r="1574" spans="18:18">
      <c r="R1574" s="59"/>
    </row>
    <row r="1575" spans="18:18">
      <c r="R1575" s="59"/>
    </row>
    <row r="1576" spans="18:18">
      <c r="R1576" s="59"/>
    </row>
    <row r="1577" spans="18:18">
      <c r="R1577" s="59"/>
    </row>
    <row r="1578" spans="18:18">
      <c r="R1578" s="59"/>
    </row>
    <row r="1579" spans="18:18">
      <c r="R1579" s="59"/>
    </row>
    <row r="1580" spans="18:18">
      <c r="R1580" s="59"/>
    </row>
    <row r="1581" spans="18:18">
      <c r="R1581" s="59"/>
    </row>
    <row r="1582" spans="18:18">
      <c r="R1582" s="59"/>
    </row>
    <row r="1583" spans="18:18">
      <c r="R1583" s="59"/>
    </row>
    <row r="1584" spans="18:18">
      <c r="R1584" s="59"/>
    </row>
    <row r="1585" spans="18:18">
      <c r="R1585" s="59"/>
    </row>
    <row r="1586" spans="18:18">
      <c r="R1586" s="59"/>
    </row>
    <row r="1587" spans="18:18">
      <c r="R1587" s="59"/>
    </row>
    <row r="1588" spans="18:18">
      <c r="R1588" s="59"/>
    </row>
    <row r="1589" spans="18:18">
      <c r="R1589" s="59"/>
    </row>
    <row r="1590" spans="18:18">
      <c r="R1590" s="59"/>
    </row>
    <row r="1591" spans="18:18">
      <c r="R1591" s="59"/>
    </row>
    <row r="1592" spans="18:18">
      <c r="R1592" s="59"/>
    </row>
    <row r="1593" spans="18:18">
      <c r="R1593" s="59"/>
    </row>
    <row r="1594" spans="18:18">
      <c r="R1594" s="59"/>
    </row>
    <row r="1595" spans="18:18">
      <c r="R1595" s="59"/>
    </row>
    <row r="1596" spans="18:18">
      <c r="R1596" s="59"/>
    </row>
    <row r="1597" spans="18:18">
      <c r="R1597" s="59"/>
    </row>
    <row r="1598" spans="18:18">
      <c r="R1598" s="59"/>
    </row>
    <row r="1599" spans="18:18">
      <c r="R1599" s="59"/>
    </row>
    <row r="1600" spans="18:18">
      <c r="R1600" s="59"/>
    </row>
    <row r="1601" spans="18:18">
      <c r="R1601" s="59"/>
    </row>
    <row r="1602" spans="18:18">
      <c r="R1602" s="59"/>
    </row>
    <row r="1603" spans="18:18">
      <c r="R1603" s="59"/>
    </row>
    <row r="1604" spans="18:18">
      <c r="R1604" s="59"/>
    </row>
    <row r="1605" spans="18:18">
      <c r="R1605" s="59"/>
    </row>
    <row r="1606" spans="18:18">
      <c r="R1606" s="59"/>
    </row>
    <row r="1607" spans="18:18">
      <c r="R1607" s="59"/>
    </row>
    <row r="1608" spans="18:18">
      <c r="R1608" s="59"/>
    </row>
    <row r="1609" spans="18:18">
      <c r="R1609" s="59"/>
    </row>
    <row r="1610" spans="18:18">
      <c r="R1610" s="59"/>
    </row>
    <row r="1611" spans="18:18">
      <c r="R1611" s="59"/>
    </row>
    <row r="1612" spans="18:18">
      <c r="R1612" s="59"/>
    </row>
    <row r="1613" spans="18:18">
      <c r="R1613" s="59"/>
    </row>
    <row r="1614" spans="18:18">
      <c r="R1614" s="59"/>
    </row>
    <row r="1615" spans="18:18">
      <c r="R1615" s="59"/>
    </row>
    <row r="1616" spans="18:18">
      <c r="R1616" s="59"/>
    </row>
    <row r="1617" spans="18:18">
      <c r="R1617" s="59"/>
    </row>
    <row r="1618" spans="18:18">
      <c r="R1618" s="59"/>
    </row>
    <row r="1619" spans="18:18">
      <c r="R1619" s="59"/>
    </row>
    <row r="1620" spans="18:18">
      <c r="R1620" s="59"/>
    </row>
    <row r="1621" spans="18:18">
      <c r="R1621" s="59"/>
    </row>
    <row r="1622" spans="18:18">
      <c r="R1622" s="59"/>
    </row>
    <row r="1623" spans="18:18">
      <c r="R1623" s="59"/>
    </row>
    <row r="1624" spans="18:18">
      <c r="R1624" s="59"/>
    </row>
    <row r="1625" spans="18:18">
      <c r="R1625" s="59"/>
    </row>
    <row r="1626" spans="18:18">
      <c r="R1626" s="59"/>
    </row>
    <row r="1627" spans="18:18">
      <c r="R1627" s="59"/>
    </row>
    <row r="1628" spans="18:18">
      <c r="R1628" s="59"/>
    </row>
    <row r="1629" spans="18:18">
      <c r="R1629" s="59"/>
    </row>
    <row r="1630" spans="18:18">
      <c r="R1630" s="59"/>
    </row>
    <row r="1631" spans="18:18">
      <c r="R1631" s="59"/>
    </row>
    <row r="1632" spans="18:18">
      <c r="R1632" s="59"/>
    </row>
    <row r="1633" spans="18:18">
      <c r="R1633" s="59"/>
    </row>
    <row r="1634" spans="18:18">
      <c r="R1634" s="59"/>
    </row>
    <row r="1635" spans="18:18">
      <c r="R1635" s="59"/>
    </row>
    <row r="1636" spans="18:18">
      <c r="R1636" s="59"/>
    </row>
    <row r="1637" spans="18:18">
      <c r="R1637" s="59"/>
    </row>
    <row r="1638" spans="18:18">
      <c r="R1638" s="59"/>
    </row>
    <row r="1639" spans="18:18">
      <c r="R1639" s="59"/>
    </row>
    <row r="1640" spans="18:18">
      <c r="R1640" s="59"/>
    </row>
    <row r="1641" spans="18:18">
      <c r="R1641" s="59"/>
    </row>
    <row r="1642" spans="18:18">
      <c r="R1642" s="59"/>
    </row>
    <row r="1643" spans="18:18">
      <c r="R1643" s="59"/>
    </row>
    <row r="1644" spans="18:18">
      <c r="R1644" s="59"/>
    </row>
    <row r="1645" spans="18:18">
      <c r="R1645" s="59"/>
    </row>
    <row r="1646" spans="18:18">
      <c r="R1646" s="59"/>
    </row>
    <row r="1647" spans="18:18">
      <c r="R1647" s="59"/>
    </row>
    <row r="1648" spans="18:18">
      <c r="R1648" s="59"/>
    </row>
    <row r="1649" spans="18:18">
      <c r="R1649" s="59"/>
    </row>
    <row r="1650" spans="18:18">
      <c r="R1650" s="59"/>
    </row>
    <row r="1651" spans="18:18">
      <c r="R1651" s="59"/>
    </row>
    <row r="1652" spans="18:18">
      <c r="R1652" s="59"/>
    </row>
    <row r="1653" spans="18:18">
      <c r="R1653" s="59"/>
    </row>
    <row r="1654" spans="18:18">
      <c r="R1654" s="59"/>
    </row>
    <row r="1655" spans="18:18">
      <c r="R1655" s="59"/>
    </row>
    <row r="1656" spans="18:18">
      <c r="R1656" s="59"/>
    </row>
    <row r="1657" spans="18:18">
      <c r="R1657" s="59"/>
    </row>
    <row r="1658" spans="18:18">
      <c r="R1658" s="59"/>
    </row>
    <row r="1659" spans="18:18">
      <c r="R1659" s="59"/>
    </row>
    <row r="1660" spans="18:18">
      <c r="R1660" s="59"/>
    </row>
    <row r="1661" spans="18:18">
      <c r="R1661" s="59"/>
    </row>
    <row r="1662" spans="18:18">
      <c r="R1662" s="59"/>
    </row>
    <row r="1663" spans="18:18">
      <c r="R1663" s="59"/>
    </row>
    <row r="1664" spans="18:18">
      <c r="R1664" s="59"/>
    </row>
    <row r="1665" spans="18:18">
      <c r="R1665" s="59"/>
    </row>
    <row r="1666" spans="18:18">
      <c r="R1666" s="59"/>
    </row>
    <row r="1667" spans="18:18">
      <c r="R1667" s="59"/>
    </row>
    <row r="1668" spans="18:18">
      <c r="R1668" s="59"/>
    </row>
    <row r="1669" spans="18:18">
      <c r="R1669" s="59"/>
    </row>
    <row r="1670" spans="18:18">
      <c r="R1670" s="59"/>
    </row>
    <row r="1671" spans="18:18">
      <c r="R1671" s="59"/>
    </row>
    <row r="1672" spans="18:18">
      <c r="R1672" s="59"/>
    </row>
    <row r="1673" spans="18:18">
      <c r="R1673" s="59"/>
    </row>
    <row r="1674" spans="18:18">
      <c r="R1674" s="59"/>
    </row>
    <row r="1675" spans="18:18">
      <c r="R1675" s="59"/>
    </row>
    <row r="1676" spans="18:18">
      <c r="R1676" s="59"/>
    </row>
    <row r="1677" spans="18:18">
      <c r="R1677" s="59"/>
    </row>
    <row r="1678" spans="18:18">
      <c r="R1678" s="59"/>
    </row>
    <row r="1679" spans="18:18">
      <c r="R1679" s="59"/>
    </row>
    <row r="1680" spans="18:18">
      <c r="R1680" s="59"/>
    </row>
    <row r="1681" spans="18:18">
      <c r="R1681" s="59"/>
    </row>
    <row r="1682" spans="18:18">
      <c r="R1682" s="59"/>
    </row>
    <row r="1683" spans="18:18">
      <c r="R1683" s="59"/>
    </row>
    <row r="1684" spans="18:18">
      <c r="R1684" s="59"/>
    </row>
    <row r="1685" spans="18:18">
      <c r="R1685" s="59"/>
    </row>
    <row r="1686" spans="18:18">
      <c r="R1686" s="59"/>
    </row>
    <row r="1687" spans="18:18">
      <c r="R1687" s="59"/>
    </row>
    <row r="1688" spans="18:18">
      <c r="R1688" s="59"/>
    </row>
    <row r="1689" spans="18:18">
      <c r="R1689" s="59"/>
    </row>
    <row r="1690" spans="18:18">
      <c r="R1690" s="59"/>
    </row>
    <row r="1691" spans="18:18">
      <c r="R1691" s="59"/>
    </row>
    <row r="1692" spans="18:18">
      <c r="R1692" s="59"/>
    </row>
    <row r="1693" spans="18:18">
      <c r="R1693" s="59"/>
    </row>
    <row r="1694" spans="18:18">
      <c r="R1694" s="59"/>
    </row>
    <row r="1695" spans="18:18">
      <c r="R1695" s="59"/>
    </row>
    <row r="1696" spans="18:18">
      <c r="R1696" s="59"/>
    </row>
    <row r="1697" spans="18:18">
      <c r="R1697" s="59"/>
    </row>
    <row r="1698" spans="18:18">
      <c r="R1698" s="59"/>
    </row>
    <row r="1699" spans="18:18">
      <c r="R1699" s="59"/>
    </row>
    <row r="1700" spans="18:18">
      <c r="R1700" s="59"/>
    </row>
    <row r="1701" spans="18:18">
      <c r="R1701" s="59"/>
    </row>
    <row r="1702" spans="18:18">
      <c r="R1702" s="59"/>
    </row>
    <row r="1703" spans="18:18">
      <c r="R1703" s="59"/>
    </row>
    <row r="1704" spans="18:18">
      <c r="R1704" s="59"/>
    </row>
    <row r="1705" spans="18:18">
      <c r="R1705" s="59"/>
    </row>
    <row r="1706" spans="18:18">
      <c r="R1706" s="59"/>
    </row>
    <row r="1707" spans="18:18">
      <c r="R1707" s="59"/>
    </row>
    <row r="1708" spans="18:18">
      <c r="R1708" s="59"/>
    </row>
    <row r="1709" spans="18:18">
      <c r="R1709" s="59"/>
    </row>
    <row r="1710" spans="18:18">
      <c r="R1710" s="59"/>
    </row>
    <row r="1711" spans="18:18">
      <c r="R1711" s="59"/>
    </row>
    <row r="1712" spans="18:18">
      <c r="R1712" s="59"/>
    </row>
    <row r="1713" spans="18:18">
      <c r="R1713" s="59"/>
    </row>
    <row r="1714" spans="18:18">
      <c r="R1714" s="59"/>
    </row>
    <row r="1715" spans="18:18">
      <c r="R1715" s="59"/>
    </row>
    <row r="1716" spans="18:18">
      <c r="R1716" s="59"/>
    </row>
    <row r="1717" spans="18:18">
      <c r="R1717" s="59"/>
    </row>
    <row r="1718" spans="18:18">
      <c r="R1718" s="59"/>
    </row>
    <row r="1719" spans="18:18">
      <c r="R1719" s="59"/>
    </row>
    <row r="1720" spans="18:18">
      <c r="R1720" s="59"/>
    </row>
    <row r="1721" spans="18:18">
      <c r="R1721" s="59"/>
    </row>
    <row r="1722" spans="18:18">
      <c r="R1722" s="59"/>
    </row>
    <row r="1723" spans="18:18">
      <c r="R1723" s="59"/>
    </row>
    <row r="1724" spans="18:18">
      <c r="R1724" s="59"/>
    </row>
    <row r="1725" spans="18:18">
      <c r="R1725" s="59"/>
    </row>
    <row r="1726" spans="18:18">
      <c r="R1726" s="59"/>
    </row>
    <row r="1727" spans="18:18">
      <c r="R1727" s="59"/>
    </row>
    <row r="1728" spans="18:18">
      <c r="R1728" s="59"/>
    </row>
    <row r="1729" spans="18:18">
      <c r="R1729" s="59"/>
    </row>
    <row r="1730" spans="18:18">
      <c r="R1730" s="59"/>
    </row>
    <row r="1731" spans="18:18">
      <c r="R1731" s="59"/>
    </row>
    <row r="1732" spans="18:18">
      <c r="R1732" s="59"/>
    </row>
    <row r="1733" spans="18:18">
      <c r="R1733" s="59"/>
    </row>
    <row r="1734" spans="18:18">
      <c r="R1734" s="59"/>
    </row>
    <row r="1735" spans="18:18">
      <c r="R1735" s="59"/>
    </row>
    <row r="1736" spans="18:18">
      <c r="R1736" s="59"/>
    </row>
    <row r="1737" spans="18:18">
      <c r="R1737" s="59"/>
    </row>
    <row r="1738" spans="18:18">
      <c r="R1738" s="59"/>
    </row>
    <row r="1739" spans="18:18">
      <c r="R1739" s="59"/>
    </row>
    <row r="1740" spans="18:18">
      <c r="R1740" s="59"/>
    </row>
    <row r="1741" spans="18:18">
      <c r="R1741" s="59"/>
    </row>
    <row r="1742" spans="18:18">
      <c r="R1742" s="59"/>
    </row>
    <row r="1743" spans="18:18">
      <c r="R1743" s="59"/>
    </row>
    <row r="1744" spans="18:18">
      <c r="R1744" s="59"/>
    </row>
    <row r="1745" spans="18:18">
      <c r="R1745" s="59"/>
    </row>
    <row r="1746" spans="18:18">
      <c r="R1746" s="59"/>
    </row>
    <row r="1747" spans="18:18">
      <c r="R1747" s="59"/>
    </row>
    <row r="1748" spans="18:18">
      <c r="R1748" s="59"/>
    </row>
    <row r="1749" spans="18:18">
      <c r="R1749" s="59"/>
    </row>
    <row r="1750" spans="18:18">
      <c r="R1750" s="59"/>
    </row>
    <row r="1751" spans="18:18">
      <c r="R1751" s="59"/>
    </row>
    <row r="1752" spans="18:18">
      <c r="R1752" s="59"/>
    </row>
    <row r="1753" spans="18:18">
      <c r="R1753" s="59"/>
    </row>
    <row r="1754" spans="18:18">
      <c r="R1754" s="59"/>
    </row>
    <row r="1755" spans="18:18">
      <c r="R1755" s="59"/>
    </row>
    <row r="1756" spans="18:18">
      <c r="R1756" s="59"/>
    </row>
    <row r="1757" spans="18:18">
      <c r="R1757" s="59"/>
    </row>
    <row r="1758" spans="18:18">
      <c r="R1758" s="59"/>
    </row>
    <row r="1759" spans="18:18">
      <c r="R1759" s="59"/>
    </row>
    <row r="1760" spans="18:18">
      <c r="R1760" s="59"/>
    </row>
    <row r="1761" spans="18:18">
      <c r="R1761" s="59"/>
    </row>
    <row r="1762" spans="18:18">
      <c r="R1762" s="59"/>
    </row>
    <row r="1763" spans="18:18">
      <c r="R1763" s="59"/>
    </row>
    <row r="1764" spans="18:18">
      <c r="R1764" s="59"/>
    </row>
    <row r="1765" spans="18:18">
      <c r="R1765" s="59"/>
    </row>
    <row r="1766" spans="18:18">
      <c r="R1766" s="59"/>
    </row>
    <row r="1767" spans="18:18">
      <c r="R1767" s="59"/>
    </row>
    <row r="1768" spans="18:18">
      <c r="R1768" s="59"/>
    </row>
    <row r="1769" spans="18:18">
      <c r="R1769" s="59"/>
    </row>
    <row r="1770" spans="18:18">
      <c r="R1770" s="59"/>
    </row>
    <row r="1771" spans="18:18">
      <c r="R1771" s="59"/>
    </row>
    <row r="1772" spans="18:18">
      <c r="R1772" s="59"/>
    </row>
    <row r="1773" spans="18:18">
      <c r="R1773" s="59"/>
    </row>
    <row r="1774" spans="18:18">
      <c r="R1774" s="59"/>
    </row>
    <row r="1775" spans="18:18">
      <c r="R1775" s="59"/>
    </row>
    <row r="1776" spans="18:18">
      <c r="R1776" s="59"/>
    </row>
    <row r="1777" spans="18:18">
      <c r="R1777" s="59"/>
    </row>
    <row r="1778" spans="18:18">
      <c r="R1778" s="59"/>
    </row>
    <row r="1779" spans="18:18">
      <c r="R1779" s="59"/>
    </row>
    <row r="1780" spans="18:18">
      <c r="R1780" s="59"/>
    </row>
    <row r="1781" spans="18:18">
      <c r="R1781" s="59"/>
    </row>
    <row r="1782" spans="18:18">
      <c r="R1782" s="59"/>
    </row>
    <row r="1783" spans="18:18">
      <c r="R1783" s="59"/>
    </row>
    <row r="1784" spans="18:18">
      <c r="R1784" s="59"/>
    </row>
    <row r="1785" spans="18:18">
      <c r="R1785" s="59"/>
    </row>
    <row r="1786" spans="18:18">
      <c r="R1786" s="59"/>
    </row>
    <row r="1787" spans="18:18">
      <c r="R1787" s="59"/>
    </row>
    <row r="1788" spans="18:18">
      <c r="R1788" s="59"/>
    </row>
    <row r="1789" spans="18:18">
      <c r="R1789" s="59"/>
    </row>
    <row r="1790" spans="18:18">
      <c r="R1790" s="59"/>
    </row>
    <row r="1791" spans="18:18">
      <c r="R1791" s="59"/>
    </row>
    <row r="1792" spans="18:18">
      <c r="R1792" s="59"/>
    </row>
    <row r="1793" spans="18:18">
      <c r="R1793" s="59"/>
    </row>
    <row r="1794" spans="18:18">
      <c r="R1794" s="59"/>
    </row>
    <row r="1795" spans="18:18">
      <c r="R1795" s="59"/>
    </row>
    <row r="1796" spans="18:18">
      <c r="R1796" s="59"/>
    </row>
    <row r="1797" spans="18:18">
      <c r="R1797" s="59"/>
    </row>
    <row r="1798" spans="18:18">
      <c r="R1798" s="59"/>
    </row>
    <row r="1799" spans="18:18">
      <c r="R1799" s="59"/>
    </row>
    <row r="1800" spans="18:18">
      <c r="R1800" s="59"/>
    </row>
    <row r="1801" spans="18:18">
      <c r="R1801" s="59"/>
    </row>
    <row r="1802" spans="18:18">
      <c r="R1802" s="59"/>
    </row>
    <row r="1803" spans="18:18">
      <c r="R1803" s="59"/>
    </row>
    <row r="1804" spans="18:18">
      <c r="R1804" s="59"/>
    </row>
    <row r="1805" spans="18:18">
      <c r="R1805" s="59"/>
    </row>
    <row r="1806" spans="18:18">
      <c r="R1806" s="59"/>
    </row>
    <row r="1807" spans="18:18">
      <c r="R1807" s="59"/>
    </row>
    <row r="1808" spans="18:18">
      <c r="R1808" s="59"/>
    </row>
    <row r="1809" spans="18:18">
      <c r="R1809" s="59"/>
    </row>
    <row r="1810" spans="18:18">
      <c r="R1810" s="59"/>
    </row>
    <row r="1811" spans="18:18">
      <c r="R1811" s="59"/>
    </row>
    <row r="1812" spans="18:18">
      <c r="R1812" s="59"/>
    </row>
    <row r="1813" spans="18:18">
      <c r="R1813" s="59"/>
    </row>
    <row r="1814" spans="18:18">
      <c r="R1814" s="59"/>
    </row>
    <row r="1815" spans="18:18">
      <c r="R1815" s="59"/>
    </row>
    <row r="1816" spans="18:18">
      <c r="R1816" s="59"/>
    </row>
    <row r="1817" spans="18:18">
      <c r="R1817" s="59"/>
    </row>
    <row r="1818" spans="18:18">
      <c r="R1818" s="59"/>
    </row>
    <row r="1819" spans="18:18">
      <c r="R1819" s="59"/>
    </row>
    <row r="1820" spans="18:18">
      <c r="R1820" s="59"/>
    </row>
    <row r="1821" spans="18:18">
      <c r="R1821" s="59"/>
    </row>
    <row r="1822" spans="18:18">
      <c r="R1822" s="59"/>
    </row>
    <row r="1823" spans="18:18">
      <c r="R1823" s="59"/>
    </row>
    <row r="1824" spans="18:18">
      <c r="R1824" s="59"/>
    </row>
    <row r="1825" spans="18:18">
      <c r="R1825" s="59"/>
    </row>
    <row r="1826" spans="18:18">
      <c r="R1826" s="59"/>
    </row>
    <row r="1827" spans="18:18">
      <c r="R1827" s="59"/>
    </row>
    <row r="1828" spans="18:18">
      <c r="R1828" s="59"/>
    </row>
    <row r="1829" spans="18:18">
      <c r="R1829" s="59"/>
    </row>
    <row r="1830" spans="18:18">
      <c r="R1830" s="59"/>
    </row>
    <row r="1831" spans="18:18">
      <c r="R1831" s="59"/>
    </row>
    <row r="1832" spans="18:18">
      <c r="R1832" s="59"/>
    </row>
    <row r="1833" spans="18:18">
      <c r="R1833" s="59"/>
    </row>
    <row r="1834" spans="18:18">
      <c r="R1834" s="59"/>
    </row>
    <row r="1835" spans="18:18">
      <c r="R1835" s="59"/>
    </row>
    <row r="1836" spans="18:18">
      <c r="R1836" s="59"/>
    </row>
    <row r="1837" spans="18:18">
      <c r="R1837" s="59"/>
    </row>
    <row r="1838" spans="18:18">
      <c r="R1838" s="59"/>
    </row>
    <row r="1839" spans="18:18">
      <c r="R1839" s="59"/>
    </row>
    <row r="1840" spans="18:18">
      <c r="R1840" s="59"/>
    </row>
    <row r="1841" spans="18:18">
      <c r="R1841" s="59"/>
    </row>
    <row r="1842" spans="18:18">
      <c r="R1842" s="59"/>
    </row>
    <row r="1843" spans="18:18">
      <c r="R1843" s="59"/>
    </row>
    <row r="1844" spans="18:18">
      <c r="R1844" s="59"/>
    </row>
    <row r="1845" spans="18:18">
      <c r="R1845" s="59"/>
    </row>
    <row r="1846" spans="18:18">
      <c r="R1846" s="59"/>
    </row>
    <row r="1847" spans="18:18">
      <c r="R1847" s="59"/>
    </row>
    <row r="1848" spans="18:18">
      <c r="R1848" s="59"/>
    </row>
    <row r="1849" spans="18:18">
      <c r="R1849" s="59"/>
    </row>
    <row r="1850" spans="18:18">
      <c r="R1850" s="59"/>
    </row>
    <row r="1851" spans="18:18">
      <c r="R1851" s="59"/>
    </row>
    <row r="1852" spans="18:18">
      <c r="R1852" s="59"/>
    </row>
    <row r="1853" spans="18:18">
      <c r="R1853" s="59"/>
    </row>
    <row r="1854" spans="18:18">
      <c r="R1854" s="59"/>
    </row>
    <row r="1855" spans="18:18">
      <c r="R1855" s="59"/>
    </row>
    <row r="1856" spans="18:18">
      <c r="R1856" s="59"/>
    </row>
    <row r="1857" spans="18:18">
      <c r="R1857" s="59"/>
    </row>
    <row r="1858" spans="18:18">
      <c r="R1858" s="59"/>
    </row>
    <row r="1859" spans="18:18">
      <c r="R1859" s="59"/>
    </row>
    <row r="1860" spans="18:18">
      <c r="R1860" s="59"/>
    </row>
    <row r="1861" spans="18:18">
      <c r="R1861" s="59"/>
    </row>
    <row r="1862" spans="18:18">
      <c r="R1862" s="59"/>
    </row>
    <row r="1863" spans="18:18">
      <c r="R1863" s="59"/>
    </row>
    <row r="1864" spans="18:18">
      <c r="R1864" s="59"/>
    </row>
    <row r="1865" spans="18:18">
      <c r="R1865" s="59"/>
    </row>
    <row r="1866" spans="18:18">
      <c r="R1866" s="59"/>
    </row>
    <row r="1867" spans="18:18">
      <c r="R1867" s="59"/>
    </row>
    <row r="1868" spans="18:18">
      <c r="R1868" s="59"/>
    </row>
    <row r="1869" spans="18:18">
      <c r="R1869" s="59"/>
    </row>
    <row r="1870" spans="18:18">
      <c r="R1870" s="59"/>
    </row>
    <row r="1871" spans="18:18">
      <c r="R1871" s="59"/>
    </row>
    <row r="1872" spans="18:18">
      <c r="R1872" s="59"/>
    </row>
    <row r="1873" spans="18:18">
      <c r="R1873" s="59"/>
    </row>
    <row r="1874" spans="18:18">
      <c r="R1874" s="59"/>
    </row>
    <row r="1875" spans="18:18">
      <c r="R1875" s="59"/>
    </row>
    <row r="1876" spans="18:18">
      <c r="R1876" s="59"/>
    </row>
    <row r="1877" spans="18:18">
      <c r="R1877" s="59"/>
    </row>
    <row r="1878" spans="18:18">
      <c r="R1878" s="59"/>
    </row>
    <row r="1879" spans="18:18">
      <c r="R1879" s="59"/>
    </row>
    <row r="1880" spans="18:18">
      <c r="R1880" s="59"/>
    </row>
    <row r="1881" spans="18:18">
      <c r="R1881" s="59"/>
    </row>
    <row r="1882" spans="18:18">
      <c r="R1882" s="59"/>
    </row>
    <row r="1883" spans="18:18">
      <c r="R1883" s="59"/>
    </row>
    <row r="1884" spans="18:18">
      <c r="R1884" s="59"/>
    </row>
    <row r="1885" spans="18:18">
      <c r="R1885" s="59"/>
    </row>
    <row r="1886" spans="18:18">
      <c r="R1886" s="59"/>
    </row>
    <row r="1887" spans="18:18">
      <c r="R1887" s="59"/>
    </row>
    <row r="1888" spans="18:18">
      <c r="R1888" s="59"/>
    </row>
    <row r="1889" spans="18:18">
      <c r="R1889" s="59"/>
    </row>
    <row r="1890" spans="18:18">
      <c r="R1890" s="59"/>
    </row>
    <row r="1891" spans="18:18">
      <c r="R1891" s="59"/>
    </row>
    <row r="1892" spans="18:18">
      <c r="R1892" s="59"/>
    </row>
    <row r="1893" spans="18:18">
      <c r="R1893" s="59"/>
    </row>
    <row r="1894" spans="18:18">
      <c r="R1894" s="59"/>
    </row>
    <row r="1895" spans="18:18">
      <c r="R1895" s="59"/>
    </row>
    <row r="1896" spans="18:18">
      <c r="R1896" s="59"/>
    </row>
    <row r="1897" spans="18:18">
      <c r="R1897" s="59"/>
    </row>
    <row r="1898" spans="18:18">
      <c r="R1898" s="59"/>
    </row>
    <row r="1899" spans="18:18">
      <c r="R1899" s="59"/>
    </row>
    <row r="1900" spans="18:18">
      <c r="R1900" s="59"/>
    </row>
    <row r="1901" spans="18:18">
      <c r="R1901" s="59"/>
    </row>
    <row r="1902" spans="18:18">
      <c r="R1902" s="59"/>
    </row>
    <row r="1903" spans="18:18">
      <c r="R1903" s="59"/>
    </row>
    <row r="1904" spans="18:18">
      <c r="R1904" s="59"/>
    </row>
    <row r="1905" spans="18:18">
      <c r="R1905" s="59"/>
    </row>
    <row r="1906" spans="18:18">
      <c r="R1906" s="59"/>
    </row>
    <row r="1907" spans="18:18">
      <c r="R1907" s="59"/>
    </row>
    <row r="1908" spans="18:18">
      <c r="R1908" s="59"/>
    </row>
    <row r="1909" spans="18:18">
      <c r="R1909" s="59"/>
    </row>
    <row r="1910" spans="18:18">
      <c r="R1910" s="59"/>
    </row>
    <row r="1911" spans="18:18">
      <c r="R1911" s="59"/>
    </row>
    <row r="1912" spans="18:18">
      <c r="R1912" s="59"/>
    </row>
    <row r="1913" spans="18:18">
      <c r="R1913" s="59"/>
    </row>
    <row r="1914" spans="18:18">
      <c r="R1914" s="59"/>
    </row>
    <row r="1915" spans="18:18">
      <c r="R1915" s="59"/>
    </row>
    <row r="1916" spans="18:18">
      <c r="R1916" s="59"/>
    </row>
    <row r="1917" spans="18:18">
      <c r="R1917" s="59"/>
    </row>
    <row r="1918" spans="18:18">
      <c r="R1918" s="59"/>
    </row>
    <row r="1919" spans="18:18">
      <c r="R1919" s="59"/>
    </row>
    <row r="1920" spans="18:18">
      <c r="R1920" s="59"/>
    </row>
    <row r="1921" spans="18:18">
      <c r="R1921" s="59"/>
    </row>
    <row r="1922" spans="18:18">
      <c r="R1922" s="59"/>
    </row>
    <row r="1923" spans="18:18">
      <c r="R1923" s="59"/>
    </row>
    <row r="1924" spans="18:18">
      <c r="R1924" s="59"/>
    </row>
    <row r="1925" spans="18:18">
      <c r="R1925" s="59"/>
    </row>
    <row r="1926" spans="18:18">
      <c r="R1926" s="59"/>
    </row>
    <row r="1927" spans="18:18">
      <c r="R1927" s="59"/>
    </row>
    <row r="1928" spans="18:18">
      <c r="R1928" s="59"/>
    </row>
    <row r="1929" spans="18:18">
      <c r="R1929" s="59"/>
    </row>
    <row r="1930" spans="18:18">
      <c r="R1930" s="59"/>
    </row>
    <row r="1931" spans="18:18">
      <c r="R1931" s="59"/>
    </row>
    <row r="1932" spans="18:18">
      <c r="R1932" s="59"/>
    </row>
    <row r="1933" spans="18:18">
      <c r="R1933" s="59"/>
    </row>
    <row r="1934" spans="18:18">
      <c r="R1934" s="59"/>
    </row>
    <row r="1935" spans="18:18">
      <c r="R1935" s="59"/>
    </row>
    <row r="1936" spans="18:18">
      <c r="R1936" s="59"/>
    </row>
    <row r="1937" spans="18:18">
      <c r="R1937" s="59"/>
    </row>
    <row r="1938" spans="18:18">
      <c r="R1938" s="59"/>
    </row>
    <row r="1939" spans="18:18">
      <c r="R1939" s="59"/>
    </row>
    <row r="1940" spans="18:18">
      <c r="R1940" s="59"/>
    </row>
    <row r="1941" spans="18:18">
      <c r="R1941" s="59"/>
    </row>
    <row r="1942" spans="18:18">
      <c r="R1942" s="59"/>
    </row>
    <row r="1943" spans="18:18">
      <c r="R1943" s="59"/>
    </row>
    <row r="1944" spans="18:18">
      <c r="R1944" s="59"/>
    </row>
    <row r="1945" spans="18:18">
      <c r="R1945" s="59"/>
    </row>
    <row r="1946" spans="18:18">
      <c r="R1946" s="59"/>
    </row>
    <row r="1947" spans="18:18">
      <c r="R1947" s="59"/>
    </row>
    <row r="1948" spans="18:18">
      <c r="R1948" s="59"/>
    </row>
    <row r="1949" spans="18:18">
      <c r="R1949" s="59"/>
    </row>
    <row r="1950" spans="18:18">
      <c r="R1950" s="59"/>
    </row>
    <row r="1951" spans="18:18">
      <c r="R1951" s="59"/>
    </row>
    <row r="1952" spans="18:18">
      <c r="R1952" s="59"/>
    </row>
    <row r="1953" spans="18:18">
      <c r="R1953" s="59"/>
    </row>
    <row r="1954" spans="18:18">
      <c r="R1954" s="59"/>
    </row>
    <row r="1955" spans="18:18">
      <c r="R1955" s="59"/>
    </row>
    <row r="1956" spans="18:18">
      <c r="R1956" s="59"/>
    </row>
    <row r="1957" spans="18:18">
      <c r="R1957" s="59"/>
    </row>
    <row r="1958" spans="18:18">
      <c r="R1958" s="59"/>
    </row>
    <row r="1959" spans="18:18">
      <c r="R1959" s="59"/>
    </row>
    <row r="1960" spans="18:18">
      <c r="R1960" s="59"/>
    </row>
    <row r="1961" spans="18:18">
      <c r="R1961" s="59"/>
    </row>
    <row r="1962" spans="18:18">
      <c r="R1962" s="59"/>
    </row>
    <row r="1963" spans="18:18">
      <c r="R1963" s="59"/>
    </row>
    <row r="1964" spans="18:18">
      <c r="R1964" s="59"/>
    </row>
    <row r="1965" spans="18:18">
      <c r="R1965" s="59"/>
    </row>
    <row r="1966" spans="18:18">
      <c r="R1966" s="59"/>
    </row>
    <row r="1967" spans="18:18">
      <c r="R1967" s="59"/>
    </row>
    <row r="1968" spans="18:18">
      <c r="R1968" s="59"/>
    </row>
    <row r="1969" spans="18:18">
      <c r="R1969" s="59"/>
    </row>
    <row r="1970" spans="18:18">
      <c r="R1970" s="59"/>
    </row>
    <row r="1971" spans="18:18">
      <c r="R1971" s="59"/>
    </row>
    <row r="1972" spans="18:18">
      <c r="R1972" s="59"/>
    </row>
    <row r="1973" spans="18:18">
      <c r="R1973" s="59"/>
    </row>
    <row r="1974" spans="18:18">
      <c r="R1974" s="59"/>
    </row>
    <row r="1975" spans="18:18">
      <c r="R1975" s="59"/>
    </row>
    <row r="1976" spans="18:18">
      <c r="R1976" s="59"/>
    </row>
    <row r="1977" spans="18:18">
      <c r="R1977" s="59"/>
    </row>
    <row r="1978" spans="18:18">
      <c r="R1978" s="59"/>
    </row>
    <row r="1979" spans="18:18">
      <c r="R1979" s="59"/>
    </row>
    <row r="1980" spans="18:18">
      <c r="R1980" s="59"/>
    </row>
    <row r="1981" spans="18:18">
      <c r="R1981" s="59"/>
    </row>
    <row r="1982" spans="18:18">
      <c r="R1982" s="59"/>
    </row>
    <row r="1983" spans="18:18">
      <c r="R1983" s="59"/>
    </row>
    <row r="1984" spans="18:18">
      <c r="R1984" s="59"/>
    </row>
    <row r="1985" spans="18:18">
      <c r="R1985" s="59"/>
    </row>
    <row r="1986" spans="18:18">
      <c r="R1986" s="59"/>
    </row>
    <row r="1987" spans="18:18">
      <c r="R1987" s="59"/>
    </row>
    <row r="1988" spans="18:18">
      <c r="R1988" s="59"/>
    </row>
    <row r="1989" spans="18:18">
      <c r="R1989" s="59"/>
    </row>
    <row r="1990" spans="18:18">
      <c r="R1990" s="59"/>
    </row>
    <row r="1991" spans="18:18">
      <c r="R1991" s="59"/>
    </row>
    <row r="1992" spans="18:18">
      <c r="R1992" s="59"/>
    </row>
    <row r="1993" spans="18:18">
      <c r="R1993" s="59"/>
    </row>
    <row r="1994" spans="18:18">
      <c r="R1994" s="59"/>
    </row>
    <row r="1995" spans="18:18">
      <c r="R1995" s="59"/>
    </row>
    <row r="1996" spans="18:18">
      <c r="R1996" s="59"/>
    </row>
    <row r="1997" spans="18:18">
      <c r="R1997" s="59"/>
    </row>
    <row r="1998" spans="18:18">
      <c r="R1998" s="59"/>
    </row>
    <row r="1999" spans="18:18">
      <c r="R1999" s="59"/>
    </row>
    <row r="2000" spans="18:18">
      <c r="R2000" s="59"/>
    </row>
    <row r="2001" spans="18:18">
      <c r="R2001" s="59"/>
    </row>
    <row r="2002" spans="18:18">
      <c r="R2002" s="59"/>
    </row>
    <row r="2003" spans="18:18">
      <c r="R2003" s="59"/>
    </row>
    <row r="2004" spans="18:18">
      <c r="R2004" s="59"/>
    </row>
    <row r="2005" spans="18:18">
      <c r="R2005" s="59"/>
    </row>
    <row r="2006" spans="18:18">
      <c r="R2006" s="59"/>
    </row>
    <row r="2007" spans="18:18">
      <c r="R2007" s="59"/>
    </row>
    <row r="2008" spans="18:18">
      <c r="R2008" s="59"/>
    </row>
    <row r="2009" spans="18:18">
      <c r="R2009" s="59"/>
    </row>
    <row r="2010" spans="18:18">
      <c r="R2010" s="59"/>
    </row>
    <row r="2011" spans="18:18">
      <c r="R2011" s="59"/>
    </row>
    <row r="2012" spans="18:18">
      <c r="R2012" s="59"/>
    </row>
    <row r="2013" spans="18:18">
      <c r="R2013" s="59"/>
    </row>
    <row r="2014" spans="18:18">
      <c r="R2014" s="59"/>
    </row>
    <row r="2015" spans="18:18">
      <c r="R2015" s="59"/>
    </row>
    <row r="2016" spans="18:18">
      <c r="R2016" s="59"/>
    </row>
    <row r="2017" spans="18:18">
      <c r="R2017" s="59"/>
    </row>
    <row r="2018" spans="18:18">
      <c r="R2018" s="59"/>
    </row>
    <row r="2019" spans="18:18">
      <c r="R2019" s="59"/>
    </row>
    <row r="2020" spans="18:18">
      <c r="R2020" s="59"/>
    </row>
    <row r="2021" spans="18:18">
      <c r="R2021" s="59"/>
    </row>
    <row r="2022" spans="18:18">
      <c r="R2022" s="59"/>
    </row>
    <row r="2023" spans="18:18">
      <c r="R2023" s="59"/>
    </row>
    <row r="2024" spans="18:18">
      <c r="R2024" s="59"/>
    </row>
    <row r="2025" spans="18:18">
      <c r="R2025" s="59"/>
    </row>
    <row r="2026" spans="18:18">
      <c r="R2026" s="59"/>
    </row>
    <row r="2027" spans="18:18">
      <c r="R2027" s="59"/>
    </row>
    <row r="2028" spans="18:18">
      <c r="R2028" s="59"/>
    </row>
    <row r="2029" spans="18:18">
      <c r="R2029" s="59"/>
    </row>
    <row r="2030" spans="18:18">
      <c r="R2030" s="59"/>
    </row>
    <row r="2031" spans="18:18">
      <c r="R2031" s="59"/>
    </row>
    <row r="2032" spans="18:18">
      <c r="R2032" s="59"/>
    </row>
    <row r="2033" spans="18:18">
      <c r="R2033" s="59"/>
    </row>
    <row r="2034" spans="18:18">
      <c r="R2034" s="59"/>
    </row>
    <row r="2035" spans="18:18">
      <c r="R2035" s="59"/>
    </row>
    <row r="2036" spans="18:18">
      <c r="R2036" s="59"/>
    </row>
    <row r="2037" spans="18:18">
      <c r="R2037" s="59"/>
    </row>
    <row r="2038" spans="18:18">
      <c r="R2038" s="59"/>
    </row>
    <row r="2039" spans="18:18">
      <c r="R2039" s="59"/>
    </row>
    <row r="2040" spans="18:18">
      <c r="R2040" s="59"/>
    </row>
    <row r="2041" spans="18:18">
      <c r="R2041" s="59"/>
    </row>
    <row r="2042" spans="18:18">
      <c r="R2042" s="59"/>
    </row>
    <row r="2043" spans="18:18">
      <c r="R2043" s="59"/>
    </row>
    <row r="2044" spans="18:18">
      <c r="R2044" s="59"/>
    </row>
    <row r="2045" spans="18:18">
      <c r="R2045" s="59"/>
    </row>
    <row r="2046" spans="18:18">
      <c r="R2046" s="59"/>
    </row>
    <row r="2047" spans="18:18">
      <c r="R2047" s="59"/>
    </row>
    <row r="2048" spans="18:18">
      <c r="R2048" s="59"/>
    </row>
    <row r="2049" spans="18:18">
      <c r="R2049" s="59"/>
    </row>
    <row r="2050" spans="18:18">
      <c r="R2050" s="59"/>
    </row>
    <row r="2051" spans="18:18">
      <c r="R2051" s="59"/>
    </row>
    <row r="2052" spans="18:18">
      <c r="R2052" s="59"/>
    </row>
    <row r="2053" spans="18:18">
      <c r="R2053" s="59"/>
    </row>
    <row r="2054" spans="18:18">
      <c r="R2054" s="59"/>
    </row>
    <row r="2055" spans="18:18">
      <c r="R2055" s="59"/>
    </row>
    <row r="2056" spans="18:18">
      <c r="R2056" s="59"/>
    </row>
    <row r="2057" spans="18:18">
      <c r="R2057" s="59"/>
    </row>
    <row r="2058" spans="18:18">
      <c r="R2058" s="59"/>
    </row>
    <row r="2059" spans="18:18">
      <c r="R2059" s="59"/>
    </row>
    <row r="2060" spans="18:18">
      <c r="R2060" s="59"/>
    </row>
    <row r="2061" spans="18:18">
      <c r="R2061" s="59"/>
    </row>
    <row r="2062" spans="18:18">
      <c r="R2062" s="59"/>
    </row>
    <row r="2063" spans="18:18">
      <c r="R2063" s="59"/>
    </row>
    <row r="2064" spans="18:18">
      <c r="R2064" s="59"/>
    </row>
    <row r="2065" spans="18:18">
      <c r="R2065" s="59"/>
    </row>
    <row r="2066" spans="18:18">
      <c r="R2066" s="59"/>
    </row>
    <row r="2067" spans="18:18">
      <c r="R2067" s="59"/>
    </row>
    <row r="2068" spans="18:18">
      <c r="R2068" s="59"/>
    </row>
    <row r="2069" spans="18:18">
      <c r="R2069" s="59"/>
    </row>
    <row r="2070" spans="18:18">
      <c r="R2070" s="59"/>
    </row>
    <row r="2071" spans="18:18">
      <c r="R2071" s="59"/>
    </row>
    <row r="2072" spans="18:18">
      <c r="R2072" s="59"/>
    </row>
    <row r="2073" spans="18:18">
      <c r="R2073" s="59"/>
    </row>
    <row r="2074" spans="18:18">
      <c r="R2074" s="59"/>
    </row>
    <row r="2075" spans="18:18">
      <c r="R2075" s="59"/>
    </row>
    <row r="2076" spans="18:18">
      <c r="R2076" s="59"/>
    </row>
    <row r="2077" spans="18:18">
      <c r="R2077" s="59"/>
    </row>
    <row r="2078" spans="18:18">
      <c r="R2078" s="59"/>
    </row>
    <row r="2079" spans="18:18">
      <c r="R2079" s="59"/>
    </row>
    <row r="2080" spans="18:18">
      <c r="R2080" s="59"/>
    </row>
    <row r="2081" spans="18:18">
      <c r="R2081" s="59"/>
    </row>
    <row r="2082" spans="18:18">
      <c r="R2082" s="59"/>
    </row>
    <row r="2083" spans="18:18">
      <c r="R2083" s="59"/>
    </row>
    <row r="2084" spans="18:18">
      <c r="R2084" s="59"/>
    </row>
    <row r="2085" spans="18:18">
      <c r="R2085" s="59"/>
    </row>
    <row r="2086" spans="18:18">
      <c r="R2086" s="59"/>
    </row>
    <row r="2087" spans="18:18">
      <c r="R2087" s="59"/>
    </row>
    <row r="2088" spans="18:18">
      <c r="R2088" s="59"/>
    </row>
    <row r="2089" spans="18:18">
      <c r="R2089" s="59"/>
    </row>
    <row r="2090" spans="18:18">
      <c r="R2090" s="59"/>
    </row>
    <row r="2091" spans="18:18">
      <c r="R2091" s="59"/>
    </row>
    <row r="2092" spans="18:18">
      <c r="R2092" s="59"/>
    </row>
    <row r="2093" spans="18:18">
      <c r="R2093" s="59"/>
    </row>
    <row r="2094" spans="18:18">
      <c r="R2094" s="59"/>
    </row>
    <row r="2095" spans="18:18">
      <c r="R2095" s="59"/>
    </row>
    <row r="2096" spans="18:18">
      <c r="R2096" s="59"/>
    </row>
    <row r="2097" spans="18:18">
      <c r="R2097" s="59"/>
    </row>
    <row r="2098" spans="18:18">
      <c r="R2098" s="59"/>
    </row>
    <row r="2099" spans="18:18">
      <c r="R2099" s="59"/>
    </row>
    <row r="2100" spans="18:18">
      <c r="R2100" s="59"/>
    </row>
    <row r="2101" spans="18:18">
      <c r="R2101" s="59"/>
    </row>
    <row r="2102" spans="18:18">
      <c r="R2102" s="59"/>
    </row>
    <row r="2103" spans="18:18">
      <c r="R2103" s="59"/>
    </row>
    <row r="2104" spans="18:18">
      <c r="R2104" s="59"/>
    </row>
    <row r="2105" spans="18:18">
      <c r="R2105" s="59"/>
    </row>
    <row r="2106" spans="18:18">
      <c r="R2106" s="59"/>
    </row>
    <row r="2107" spans="18:18">
      <c r="R2107" s="59"/>
    </row>
    <row r="2108" spans="18:18">
      <c r="R2108" s="59"/>
    </row>
    <row r="2109" spans="18:18">
      <c r="R2109" s="59"/>
    </row>
    <row r="2110" spans="18:18">
      <c r="R2110" s="59"/>
    </row>
    <row r="2111" spans="18:18">
      <c r="R2111" s="59"/>
    </row>
    <row r="2112" spans="18:18">
      <c r="R2112" s="59"/>
    </row>
    <row r="2113" spans="18:18">
      <c r="R2113" s="59"/>
    </row>
    <row r="2114" spans="18:18">
      <c r="R2114" s="59"/>
    </row>
    <row r="2115" spans="18:18">
      <c r="R2115" s="59"/>
    </row>
    <row r="2116" spans="18:18">
      <c r="R2116" s="59"/>
    </row>
    <row r="2117" spans="18:18">
      <c r="R2117" s="59"/>
    </row>
    <row r="2118" spans="18:18">
      <c r="R2118" s="59"/>
    </row>
    <row r="2119" spans="18:18">
      <c r="R2119" s="59"/>
    </row>
    <row r="2120" spans="18:18">
      <c r="R2120" s="59"/>
    </row>
    <row r="2121" spans="18:18">
      <c r="R2121" s="59"/>
    </row>
    <row r="2122" spans="18:18">
      <c r="R2122" s="59"/>
    </row>
    <row r="2123" spans="18:18">
      <c r="R2123" s="59"/>
    </row>
    <row r="2124" spans="18:18">
      <c r="R2124" s="59"/>
    </row>
    <row r="2125" spans="18:18">
      <c r="R2125" s="59"/>
    </row>
    <row r="2126" spans="18:18">
      <c r="R2126" s="59"/>
    </row>
    <row r="2127" spans="18:18">
      <c r="R2127" s="59"/>
    </row>
    <row r="2128" spans="18:18">
      <c r="R2128" s="59"/>
    </row>
    <row r="2129" spans="18:18">
      <c r="R2129" s="59"/>
    </row>
    <row r="2130" spans="18:18">
      <c r="R2130" s="59"/>
    </row>
    <row r="2131" spans="18:18">
      <c r="R2131" s="59"/>
    </row>
    <row r="2132" spans="18:18">
      <c r="R2132" s="59"/>
    </row>
    <row r="2133" spans="18:18">
      <c r="R2133" s="59"/>
    </row>
    <row r="2134" spans="18:18">
      <c r="R2134" s="59"/>
    </row>
    <row r="2135" spans="18:18">
      <c r="R2135" s="59"/>
    </row>
    <row r="2136" spans="18:18">
      <c r="R2136" s="59"/>
    </row>
    <row r="2137" spans="18:18">
      <c r="R2137" s="59"/>
    </row>
    <row r="2138" spans="18:18">
      <c r="R2138" s="59"/>
    </row>
    <row r="2139" spans="18:18">
      <c r="R2139" s="59"/>
    </row>
    <row r="2140" spans="18:18">
      <c r="R2140" s="59"/>
    </row>
    <row r="2141" spans="18:18">
      <c r="R2141" s="59"/>
    </row>
    <row r="2142" spans="18:18">
      <c r="R2142" s="59"/>
    </row>
    <row r="2143" spans="18:18">
      <c r="R2143" s="59"/>
    </row>
    <row r="2144" spans="18:18">
      <c r="R2144" s="59"/>
    </row>
    <row r="2145" spans="18:18">
      <c r="R2145" s="59"/>
    </row>
    <row r="2146" spans="18:18">
      <c r="R2146" s="59"/>
    </row>
    <row r="2147" spans="18:18">
      <c r="R2147" s="59"/>
    </row>
    <row r="2148" spans="18:18">
      <c r="R2148" s="59"/>
    </row>
    <row r="2149" spans="18:18">
      <c r="R2149" s="59"/>
    </row>
    <row r="2150" spans="18:18">
      <c r="R2150" s="59"/>
    </row>
    <row r="2151" spans="18:18">
      <c r="R2151" s="59"/>
    </row>
    <row r="2152" spans="18:18">
      <c r="R2152" s="59"/>
    </row>
    <row r="2153" spans="18:18">
      <c r="R2153" s="59"/>
    </row>
    <row r="2154" spans="18:18">
      <c r="R2154" s="59"/>
    </row>
    <row r="2155" spans="18:18">
      <c r="R2155" s="59"/>
    </row>
    <row r="2156" spans="18:18">
      <c r="R2156" s="59"/>
    </row>
    <row r="2157" spans="18:18">
      <c r="R2157" s="59"/>
    </row>
    <row r="2158" spans="18:18">
      <c r="R2158" s="59"/>
    </row>
    <row r="2159" spans="18:18">
      <c r="R2159" s="59"/>
    </row>
    <row r="2160" spans="18:18">
      <c r="R2160" s="59"/>
    </row>
    <row r="2161" spans="18:18">
      <c r="R2161" s="59"/>
    </row>
    <row r="2162" spans="18:18">
      <c r="R2162" s="59"/>
    </row>
    <row r="2163" spans="18:18">
      <c r="R2163" s="59"/>
    </row>
    <row r="2164" spans="18:18">
      <c r="R2164" s="59"/>
    </row>
    <row r="2165" spans="18:18">
      <c r="R2165" s="59"/>
    </row>
    <row r="2166" spans="18:18">
      <c r="R2166" s="59"/>
    </row>
    <row r="2167" spans="18:18">
      <c r="R2167" s="59"/>
    </row>
    <row r="2168" spans="18:18">
      <c r="R2168" s="59"/>
    </row>
    <row r="2169" spans="18:18">
      <c r="R2169" s="59"/>
    </row>
    <row r="2170" spans="18:18">
      <c r="R2170" s="59"/>
    </row>
    <row r="2171" spans="18:18">
      <c r="R2171" s="59"/>
    </row>
    <row r="2172" spans="18:18">
      <c r="R2172" s="59"/>
    </row>
    <row r="2173" spans="18:18">
      <c r="R2173" s="59"/>
    </row>
    <row r="2174" spans="18:18">
      <c r="R2174" s="59"/>
    </row>
    <row r="2175" spans="18:18">
      <c r="R2175" s="59"/>
    </row>
    <row r="2176" spans="18:18">
      <c r="R2176" s="59"/>
    </row>
    <row r="2177" spans="18:18">
      <c r="R2177" s="59"/>
    </row>
    <row r="2178" spans="18:18">
      <c r="R2178" s="59"/>
    </row>
    <row r="2179" spans="18:18">
      <c r="R2179" s="59"/>
    </row>
    <row r="2180" spans="18:18">
      <c r="R2180" s="59"/>
    </row>
    <row r="2181" spans="18:18">
      <c r="R2181" s="59"/>
    </row>
    <row r="2182" spans="18:18">
      <c r="R2182" s="59"/>
    </row>
    <row r="2183" spans="18:18">
      <c r="R2183" s="59"/>
    </row>
    <row r="2184" spans="18:18">
      <c r="R2184" s="59"/>
    </row>
    <row r="2185" spans="18:18">
      <c r="R2185" s="59"/>
    </row>
    <row r="2186" spans="18:18">
      <c r="R2186" s="59"/>
    </row>
    <row r="2187" spans="18:18">
      <c r="R2187" s="59"/>
    </row>
    <row r="2188" spans="18:18">
      <c r="R2188" s="59"/>
    </row>
    <row r="2189" spans="18:18">
      <c r="R2189" s="59"/>
    </row>
    <row r="2190" spans="18:18">
      <c r="R2190" s="59"/>
    </row>
    <row r="2191" spans="18:18">
      <c r="R2191" s="59"/>
    </row>
    <row r="2192" spans="18:18">
      <c r="R2192" s="59"/>
    </row>
    <row r="2193" spans="18:18">
      <c r="R2193" s="59"/>
    </row>
    <row r="2194" spans="18:18">
      <c r="R2194" s="59"/>
    </row>
    <row r="2195" spans="18:18">
      <c r="R2195" s="59"/>
    </row>
    <row r="2196" spans="18:18">
      <c r="R2196" s="59"/>
    </row>
    <row r="2197" spans="18:18">
      <c r="R2197" s="59"/>
    </row>
    <row r="2198" spans="18:18">
      <c r="R2198" s="59"/>
    </row>
    <row r="2199" spans="18:18">
      <c r="R2199" s="59"/>
    </row>
    <row r="2200" spans="18:18">
      <c r="R2200" s="59"/>
    </row>
    <row r="2201" spans="18:18">
      <c r="R2201" s="59"/>
    </row>
    <row r="2202" spans="18:18">
      <c r="R2202" s="59"/>
    </row>
    <row r="2203" spans="18:18">
      <c r="R2203" s="59"/>
    </row>
    <row r="2204" spans="18:18">
      <c r="R2204" s="59"/>
    </row>
    <row r="2205" spans="18:18">
      <c r="R2205" s="59"/>
    </row>
    <row r="2206" spans="18:18">
      <c r="R2206" s="59"/>
    </row>
    <row r="2207" spans="18:18">
      <c r="R2207" s="59"/>
    </row>
    <row r="2208" spans="18:18">
      <c r="R2208" s="59"/>
    </row>
    <row r="2209" spans="18:18">
      <c r="R2209" s="59"/>
    </row>
    <row r="2210" spans="18:18">
      <c r="R2210" s="59"/>
    </row>
    <row r="2211" spans="18:18">
      <c r="R2211" s="59"/>
    </row>
    <row r="2212" spans="18:18">
      <c r="R2212" s="59"/>
    </row>
    <row r="2213" spans="18:18">
      <c r="R2213" s="59"/>
    </row>
    <row r="2214" spans="18:18">
      <c r="R2214" s="59"/>
    </row>
    <row r="2215" spans="18:18">
      <c r="R2215" s="59"/>
    </row>
    <row r="2216" spans="18:18">
      <c r="R2216" s="59"/>
    </row>
    <row r="2217" spans="18:18">
      <c r="R2217" s="59"/>
    </row>
    <row r="2218" spans="18:18">
      <c r="R2218" s="59"/>
    </row>
    <row r="2219" spans="18:18">
      <c r="R2219" s="59"/>
    </row>
    <row r="2220" spans="18:18">
      <c r="R2220" s="59"/>
    </row>
    <row r="2221" spans="18:18">
      <c r="R2221" s="59"/>
    </row>
    <row r="2222" spans="18:18">
      <c r="R2222" s="59"/>
    </row>
    <row r="2223" spans="18:18">
      <c r="R2223" s="59"/>
    </row>
    <row r="2224" spans="18:18">
      <c r="R2224" s="59"/>
    </row>
    <row r="2225" spans="18:18">
      <c r="R2225" s="59"/>
    </row>
    <row r="2226" spans="18:18">
      <c r="R2226" s="59"/>
    </row>
    <row r="2227" spans="18:18">
      <c r="R2227" s="59"/>
    </row>
    <row r="2228" spans="18:18">
      <c r="R2228" s="59"/>
    </row>
    <row r="2229" spans="18:18">
      <c r="R2229" s="59"/>
    </row>
    <row r="2230" spans="18:18">
      <c r="R2230" s="59"/>
    </row>
    <row r="2231" spans="18:18">
      <c r="R2231" s="59"/>
    </row>
    <row r="2232" spans="18:18">
      <c r="R2232" s="59"/>
    </row>
    <row r="2233" spans="18:18">
      <c r="R2233" s="59"/>
    </row>
    <row r="2234" spans="18:18">
      <c r="R2234" s="59"/>
    </row>
    <row r="2235" spans="18:18">
      <c r="R2235" s="59"/>
    </row>
    <row r="2236" spans="18:18">
      <c r="R2236" s="59"/>
    </row>
    <row r="2237" spans="18:18">
      <c r="R2237" s="59"/>
    </row>
    <row r="2238" spans="18:18">
      <c r="R2238" s="59"/>
    </row>
    <row r="2239" spans="18:18">
      <c r="R2239" s="59"/>
    </row>
    <row r="2240" spans="18:18">
      <c r="R2240" s="59"/>
    </row>
    <row r="2241" spans="18:18">
      <c r="R2241" s="59"/>
    </row>
    <row r="2242" spans="18:18">
      <c r="R2242" s="59"/>
    </row>
    <row r="2243" spans="18:18">
      <c r="R2243" s="59"/>
    </row>
    <row r="2244" spans="18:18">
      <c r="R2244" s="59"/>
    </row>
    <row r="2245" spans="18:18">
      <c r="R2245" s="59"/>
    </row>
    <row r="2246" spans="18:18">
      <c r="R2246" s="59"/>
    </row>
    <row r="2247" spans="18:18">
      <c r="R2247" s="59"/>
    </row>
    <row r="2248" spans="18:18">
      <c r="R2248" s="59"/>
    </row>
    <row r="2249" spans="18:18">
      <c r="R2249" s="59"/>
    </row>
    <row r="2250" spans="18:18">
      <c r="R2250" s="59"/>
    </row>
    <row r="2251" spans="18:18">
      <c r="R2251" s="59"/>
    </row>
    <row r="2252" spans="18:18">
      <c r="R2252" s="59"/>
    </row>
    <row r="2253" spans="18:18">
      <c r="R2253" s="59"/>
    </row>
    <row r="2254" spans="18:18">
      <c r="R2254" s="59"/>
    </row>
    <row r="2255" spans="18:18">
      <c r="R2255" s="59"/>
    </row>
    <row r="2256" spans="18:18">
      <c r="R2256" s="59"/>
    </row>
    <row r="2257" spans="18:18">
      <c r="R2257" s="59"/>
    </row>
    <row r="2258" spans="18:18">
      <c r="R2258" s="59"/>
    </row>
    <row r="2259" spans="18:18">
      <c r="R2259" s="59"/>
    </row>
    <row r="2260" spans="18:18">
      <c r="R2260" s="59"/>
    </row>
    <row r="2261" spans="18:18">
      <c r="R2261" s="59"/>
    </row>
    <row r="2262" spans="18:18">
      <c r="R2262" s="59"/>
    </row>
    <row r="2263" spans="18:18">
      <c r="R2263" s="59"/>
    </row>
    <row r="2264" spans="18:18">
      <c r="R2264" s="59"/>
    </row>
    <row r="2265" spans="18:18">
      <c r="R2265" s="59"/>
    </row>
    <row r="2266" spans="18:18">
      <c r="R2266" s="59"/>
    </row>
    <row r="2267" spans="18:18">
      <c r="R2267" s="59"/>
    </row>
    <row r="2268" spans="18:18">
      <c r="R2268" s="59"/>
    </row>
    <row r="2269" spans="18:18">
      <c r="R2269" s="59"/>
    </row>
    <row r="2270" spans="18:18">
      <c r="R2270" s="59"/>
    </row>
    <row r="2271" spans="18:18">
      <c r="R2271" s="59"/>
    </row>
    <row r="2272" spans="18:18">
      <c r="R2272" s="59"/>
    </row>
    <row r="2273" spans="18:18">
      <c r="R2273" s="59"/>
    </row>
    <row r="2274" spans="18:18">
      <c r="R2274" s="59"/>
    </row>
    <row r="2275" spans="18:18">
      <c r="R2275" s="59"/>
    </row>
    <row r="2276" spans="18:18">
      <c r="R2276" s="59"/>
    </row>
    <row r="2277" spans="18:18">
      <c r="R2277" s="59"/>
    </row>
    <row r="2278" spans="18:18">
      <c r="R2278" s="59"/>
    </row>
    <row r="2279" spans="18:18">
      <c r="R2279" s="59"/>
    </row>
    <row r="2280" spans="18:18">
      <c r="R2280" s="59"/>
    </row>
    <row r="2281" spans="18:18">
      <c r="R2281" s="59"/>
    </row>
    <row r="2282" spans="18:18">
      <c r="R2282" s="59"/>
    </row>
    <row r="2283" spans="18:18">
      <c r="R2283" s="59"/>
    </row>
    <row r="2284" spans="18:18">
      <c r="R2284" s="59"/>
    </row>
    <row r="2285" spans="18:18">
      <c r="R2285" s="59"/>
    </row>
    <row r="2286" spans="18:18">
      <c r="R2286" s="59"/>
    </row>
    <row r="2287" spans="18:18">
      <c r="R2287" s="59"/>
    </row>
    <row r="2288" spans="18:18">
      <c r="R2288" s="59"/>
    </row>
    <row r="2289" spans="18:18">
      <c r="R2289" s="59"/>
    </row>
    <row r="2290" spans="18:18">
      <c r="R2290" s="59"/>
    </row>
    <row r="2291" spans="18:18">
      <c r="R2291" s="59"/>
    </row>
    <row r="2292" spans="18:18">
      <c r="R2292" s="59"/>
    </row>
    <row r="2293" spans="18:18">
      <c r="R2293" s="59"/>
    </row>
    <row r="2294" spans="18:18">
      <c r="R2294" s="59"/>
    </row>
    <row r="2295" spans="18:18">
      <c r="R2295" s="59"/>
    </row>
    <row r="2296" spans="18:18">
      <c r="R2296" s="59"/>
    </row>
    <row r="2297" spans="18:18">
      <c r="R2297" s="59"/>
    </row>
    <row r="2298" spans="18:18">
      <c r="R2298" s="59"/>
    </row>
    <row r="2299" spans="18:18">
      <c r="R2299" s="59"/>
    </row>
    <row r="2300" spans="18:18">
      <c r="R2300" s="59"/>
    </row>
    <row r="2301" spans="18:18">
      <c r="R2301" s="59"/>
    </row>
    <row r="2302" spans="18:18">
      <c r="R2302" s="59"/>
    </row>
    <row r="2303" spans="18:18">
      <c r="R2303" s="59"/>
    </row>
    <row r="2304" spans="18:18">
      <c r="R2304" s="59"/>
    </row>
    <row r="2305" spans="18:18">
      <c r="R2305" s="59"/>
    </row>
    <row r="2306" spans="18:18">
      <c r="R2306" s="59"/>
    </row>
    <row r="2307" spans="18:18">
      <c r="R2307" s="59"/>
    </row>
    <row r="2308" spans="18:18">
      <c r="R2308" s="59"/>
    </row>
    <row r="2309" spans="18:18">
      <c r="R2309" s="59"/>
    </row>
    <row r="2310" spans="18:18">
      <c r="R2310" s="59"/>
    </row>
    <row r="2311" spans="18:18">
      <c r="R2311" s="59"/>
    </row>
  </sheetData>
  <mergeCells count="4">
    <mergeCell ref="J3:J4"/>
    <mergeCell ref="A3:A4"/>
    <mergeCell ref="B3:B4"/>
    <mergeCell ref="C3:I3"/>
  </mergeCells>
  <phoneticPr fontId="7" type="noConversion"/>
  <pageMargins left="0.75" right="0.75" top="1" bottom="1" header="0.5" footer="0.5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showGridLines="0" zoomScaleNormal="100" workbookViewId="0">
      <pane xSplit="1" ySplit="4" topLeftCell="B53" activePane="bottomRight" state="frozen"/>
      <selection pane="topRight"/>
      <selection pane="bottomLeft"/>
      <selection pane="bottomRight" activeCell="F87" sqref="F87"/>
    </sheetView>
  </sheetViews>
  <sheetFormatPr defaultColWidth="9.140625" defaultRowHeight="12.75"/>
  <cols>
    <col min="1" max="1" width="10.85546875" style="5" customWidth="1"/>
    <col min="2" max="2" width="10.28515625" style="5" customWidth="1"/>
    <col min="3" max="3" width="8.85546875"/>
    <col min="4" max="5" width="8" style="5" customWidth="1"/>
    <col min="6" max="6" width="11.28515625" style="5" customWidth="1"/>
    <col min="7" max="7" width="10.28515625" style="5" customWidth="1"/>
    <col min="8" max="8" width="12.5703125" style="5" customWidth="1"/>
    <col min="9" max="10" width="9.140625" style="5"/>
    <col min="11" max="12" width="8.85546875" customWidth="1"/>
    <col min="13" max="16384" width="9.140625" style="5"/>
  </cols>
  <sheetData>
    <row r="1" spans="1:14" ht="12">
      <c r="A1" s="4" t="s">
        <v>125</v>
      </c>
      <c r="B1" s="4" t="s">
        <v>214</v>
      </c>
      <c r="C1" s="5"/>
      <c r="G1" s="4"/>
      <c r="H1" s="4"/>
      <c r="K1" s="4"/>
      <c r="L1" s="4"/>
      <c r="M1" s="4"/>
      <c r="N1" s="4"/>
    </row>
    <row r="2" spans="1:14" ht="13.5" thickBot="1">
      <c r="C2" s="5"/>
    </row>
    <row r="3" spans="1:14" s="8" customFormat="1" ht="25.5" customHeight="1">
      <c r="A3" s="338" t="s">
        <v>117</v>
      </c>
      <c r="B3" s="340" t="s">
        <v>118</v>
      </c>
      <c r="C3" s="350" t="s">
        <v>123</v>
      </c>
      <c r="D3" s="351"/>
      <c r="E3" s="348" t="s">
        <v>124</v>
      </c>
      <c r="F3" s="352" t="s">
        <v>221</v>
      </c>
      <c r="G3" s="340" t="s">
        <v>213</v>
      </c>
      <c r="H3" s="345" t="s">
        <v>127</v>
      </c>
      <c r="K3"/>
      <c r="L3"/>
      <c r="M3" s="5"/>
      <c r="N3" s="5"/>
    </row>
    <row r="4" spans="1:14" s="8" customFormat="1" ht="14.25">
      <c r="A4" s="339"/>
      <c r="B4" s="341"/>
      <c r="C4" s="11" t="s">
        <v>18</v>
      </c>
      <c r="D4" s="10" t="s">
        <v>200</v>
      </c>
      <c r="E4" s="349"/>
      <c r="F4" s="353"/>
      <c r="G4" s="347"/>
      <c r="H4" s="346"/>
      <c r="K4"/>
      <c r="L4"/>
      <c r="M4" s="5"/>
      <c r="N4" s="5"/>
    </row>
    <row r="5" spans="1:14" s="8" customFormat="1">
      <c r="A5" s="106">
        <v>2001</v>
      </c>
      <c r="B5" s="72" t="s">
        <v>1</v>
      </c>
      <c r="C5" s="154">
        <v>4103</v>
      </c>
      <c r="D5" s="155">
        <v>9.6999999999999993</v>
      </c>
      <c r="E5" s="156">
        <v>49</v>
      </c>
      <c r="F5" s="111">
        <v>760</v>
      </c>
      <c r="G5" s="157">
        <v>39.1</v>
      </c>
      <c r="H5" s="158" t="s">
        <v>155</v>
      </c>
      <c r="K5"/>
      <c r="L5" s="38"/>
      <c r="M5" s="5"/>
      <c r="N5" s="38"/>
    </row>
    <row r="6" spans="1:14" s="8" customFormat="1">
      <c r="A6" s="106"/>
      <c r="B6" s="72" t="s">
        <v>2</v>
      </c>
      <c r="C6" s="154">
        <v>3573</v>
      </c>
      <c r="D6" s="155">
        <v>8.5</v>
      </c>
      <c r="E6" s="156">
        <v>29</v>
      </c>
      <c r="F6" s="109">
        <v>2044</v>
      </c>
      <c r="G6" s="159">
        <v>24.5</v>
      </c>
      <c r="H6" s="158" t="s">
        <v>155</v>
      </c>
      <c r="K6"/>
      <c r="L6" s="38"/>
      <c r="M6" s="5"/>
      <c r="N6" s="38"/>
    </row>
    <row r="7" spans="1:14" s="8" customFormat="1">
      <c r="A7" s="106"/>
      <c r="B7" s="72" t="s">
        <v>3</v>
      </c>
      <c r="C7" s="154">
        <v>3336</v>
      </c>
      <c r="D7" s="155">
        <v>7.9</v>
      </c>
      <c r="E7" s="156">
        <v>22</v>
      </c>
      <c r="F7" s="109">
        <v>3189</v>
      </c>
      <c r="G7" s="159">
        <v>22.2</v>
      </c>
      <c r="H7" s="158" t="s">
        <v>155</v>
      </c>
      <c r="K7"/>
      <c r="L7" s="38"/>
      <c r="M7" s="5"/>
      <c r="N7" s="38"/>
    </row>
    <row r="8" spans="1:14" s="8" customFormat="1">
      <c r="A8" s="106"/>
      <c r="B8" s="72" t="s">
        <v>4</v>
      </c>
      <c r="C8" s="154">
        <v>3501</v>
      </c>
      <c r="D8" s="155">
        <v>8.3000000000000007</v>
      </c>
      <c r="E8" s="156">
        <v>34</v>
      </c>
      <c r="F8" s="109">
        <v>1288</v>
      </c>
      <c r="G8" s="159">
        <v>29.3</v>
      </c>
      <c r="H8" s="158" t="s">
        <v>155</v>
      </c>
      <c r="K8"/>
      <c r="L8" s="38"/>
      <c r="M8" s="5"/>
      <c r="N8" s="38"/>
    </row>
    <row r="9" spans="1:14" s="8" customFormat="1" ht="23.25" customHeight="1">
      <c r="A9" s="106">
        <v>2002</v>
      </c>
      <c r="B9" s="72" t="s">
        <v>1</v>
      </c>
      <c r="C9" s="154">
        <v>3871</v>
      </c>
      <c r="D9" s="155">
        <v>9.1</v>
      </c>
      <c r="E9" s="156">
        <v>24</v>
      </c>
      <c r="F9" s="109">
        <v>810</v>
      </c>
      <c r="G9" s="159">
        <v>40.9</v>
      </c>
      <c r="H9" s="158" t="s">
        <v>155</v>
      </c>
      <c r="K9"/>
      <c r="L9" s="38"/>
      <c r="M9" s="5"/>
      <c r="N9" s="38"/>
    </row>
    <row r="10" spans="1:14" s="8" customFormat="1">
      <c r="A10" s="106"/>
      <c r="B10" s="72" t="s">
        <v>2</v>
      </c>
      <c r="C10" s="154">
        <v>3511</v>
      </c>
      <c r="D10" s="155">
        <v>8.3000000000000007</v>
      </c>
      <c r="E10" s="156">
        <v>26</v>
      </c>
      <c r="F10" s="109">
        <v>2182</v>
      </c>
      <c r="G10" s="159">
        <v>28.5</v>
      </c>
      <c r="H10" s="158" t="s">
        <v>155</v>
      </c>
      <c r="K10"/>
      <c r="L10" s="38"/>
      <c r="M10" s="5"/>
      <c r="N10" s="38"/>
    </row>
    <row r="11" spans="1:14" s="8" customFormat="1">
      <c r="A11" s="106"/>
      <c r="B11" s="72" t="s">
        <v>3</v>
      </c>
      <c r="C11" s="154">
        <v>3527</v>
      </c>
      <c r="D11" s="155">
        <v>8.3000000000000007</v>
      </c>
      <c r="E11" s="156">
        <v>23</v>
      </c>
      <c r="F11" s="109">
        <v>3258</v>
      </c>
      <c r="G11" s="159">
        <v>22.5</v>
      </c>
      <c r="H11" s="158" t="s">
        <v>155</v>
      </c>
      <c r="K11"/>
      <c r="L11" s="38"/>
      <c r="M11" s="5"/>
      <c r="N11" s="38"/>
    </row>
    <row r="12" spans="1:14" s="8" customFormat="1">
      <c r="A12" s="106"/>
      <c r="B12" s="72" t="s">
        <v>4</v>
      </c>
      <c r="C12" s="154">
        <v>3677</v>
      </c>
      <c r="D12" s="155">
        <v>8.6999999999999993</v>
      </c>
      <c r="E12" s="156">
        <v>27</v>
      </c>
      <c r="F12" s="109">
        <v>1349</v>
      </c>
      <c r="G12" s="159">
        <v>31.8</v>
      </c>
      <c r="H12" s="158" t="s">
        <v>155</v>
      </c>
      <c r="K12"/>
      <c r="L12" s="38"/>
      <c r="M12" s="5"/>
      <c r="N12" s="38"/>
    </row>
    <row r="13" spans="1:14" s="8" customFormat="1" ht="24" customHeight="1">
      <c r="A13" s="106">
        <v>2003</v>
      </c>
      <c r="B13" s="72" t="s">
        <v>1</v>
      </c>
      <c r="C13" s="154">
        <v>3860</v>
      </c>
      <c r="D13" s="155">
        <v>9.1</v>
      </c>
      <c r="E13" s="156">
        <v>27</v>
      </c>
      <c r="F13" s="109">
        <v>817</v>
      </c>
      <c r="G13" s="159">
        <v>39.5</v>
      </c>
      <c r="H13" s="158" t="s">
        <v>155</v>
      </c>
      <c r="K13"/>
      <c r="L13" s="38"/>
      <c r="M13" s="5"/>
      <c r="N13" s="38"/>
    </row>
    <row r="14" spans="1:14" s="8" customFormat="1">
      <c r="A14" s="106"/>
      <c r="B14" s="72" t="s">
        <v>2</v>
      </c>
      <c r="C14" s="154">
        <v>3442</v>
      </c>
      <c r="D14" s="155">
        <v>8.1</v>
      </c>
      <c r="E14" s="156">
        <v>23</v>
      </c>
      <c r="F14" s="109">
        <v>2210</v>
      </c>
      <c r="G14" s="159">
        <v>27.2</v>
      </c>
      <c r="H14" s="158" t="s">
        <v>155</v>
      </c>
      <c r="K14"/>
      <c r="L14" s="38"/>
      <c r="M14" s="5"/>
      <c r="N14" s="38"/>
    </row>
    <row r="15" spans="1:14" s="8" customFormat="1">
      <c r="A15" s="106"/>
      <c r="B15" s="72" t="s">
        <v>3</v>
      </c>
      <c r="C15" s="154">
        <v>3464</v>
      </c>
      <c r="D15" s="155">
        <v>8.1</v>
      </c>
      <c r="E15" s="156">
        <v>35</v>
      </c>
      <c r="F15" s="109">
        <v>3297</v>
      </c>
      <c r="G15" s="159">
        <v>23.3</v>
      </c>
      <c r="H15" s="158" t="s">
        <v>155</v>
      </c>
      <c r="K15"/>
      <c r="L15" s="38"/>
      <c r="M15" s="5"/>
      <c r="N15" s="38"/>
    </row>
    <row r="16" spans="1:14" s="8" customFormat="1">
      <c r="A16" s="106"/>
      <c r="B16" s="72" t="s">
        <v>4</v>
      </c>
      <c r="C16" s="154">
        <v>3696</v>
      </c>
      <c r="D16" s="155">
        <v>8.6999999999999993</v>
      </c>
      <c r="E16" s="156">
        <v>30</v>
      </c>
      <c r="F16" s="109">
        <v>1433</v>
      </c>
      <c r="G16" s="159">
        <v>30.9</v>
      </c>
      <c r="H16" s="158" t="s">
        <v>155</v>
      </c>
      <c r="K16"/>
      <c r="L16" s="38"/>
      <c r="M16" s="5"/>
      <c r="N16" s="38"/>
    </row>
    <row r="17" spans="1:14" s="8" customFormat="1" ht="26.25" customHeight="1">
      <c r="A17" s="106">
        <v>2004</v>
      </c>
      <c r="B17" s="72" t="s">
        <v>1</v>
      </c>
      <c r="C17" s="154">
        <v>3867</v>
      </c>
      <c r="D17" s="155">
        <v>9</v>
      </c>
      <c r="E17" s="156">
        <v>31</v>
      </c>
      <c r="F17" s="109">
        <v>822</v>
      </c>
      <c r="G17" s="159">
        <v>41.1</v>
      </c>
      <c r="H17" s="158" t="s">
        <v>155</v>
      </c>
      <c r="K17"/>
      <c r="L17" s="38"/>
      <c r="M17" s="5"/>
      <c r="N17" s="38"/>
    </row>
    <row r="18" spans="1:14" s="8" customFormat="1">
      <c r="A18" s="106"/>
      <c r="B18" s="72" t="s">
        <v>2</v>
      </c>
      <c r="C18" s="154">
        <v>3558</v>
      </c>
      <c r="D18" s="155">
        <v>8.3000000000000007</v>
      </c>
      <c r="E18" s="156">
        <v>32</v>
      </c>
      <c r="F18" s="109">
        <v>2414</v>
      </c>
      <c r="G18" s="159">
        <v>31.4</v>
      </c>
      <c r="H18" s="158" t="s">
        <v>155</v>
      </c>
      <c r="K18"/>
      <c r="L18" s="38"/>
      <c r="M18" s="5"/>
      <c r="N18" s="38"/>
    </row>
    <row r="19" spans="1:14" s="8" customFormat="1">
      <c r="A19" s="106"/>
      <c r="B19" s="72" t="s">
        <v>3</v>
      </c>
      <c r="C19" s="154">
        <v>3434</v>
      </c>
      <c r="D19" s="155">
        <v>8</v>
      </c>
      <c r="E19" s="156">
        <v>35</v>
      </c>
      <c r="F19" s="109">
        <v>3485</v>
      </c>
      <c r="G19" s="159">
        <v>27.1</v>
      </c>
      <c r="H19" s="158" t="s">
        <v>155</v>
      </c>
      <c r="K19"/>
      <c r="L19" s="38"/>
      <c r="M19" s="5"/>
      <c r="N19" s="38"/>
    </row>
    <row r="20" spans="1:14" s="8" customFormat="1">
      <c r="A20" s="106"/>
      <c r="B20" s="72" t="s">
        <v>4</v>
      </c>
      <c r="C20" s="154">
        <v>3495</v>
      </c>
      <c r="D20" s="155">
        <v>8.1999999999999993</v>
      </c>
      <c r="E20" s="156">
        <v>24</v>
      </c>
      <c r="F20" s="109">
        <v>1607</v>
      </c>
      <c r="G20" s="159">
        <v>36.299999999999997</v>
      </c>
      <c r="H20" s="158" t="s">
        <v>155</v>
      </c>
      <c r="K20"/>
      <c r="L20" s="38"/>
      <c r="M20" s="5"/>
      <c r="N20" s="38"/>
    </row>
    <row r="21" spans="1:14" s="8" customFormat="1" ht="25.5" customHeight="1">
      <c r="A21" s="106">
        <v>2005</v>
      </c>
      <c r="B21" s="72" t="s">
        <v>1</v>
      </c>
      <c r="C21" s="154">
        <v>3796</v>
      </c>
      <c r="D21" s="155">
        <v>8.8000000000000007</v>
      </c>
      <c r="E21" s="156">
        <v>29</v>
      </c>
      <c r="F21" s="109">
        <v>948</v>
      </c>
      <c r="G21" s="159">
        <v>39.299999999999997</v>
      </c>
      <c r="H21" s="158" t="s">
        <v>155</v>
      </c>
      <c r="K21"/>
      <c r="L21" s="38"/>
      <c r="M21" s="5"/>
      <c r="N21" s="38"/>
    </row>
    <row r="22" spans="1:14" s="8" customFormat="1">
      <c r="A22" s="106"/>
      <c r="B22" s="72" t="s">
        <v>2</v>
      </c>
      <c r="C22" s="154">
        <v>3665</v>
      </c>
      <c r="D22" s="155">
        <v>8.5</v>
      </c>
      <c r="E22" s="156">
        <v>41</v>
      </c>
      <c r="F22" s="109">
        <v>2238</v>
      </c>
      <c r="G22" s="159">
        <v>26.8</v>
      </c>
      <c r="H22" s="158" t="s">
        <v>155</v>
      </c>
      <c r="K22"/>
      <c r="L22" s="38"/>
      <c r="M22" s="5"/>
      <c r="N22" s="38"/>
    </row>
    <row r="23" spans="1:14" s="8" customFormat="1">
      <c r="A23" s="106"/>
      <c r="B23" s="72" t="s">
        <v>3</v>
      </c>
      <c r="C23" s="154">
        <v>3358</v>
      </c>
      <c r="D23" s="155">
        <v>7.8</v>
      </c>
      <c r="E23" s="156">
        <v>39</v>
      </c>
      <c r="F23" s="109">
        <v>3515</v>
      </c>
      <c r="G23" s="159">
        <v>23.5</v>
      </c>
      <c r="H23" s="158" t="s">
        <v>155</v>
      </c>
      <c r="K23"/>
      <c r="L23" s="38"/>
      <c r="M23" s="5"/>
      <c r="N23" s="38"/>
    </row>
    <row r="24" spans="1:14" s="8" customFormat="1">
      <c r="A24" s="106"/>
      <c r="B24" s="72" t="s">
        <v>4</v>
      </c>
      <c r="C24" s="154">
        <v>3405</v>
      </c>
      <c r="D24" s="155">
        <v>7.9</v>
      </c>
      <c r="E24" s="156">
        <v>31</v>
      </c>
      <c r="F24" s="109">
        <v>1439</v>
      </c>
      <c r="G24" s="159">
        <v>30</v>
      </c>
      <c r="H24" s="158">
        <v>12</v>
      </c>
      <c r="K24"/>
      <c r="L24" s="38"/>
      <c r="M24" s="5"/>
      <c r="N24" s="38"/>
    </row>
    <row r="25" spans="1:14" s="8" customFormat="1" ht="23.25" customHeight="1">
      <c r="A25" s="107">
        <v>2006</v>
      </c>
      <c r="B25" s="72" t="s">
        <v>1</v>
      </c>
      <c r="C25" s="160">
        <v>4022</v>
      </c>
      <c r="D25" s="155">
        <v>9.1999999999999993</v>
      </c>
      <c r="E25" s="156">
        <v>31</v>
      </c>
      <c r="F25" s="110">
        <v>928</v>
      </c>
      <c r="G25" s="161">
        <v>37.1</v>
      </c>
      <c r="H25" s="162">
        <v>31</v>
      </c>
      <c r="K25"/>
      <c r="L25" s="38"/>
      <c r="M25" s="5"/>
      <c r="N25" s="38"/>
    </row>
    <row r="26" spans="1:14" s="8" customFormat="1">
      <c r="A26" s="107"/>
      <c r="B26" s="72" t="s">
        <v>2</v>
      </c>
      <c r="C26" s="160">
        <v>3619</v>
      </c>
      <c r="D26" s="155">
        <v>8.3000000000000007</v>
      </c>
      <c r="E26" s="156">
        <v>27</v>
      </c>
      <c r="F26" s="109">
        <v>2287</v>
      </c>
      <c r="G26" s="161">
        <v>30.3</v>
      </c>
      <c r="H26" s="162">
        <v>35</v>
      </c>
      <c r="K26"/>
      <c r="L26" s="38"/>
      <c r="M26" s="5"/>
      <c r="N26" s="38"/>
    </row>
    <row r="27" spans="1:14" s="8" customFormat="1">
      <c r="A27" s="107"/>
      <c r="B27" s="72" t="s">
        <v>3</v>
      </c>
      <c r="C27" s="160">
        <v>3427</v>
      </c>
      <c r="D27" s="155">
        <v>7.9</v>
      </c>
      <c r="E27" s="156">
        <v>30</v>
      </c>
      <c r="F27" s="109">
        <v>3528</v>
      </c>
      <c r="G27" s="161">
        <v>25.5</v>
      </c>
      <c r="H27" s="162">
        <v>31</v>
      </c>
      <c r="K27"/>
      <c r="L27" s="38"/>
      <c r="M27" s="5"/>
      <c r="N27" s="38"/>
    </row>
    <row r="28" spans="1:14" s="8" customFormat="1">
      <c r="A28" s="107"/>
      <c r="B28" s="72" t="s">
        <v>4</v>
      </c>
      <c r="C28" s="160">
        <v>3464</v>
      </c>
      <c r="D28" s="155">
        <v>7.9</v>
      </c>
      <c r="E28" s="156">
        <v>33</v>
      </c>
      <c r="F28" s="109">
        <v>1516</v>
      </c>
      <c r="G28" s="161">
        <v>33.799999999999997</v>
      </c>
      <c r="H28" s="162">
        <v>19</v>
      </c>
      <c r="K28"/>
      <c r="L28" s="38"/>
      <c r="M28" s="5"/>
      <c r="N28" s="38"/>
    </row>
    <row r="29" spans="1:14" s="8" customFormat="1" ht="22.5" customHeight="1">
      <c r="A29" s="107">
        <v>2007</v>
      </c>
      <c r="B29" s="72" t="s">
        <v>1</v>
      </c>
      <c r="C29" s="160">
        <v>4188</v>
      </c>
      <c r="D29" s="155">
        <v>9.5</v>
      </c>
      <c r="E29" s="156">
        <v>42</v>
      </c>
      <c r="F29" s="110">
        <v>956</v>
      </c>
      <c r="G29" s="161">
        <v>37.6</v>
      </c>
      <c r="H29" s="162">
        <v>22</v>
      </c>
      <c r="K29"/>
      <c r="L29" s="38"/>
      <c r="M29" s="5"/>
      <c r="N29" s="38"/>
    </row>
    <row r="30" spans="1:14" s="8" customFormat="1">
      <c r="A30" s="107"/>
      <c r="B30" s="72" t="s">
        <v>2</v>
      </c>
      <c r="C30" s="160">
        <v>3612</v>
      </c>
      <c r="D30" s="155">
        <v>8.1999999999999993</v>
      </c>
      <c r="E30" s="156">
        <v>31</v>
      </c>
      <c r="F30" s="109">
        <v>2389</v>
      </c>
      <c r="G30" s="161">
        <v>31</v>
      </c>
      <c r="H30" s="162">
        <v>29</v>
      </c>
      <c r="K30"/>
      <c r="L30" s="38"/>
      <c r="M30" s="5"/>
      <c r="N30" s="38"/>
    </row>
    <row r="31" spans="1:14" s="8" customFormat="1">
      <c r="A31" s="107"/>
      <c r="B31" s="72" t="s">
        <v>3</v>
      </c>
      <c r="C31" s="160">
        <v>3253</v>
      </c>
      <c r="D31" s="155">
        <v>7.4</v>
      </c>
      <c r="E31" s="156">
        <v>30</v>
      </c>
      <c r="F31" s="109">
        <v>3791</v>
      </c>
      <c r="G31" s="161">
        <v>24.9</v>
      </c>
      <c r="H31" s="162">
        <v>38</v>
      </c>
      <c r="K31"/>
      <c r="L31" s="38"/>
      <c r="M31" s="5"/>
      <c r="N31" s="38"/>
    </row>
    <row r="32" spans="1:14" s="8" customFormat="1">
      <c r="A32" s="107"/>
      <c r="B32" s="72" t="s">
        <v>4</v>
      </c>
      <c r="C32" s="160">
        <v>3596</v>
      </c>
      <c r="D32" s="155">
        <v>8.1999999999999993</v>
      </c>
      <c r="E32" s="156">
        <v>20</v>
      </c>
      <c r="F32" s="109">
        <v>1551</v>
      </c>
      <c r="G32" s="161">
        <v>32.9</v>
      </c>
      <c r="H32" s="162">
        <v>22</v>
      </c>
      <c r="K32"/>
      <c r="L32" s="38"/>
      <c r="M32" s="5"/>
      <c r="N32" s="38"/>
    </row>
    <row r="33" spans="1:14" s="8" customFormat="1" ht="24.75" customHeight="1">
      <c r="A33" s="107">
        <v>2008</v>
      </c>
      <c r="B33" s="72" t="s">
        <v>1</v>
      </c>
      <c r="C33" s="160">
        <v>4145</v>
      </c>
      <c r="D33" s="155">
        <v>9.3000000000000007</v>
      </c>
      <c r="E33" s="156">
        <v>31</v>
      </c>
      <c r="F33" s="109">
        <v>1118</v>
      </c>
      <c r="G33" s="161">
        <v>36.9</v>
      </c>
      <c r="H33" s="162">
        <v>18</v>
      </c>
      <c r="K33"/>
      <c r="L33" s="38"/>
      <c r="M33" s="5"/>
      <c r="N33" s="38"/>
    </row>
    <row r="34" spans="1:14" s="8" customFormat="1">
      <c r="A34" s="107"/>
      <c r="B34" s="72" t="s">
        <v>2</v>
      </c>
      <c r="C34" s="160">
        <v>3599</v>
      </c>
      <c r="D34" s="155">
        <v>8.1</v>
      </c>
      <c r="E34" s="156">
        <v>30</v>
      </c>
      <c r="F34" s="109">
        <v>2208</v>
      </c>
      <c r="G34" s="161">
        <v>29.3</v>
      </c>
      <c r="H34" s="162">
        <v>23</v>
      </c>
      <c r="K34"/>
      <c r="L34" s="38"/>
      <c r="M34" s="5"/>
      <c r="N34" s="38"/>
    </row>
    <row r="35" spans="1:14" s="8" customFormat="1">
      <c r="A35" s="107"/>
      <c r="B35" s="72" t="s">
        <v>3</v>
      </c>
      <c r="C35" s="160">
        <v>3419</v>
      </c>
      <c r="D35" s="155">
        <v>7.7</v>
      </c>
      <c r="E35" s="156">
        <v>25</v>
      </c>
      <c r="F35" s="109">
        <v>3612</v>
      </c>
      <c r="G35" s="161">
        <v>24.4</v>
      </c>
      <c r="H35" s="162">
        <v>23</v>
      </c>
      <c r="K35"/>
      <c r="L35" s="38"/>
      <c r="M35" s="5"/>
      <c r="N35" s="38"/>
    </row>
    <row r="36" spans="1:14" s="8" customFormat="1">
      <c r="A36" s="107"/>
      <c r="B36" s="72" t="s">
        <v>4</v>
      </c>
      <c r="C36" s="160">
        <v>3744</v>
      </c>
      <c r="D36" s="155">
        <v>8.4</v>
      </c>
      <c r="E36" s="156">
        <v>37</v>
      </c>
      <c r="F36" s="109">
        <v>1572</v>
      </c>
      <c r="G36" s="161">
        <v>33.700000000000003</v>
      </c>
      <c r="H36" s="162">
        <v>22</v>
      </c>
      <c r="K36"/>
      <c r="L36" s="38"/>
      <c r="M36" s="5"/>
      <c r="N36" s="38"/>
    </row>
    <row r="37" spans="1:14" s="8" customFormat="1" ht="25.5" customHeight="1">
      <c r="A37" s="107">
        <v>2009</v>
      </c>
      <c r="B37" s="72" t="s">
        <v>1</v>
      </c>
      <c r="C37" s="160">
        <v>4177</v>
      </c>
      <c r="D37" s="155">
        <v>9.3000000000000007</v>
      </c>
      <c r="E37" s="156">
        <v>42</v>
      </c>
      <c r="F37" s="110">
        <v>873</v>
      </c>
      <c r="G37" s="161">
        <v>36.700000000000003</v>
      </c>
      <c r="H37" s="162">
        <v>14</v>
      </c>
      <c r="K37"/>
      <c r="L37" s="38"/>
      <c r="M37" s="5"/>
      <c r="N37" s="38"/>
    </row>
    <row r="38" spans="1:14" s="8" customFormat="1">
      <c r="A38" s="107"/>
      <c r="B38" s="72" t="s">
        <v>2</v>
      </c>
      <c r="C38" s="9">
        <v>3442</v>
      </c>
      <c r="D38" s="211">
        <v>7.7</v>
      </c>
      <c r="E38" s="212">
        <v>31</v>
      </c>
      <c r="F38" s="213">
        <v>2348</v>
      </c>
      <c r="G38" s="214">
        <v>29.2</v>
      </c>
      <c r="H38" s="202">
        <v>24</v>
      </c>
      <c r="K38"/>
      <c r="L38" s="38"/>
      <c r="M38" s="5"/>
      <c r="N38" s="38"/>
    </row>
    <row r="39" spans="1:14" s="8" customFormat="1">
      <c r="A39" s="107"/>
      <c r="B39" s="72" t="s">
        <v>3</v>
      </c>
      <c r="C39" s="9">
        <v>3235</v>
      </c>
      <c r="D39" s="211">
        <v>7.2</v>
      </c>
      <c r="E39" s="212">
        <v>36</v>
      </c>
      <c r="F39" s="213">
        <v>3245</v>
      </c>
      <c r="G39" s="214">
        <v>26.2</v>
      </c>
      <c r="H39" s="202">
        <v>28</v>
      </c>
      <c r="K39"/>
      <c r="L39" s="38"/>
      <c r="M39" s="5"/>
      <c r="N39" s="38"/>
    </row>
    <row r="40" spans="1:14" s="8" customFormat="1">
      <c r="A40" s="107"/>
      <c r="B40" s="72" t="s">
        <v>4</v>
      </c>
      <c r="C40" s="9">
        <v>3559</v>
      </c>
      <c r="D40" s="211">
        <v>7.9</v>
      </c>
      <c r="E40" s="212">
        <v>21</v>
      </c>
      <c r="F40" s="213">
        <v>1465</v>
      </c>
      <c r="G40" s="214">
        <v>32.4</v>
      </c>
      <c r="H40" s="202">
        <v>30</v>
      </c>
      <c r="K40"/>
      <c r="L40" s="38"/>
      <c r="M40" s="5"/>
      <c r="N40" s="38"/>
    </row>
    <row r="41" spans="1:14" s="8" customFormat="1" ht="27" customHeight="1">
      <c r="A41" s="107">
        <v>2010</v>
      </c>
      <c r="B41" s="72" t="s">
        <v>1</v>
      </c>
      <c r="C41" s="9">
        <v>4114</v>
      </c>
      <c r="D41" s="211">
        <v>9.1</v>
      </c>
      <c r="E41" s="212">
        <v>39</v>
      </c>
      <c r="F41" s="215">
        <v>862</v>
      </c>
      <c r="G41" s="214">
        <v>39.4</v>
      </c>
      <c r="H41" s="202">
        <v>19</v>
      </c>
      <c r="K41"/>
      <c r="L41"/>
      <c r="M41" s="5"/>
      <c r="N41" s="38"/>
    </row>
    <row r="42" spans="1:14" s="8" customFormat="1">
      <c r="A42" s="107"/>
      <c r="B42" s="72" t="s">
        <v>2</v>
      </c>
      <c r="C42" s="9">
        <v>3340</v>
      </c>
      <c r="D42" s="211">
        <v>7.4</v>
      </c>
      <c r="E42" s="212">
        <v>36</v>
      </c>
      <c r="F42" s="213">
        <v>2406</v>
      </c>
      <c r="G42" s="214">
        <v>30.6</v>
      </c>
      <c r="H42" s="202">
        <v>26</v>
      </c>
      <c r="K42"/>
      <c r="L42"/>
      <c r="M42" s="5"/>
      <c r="N42" s="38"/>
    </row>
    <row r="43" spans="1:14" s="8" customFormat="1">
      <c r="A43" s="107"/>
      <c r="B43" s="72" t="s">
        <v>3</v>
      </c>
      <c r="C43" s="9">
        <v>3279</v>
      </c>
      <c r="D43" s="211">
        <v>7.3</v>
      </c>
      <c r="E43" s="212">
        <v>31</v>
      </c>
      <c r="F43" s="213">
        <v>3279</v>
      </c>
      <c r="G43" s="214">
        <v>27.8</v>
      </c>
      <c r="H43" s="202">
        <v>46</v>
      </c>
      <c r="K43"/>
      <c r="L43"/>
      <c r="M43" s="5"/>
      <c r="N43" s="38"/>
    </row>
    <row r="44" spans="1:14" s="8" customFormat="1">
      <c r="A44" s="107"/>
      <c r="B44" s="72" t="s">
        <v>4</v>
      </c>
      <c r="C44" s="9">
        <v>3724</v>
      </c>
      <c r="D44" s="211">
        <v>8.3000000000000007</v>
      </c>
      <c r="E44" s="212">
        <v>40</v>
      </c>
      <c r="F44" s="213">
        <v>1609</v>
      </c>
      <c r="G44" s="214">
        <v>32.799999999999997</v>
      </c>
      <c r="H44" s="202">
        <v>25</v>
      </c>
      <c r="K44"/>
      <c r="L44"/>
      <c r="M44" s="5"/>
      <c r="N44" s="38"/>
    </row>
    <row r="45" spans="1:14" s="8" customFormat="1" ht="27.75" customHeight="1">
      <c r="A45" s="108">
        <v>2011</v>
      </c>
      <c r="B45" s="72" t="s">
        <v>1</v>
      </c>
      <c r="C45" s="60">
        <v>4019</v>
      </c>
      <c r="D45" s="216">
        <v>8.9</v>
      </c>
      <c r="E45" s="217">
        <v>22</v>
      </c>
      <c r="F45" s="213">
        <v>945</v>
      </c>
      <c r="G45" s="214">
        <v>39.5</v>
      </c>
      <c r="H45" s="185">
        <v>12</v>
      </c>
      <c r="K45" s="79"/>
      <c r="L45"/>
      <c r="M45" s="5"/>
      <c r="N45" s="5"/>
    </row>
    <row r="46" spans="1:14" s="8" customFormat="1">
      <c r="A46" s="108"/>
      <c r="B46" s="72" t="s">
        <v>2</v>
      </c>
      <c r="C46" s="60">
        <v>3483</v>
      </c>
      <c r="D46" s="216">
        <v>7.7</v>
      </c>
      <c r="E46" s="217">
        <v>31</v>
      </c>
      <c r="F46" s="213">
        <v>2501</v>
      </c>
      <c r="G46" s="214">
        <v>32.5</v>
      </c>
      <c r="H46" s="185">
        <v>29</v>
      </c>
      <c r="K46"/>
      <c r="L46"/>
      <c r="M46" s="5"/>
      <c r="N46" s="5"/>
    </row>
    <row r="47" spans="1:14" s="8" customFormat="1">
      <c r="A47" s="108"/>
      <c r="B47" s="72" t="s">
        <v>3</v>
      </c>
      <c r="C47" s="60">
        <v>3264</v>
      </c>
      <c r="D47" s="216">
        <v>7.2</v>
      </c>
      <c r="E47" s="217">
        <v>24</v>
      </c>
      <c r="F47" s="213">
        <v>3389</v>
      </c>
      <c r="G47" s="214">
        <v>29.7</v>
      </c>
      <c r="H47" s="185">
        <v>28</v>
      </c>
      <c r="K47"/>
      <c r="L47"/>
      <c r="M47" s="5"/>
      <c r="N47" s="5"/>
    </row>
    <row r="48" spans="1:14" s="8" customFormat="1">
      <c r="A48" s="108"/>
      <c r="B48" s="72" t="s">
        <v>4</v>
      </c>
      <c r="C48" s="60">
        <v>3438</v>
      </c>
      <c r="D48" s="216">
        <v>7.6</v>
      </c>
      <c r="E48" s="217">
        <v>33</v>
      </c>
      <c r="F48" s="213">
        <v>1531</v>
      </c>
      <c r="G48" s="214">
        <v>35.299999999999997</v>
      </c>
      <c r="H48" s="185">
        <v>20</v>
      </c>
      <c r="K48"/>
      <c r="L48"/>
      <c r="M48" s="5"/>
      <c r="N48" s="5"/>
    </row>
    <row r="49" spans="1:15" s="8" customFormat="1" ht="25.5" customHeight="1">
      <c r="A49" s="108">
        <v>2012</v>
      </c>
      <c r="B49" s="72" t="s">
        <v>1</v>
      </c>
      <c r="C49" s="60">
        <v>4016</v>
      </c>
      <c r="D49" s="216">
        <v>8.8000000000000007</v>
      </c>
      <c r="E49" s="217">
        <v>23</v>
      </c>
      <c r="F49" s="213">
        <v>907</v>
      </c>
      <c r="G49" s="214">
        <v>38</v>
      </c>
      <c r="H49" s="185">
        <v>18</v>
      </c>
      <c r="J49" s="62"/>
      <c r="K49" s="79"/>
      <c r="L49"/>
      <c r="M49" s="5"/>
      <c r="N49" s="5"/>
    </row>
    <row r="50" spans="1:15" s="8" customFormat="1">
      <c r="A50" s="108"/>
      <c r="B50" s="72" t="s">
        <v>2</v>
      </c>
      <c r="C50" s="60">
        <v>3720</v>
      </c>
      <c r="D50" s="216">
        <v>8.1999999999999993</v>
      </c>
      <c r="E50" s="217">
        <v>20</v>
      </c>
      <c r="F50" s="213">
        <v>2483</v>
      </c>
      <c r="G50" s="214">
        <v>30.7</v>
      </c>
      <c r="H50" s="185">
        <v>35</v>
      </c>
      <c r="K50"/>
      <c r="L50"/>
      <c r="M50" s="5"/>
      <c r="N50" s="5"/>
    </row>
    <row r="51" spans="1:15" s="8" customFormat="1">
      <c r="A51" s="108"/>
      <c r="B51" s="72" t="s">
        <v>3</v>
      </c>
      <c r="C51" s="60">
        <v>3349</v>
      </c>
      <c r="D51" s="216">
        <v>7.3</v>
      </c>
      <c r="E51" s="217">
        <v>24</v>
      </c>
      <c r="F51" s="213">
        <v>3432</v>
      </c>
      <c r="G51" s="214">
        <v>27.2</v>
      </c>
      <c r="H51" s="185">
        <v>24</v>
      </c>
      <c r="K51"/>
      <c r="L51"/>
      <c r="M51" s="5"/>
      <c r="N51" s="5"/>
    </row>
    <row r="52" spans="1:15" s="8" customFormat="1">
      <c r="A52" s="108"/>
      <c r="B52" s="72" t="s">
        <v>186</v>
      </c>
      <c r="C52" s="60">
        <v>3671</v>
      </c>
      <c r="D52" s="216">
        <v>8.1</v>
      </c>
      <c r="E52" s="217">
        <v>23</v>
      </c>
      <c r="F52" s="213">
        <v>1658</v>
      </c>
      <c r="G52" s="214">
        <v>35.200000000000003</v>
      </c>
      <c r="H52" s="185">
        <v>24</v>
      </c>
      <c r="J52" s="47"/>
      <c r="K52" s="48"/>
      <c r="L52" s="48"/>
      <c r="M52" s="45"/>
      <c r="N52" s="45"/>
      <c r="O52" s="47"/>
    </row>
    <row r="53" spans="1:15" s="8" customFormat="1" ht="28.5" customHeight="1">
      <c r="A53" s="108">
        <v>2013</v>
      </c>
      <c r="B53" s="72" t="s">
        <v>1</v>
      </c>
      <c r="C53" s="60">
        <v>4215</v>
      </c>
      <c r="D53" s="204">
        <v>9.2144994466381558</v>
      </c>
      <c r="E53" s="217">
        <v>38</v>
      </c>
      <c r="F53" s="213">
        <v>978</v>
      </c>
      <c r="G53" s="214">
        <v>34.4</v>
      </c>
      <c r="H53" s="185">
        <v>10</v>
      </c>
      <c r="J53" s="62"/>
      <c r="K53" s="79"/>
      <c r="L53" s="48"/>
      <c r="M53" s="45"/>
      <c r="N53" s="45"/>
      <c r="O53" s="47"/>
    </row>
    <row r="54" spans="1:15" s="8" customFormat="1">
      <c r="A54" s="108"/>
      <c r="B54" s="72" t="s">
        <v>2</v>
      </c>
      <c r="C54" s="60">
        <v>3732</v>
      </c>
      <c r="D54" s="204">
        <v>8.1586030687671638</v>
      </c>
      <c r="E54" s="217">
        <v>18</v>
      </c>
      <c r="F54" s="213">
        <v>2313</v>
      </c>
      <c r="G54" s="214">
        <v>31.6</v>
      </c>
      <c r="H54" s="185">
        <v>29</v>
      </c>
      <c r="I54" s="62"/>
      <c r="J54" s="104"/>
      <c r="K54" s="79"/>
      <c r="L54" s="48"/>
      <c r="M54" s="45"/>
      <c r="N54" s="45"/>
      <c r="O54" s="47"/>
    </row>
    <row r="55" spans="1:15" s="8" customFormat="1">
      <c r="A55" s="108"/>
      <c r="B55" s="72" t="s">
        <v>3</v>
      </c>
      <c r="C55" s="60">
        <v>3462</v>
      </c>
      <c r="D55" s="204">
        <v>7.5683504351746853</v>
      </c>
      <c r="E55" s="217">
        <v>25</v>
      </c>
      <c r="F55" s="213">
        <v>3287</v>
      </c>
      <c r="G55" s="214">
        <v>27.5</v>
      </c>
      <c r="H55" s="185">
        <v>36</v>
      </c>
      <c r="I55" s="62"/>
      <c r="J55" s="62"/>
      <c r="K55" s="79"/>
      <c r="L55" s="48"/>
      <c r="M55" s="45"/>
      <c r="N55" s="45"/>
      <c r="O55" s="47"/>
    </row>
    <row r="56" spans="1:15" s="62" customFormat="1">
      <c r="A56" s="108"/>
      <c r="B56" s="72" t="s">
        <v>4</v>
      </c>
      <c r="C56" s="60">
        <v>3559</v>
      </c>
      <c r="D56" s="204">
        <v>7.780404159094946</v>
      </c>
      <c r="E56" s="217">
        <v>31</v>
      </c>
      <c r="F56" s="213">
        <v>1548</v>
      </c>
      <c r="G56" s="214">
        <v>34</v>
      </c>
      <c r="H56" s="185">
        <v>25</v>
      </c>
      <c r="K56" s="79"/>
      <c r="L56" s="48"/>
      <c r="M56" s="45"/>
      <c r="N56" s="45"/>
      <c r="O56" s="47"/>
    </row>
    <row r="57" spans="1:15" s="62" customFormat="1" ht="25.5" customHeight="1">
      <c r="A57" s="108" t="s">
        <v>225</v>
      </c>
      <c r="B57" s="72" t="s">
        <v>1</v>
      </c>
      <c r="C57" s="60">
        <v>4009</v>
      </c>
      <c r="D57" s="204">
        <v>8.7128592370108517</v>
      </c>
      <c r="E57" s="217">
        <v>28</v>
      </c>
      <c r="F57" s="213">
        <v>995</v>
      </c>
      <c r="G57" s="214">
        <v>37.200000000000003</v>
      </c>
      <c r="H57" s="185">
        <v>17</v>
      </c>
      <c r="K57" s="100"/>
      <c r="L57" s="48"/>
      <c r="M57" s="45"/>
      <c r="N57" s="45"/>
      <c r="O57" s="47"/>
    </row>
    <row r="58" spans="1:15" s="62" customFormat="1">
      <c r="A58" s="108"/>
      <c r="B58" s="72" t="s">
        <v>2</v>
      </c>
      <c r="C58" s="60">
        <v>3356</v>
      </c>
      <c r="D58" s="204">
        <v>7.2936781240729411</v>
      </c>
      <c r="E58" s="217">
        <v>31</v>
      </c>
      <c r="F58" s="213">
        <v>2526</v>
      </c>
      <c r="G58" s="214">
        <v>30.680918448139348</v>
      </c>
      <c r="H58" s="185">
        <v>30</v>
      </c>
      <c r="K58" s="100"/>
      <c r="L58" s="48"/>
      <c r="M58" s="201"/>
      <c r="N58" s="45"/>
      <c r="O58" s="47"/>
    </row>
    <row r="59" spans="1:15">
      <c r="A59" s="192"/>
      <c r="B59" s="193" t="s">
        <v>3</v>
      </c>
      <c r="C59" s="218">
        <v>3544</v>
      </c>
      <c r="D59" s="209">
        <v>7.7022631918100428</v>
      </c>
      <c r="E59" s="219">
        <v>32</v>
      </c>
      <c r="F59" s="220">
        <v>3457</v>
      </c>
      <c r="G59" s="221">
        <v>28.521839745444026</v>
      </c>
      <c r="H59" s="222">
        <v>35</v>
      </c>
      <c r="I59" s="62"/>
      <c r="J59" s="62"/>
      <c r="K59" s="100"/>
      <c r="L59" s="48"/>
      <c r="M59" s="45"/>
      <c r="N59" s="45"/>
      <c r="O59" s="45"/>
    </row>
    <row r="60" spans="1:15" s="59" customFormat="1">
      <c r="A60" s="192"/>
      <c r="B60" s="193" t="s">
        <v>4</v>
      </c>
      <c r="C60" s="218">
        <v>3769</v>
      </c>
      <c r="D60" s="209">
        <v>8.1912612781975316</v>
      </c>
      <c r="E60" s="219">
        <v>27</v>
      </c>
      <c r="F60" s="220">
        <v>1572</v>
      </c>
      <c r="G60" s="221">
        <v>35.814249363867681</v>
      </c>
      <c r="H60" s="222">
        <v>28</v>
      </c>
      <c r="I60" s="62"/>
      <c r="J60" s="62"/>
      <c r="K60" s="100"/>
      <c r="L60" s="48"/>
      <c r="M60" s="45"/>
      <c r="N60" s="45"/>
      <c r="O60" s="45"/>
    </row>
    <row r="61" spans="1:15" s="59" customFormat="1">
      <c r="A61" s="192"/>
      <c r="B61" s="193"/>
      <c r="C61" s="218"/>
      <c r="D61" s="209"/>
      <c r="E61" s="219"/>
      <c r="F61" s="220"/>
      <c r="G61" s="221"/>
      <c r="H61" s="222"/>
      <c r="I61" s="62"/>
      <c r="J61" s="62"/>
      <c r="K61" s="100"/>
      <c r="L61" s="48"/>
      <c r="M61" s="45"/>
      <c r="N61" s="45"/>
      <c r="O61" s="45"/>
    </row>
    <row r="62" spans="1:15" s="62" customFormat="1">
      <c r="A62" s="108" t="s">
        <v>227</v>
      </c>
      <c r="B62" s="72" t="s">
        <v>1</v>
      </c>
      <c r="C62" s="60">
        <v>4467</v>
      </c>
      <c r="D62" s="204">
        <v>9.7082420079999991</v>
      </c>
      <c r="E62" s="217">
        <v>29</v>
      </c>
      <c r="F62" s="213">
        <v>981</v>
      </c>
      <c r="G62" s="214">
        <v>35.881753310000001</v>
      </c>
      <c r="H62" s="185">
        <v>8</v>
      </c>
      <c r="K62" s="79"/>
      <c r="L62" s="48"/>
      <c r="M62" s="45"/>
      <c r="N62" s="45"/>
      <c r="O62" s="47"/>
    </row>
    <row r="63" spans="1:15" s="62" customFormat="1">
      <c r="A63" s="108"/>
      <c r="B63" s="72" t="s">
        <v>2</v>
      </c>
      <c r="C63" s="60">
        <v>3769</v>
      </c>
      <c r="D63" s="204">
        <v>8.1912612781975316</v>
      </c>
      <c r="E63" s="217">
        <v>35</v>
      </c>
      <c r="F63" s="213">
        <v>2456</v>
      </c>
      <c r="G63" s="214">
        <v>32.247557003257327</v>
      </c>
      <c r="H63" s="185">
        <v>21</v>
      </c>
      <c r="K63" s="100"/>
      <c r="L63" s="48"/>
      <c r="M63" s="201"/>
      <c r="N63" s="45"/>
      <c r="O63" s="47"/>
    </row>
    <row r="64" spans="1:15" s="59" customFormat="1" ht="13.5" thickBot="1">
      <c r="A64" s="284"/>
      <c r="B64" s="285" t="s">
        <v>3</v>
      </c>
      <c r="C64" s="286">
        <v>3490</v>
      </c>
      <c r="D64" s="277">
        <v>7.5849036510770453</v>
      </c>
      <c r="E64" s="287">
        <v>37</v>
      </c>
      <c r="F64" s="319">
        <v>3363</v>
      </c>
      <c r="G64" s="320">
        <v>31.638418079096049</v>
      </c>
      <c r="H64" s="328">
        <v>35</v>
      </c>
      <c r="I64" s="62"/>
      <c r="J64" s="62"/>
      <c r="K64" s="100"/>
      <c r="L64" s="48"/>
      <c r="M64" s="45"/>
      <c r="N64" s="45"/>
      <c r="O64" s="45"/>
    </row>
    <row r="65" spans="1:15" ht="12">
      <c r="A65" s="8"/>
      <c r="B65" s="8"/>
      <c r="C65" s="5"/>
      <c r="D65" s="8"/>
      <c r="E65" s="8"/>
      <c r="F65" s="8"/>
      <c r="G65" s="8"/>
      <c r="H65" s="8"/>
      <c r="J65" s="45"/>
      <c r="K65" s="45"/>
      <c r="L65" s="45"/>
      <c r="M65" s="45"/>
      <c r="N65" s="45"/>
      <c r="O65" s="45"/>
    </row>
    <row r="66" spans="1:15" ht="13.5">
      <c r="A66" s="84" t="s">
        <v>212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1:15" ht="12">
      <c r="A67" s="41" t="s">
        <v>224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1:15">
      <c r="A68" s="59" t="s">
        <v>226</v>
      </c>
    </row>
    <row r="69" spans="1:15">
      <c r="D69" s="38"/>
    </row>
    <row r="70" spans="1:15">
      <c r="F70" s="42"/>
    </row>
  </sheetData>
  <mergeCells count="7">
    <mergeCell ref="H3:H4"/>
    <mergeCell ref="G3:G4"/>
    <mergeCell ref="E3:E4"/>
    <mergeCell ref="A3:A4"/>
    <mergeCell ref="B3:B4"/>
    <mergeCell ref="C3:D3"/>
    <mergeCell ref="F3:F4"/>
  </mergeCells>
  <phoneticPr fontId="7" type="noConversion"/>
  <pageMargins left="0.75" right="0.75" top="1" bottom="1" header="0.5" footer="0.5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showGridLines="0" zoomScaleNormal="100" workbookViewId="0">
      <pane ySplit="4" topLeftCell="A57" activePane="bottomLeft" state="frozen"/>
      <selection pane="bottomLeft" activeCell="D72" sqref="D72"/>
    </sheetView>
  </sheetViews>
  <sheetFormatPr defaultColWidth="9.140625" defaultRowHeight="12"/>
  <cols>
    <col min="1" max="1" width="10.85546875" style="41" customWidth="1"/>
    <col min="2" max="2" width="10.28515625" style="41" customWidth="1"/>
    <col min="3" max="3" width="9.140625" style="41"/>
    <col min="4" max="4" width="8.7109375" style="41" customWidth="1"/>
    <col min="5" max="5" width="11.28515625" style="41" customWidth="1"/>
    <col min="6" max="6" width="12" style="41" customWidth="1"/>
    <col min="7" max="7" width="12" style="125" customWidth="1"/>
    <col min="8" max="10" width="8.7109375" style="41" customWidth="1"/>
    <col min="11" max="11" width="10.7109375" style="41" customWidth="1"/>
    <col min="12" max="16384" width="9.140625" style="41"/>
  </cols>
  <sheetData>
    <row r="1" spans="1:11">
      <c r="A1" s="81" t="s">
        <v>156</v>
      </c>
      <c r="B1" s="81" t="s">
        <v>215</v>
      </c>
    </row>
    <row r="2" spans="1:11" ht="12.75" thickBot="1"/>
    <row r="3" spans="1:11" s="19" customFormat="1" ht="12.75" customHeight="1">
      <c r="A3" s="338" t="s">
        <v>117</v>
      </c>
      <c r="B3" s="340" t="s">
        <v>118</v>
      </c>
      <c r="C3" s="340" t="s">
        <v>123</v>
      </c>
      <c r="D3" s="357" t="s">
        <v>157</v>
      </c>
      <c r="E3" s="355"/>
      <c r="F3" s="355"/>
      <c r="G3" s="355"/>
      <c r="H3" s="354" t="s">
        <v>162</v>
      </c>
      <c r="I3" s="355"/>
      <c r="J3" s="355"/>
      <c r="K3" s="356"/>
    </row>
    <row r="4" spans="1:11" s="19" customFormat="1" ht="61.5" customHeight="1">
      <c r="A4" s="339"/>
      <c r="B4" s="341"/>
      <c r="C4" s="341"/>
      <c r="D4" s="145" t="s">
        <v>158</v>
      </c>
      <c r="E4" s="127" t="s">
        <v>159</v>
      </c>
      <c r="F4" s="127" t="s">
        <v>160</v>
      </c>
      <c r="G4" s="145" t="s">
        <v>168</v>
      </c>
      <c r="H4" s="169" t="s">
        <v>161</v>
      </c>
      <c r="I4" s="145" t="s">
        <v>167</v>
      </c>
      <c r="J4" s="145" t="s">
        <v>163</v>
      </c>
      <c r="K4" s="170" t="s">
        <v>164</v>
      </c>
    </row>
    <row r="5" spans="1:11" s="19" customFormat="1" hidden="1">
      <c r="A5" s="106">
        <v>2001</v>
      </c>
      <c r="B5" s="72" t="s">
        <v>1</v>
      </c>
      <c r="C5" s="129">
        <v>4103</v>
      </c>
      <c r="D5" s="173">
        <v>941</v>
      </c>
      <c r="E5" s="174">
        <v>887</v>
      </c>
      <c r="F5" s="174">
        <v>644</v>
      </c>
      <c r="G5" s="174">
        <v>42</v>
      </c>
      <c r="H5" s="171">
        <v>59</v>
      </c>
      <c r="I5" s="130">
        <v>5</v>
      </c>
      <c r="J5" s="130">
        <v>5</v>
      </c>
      <c r="K5" s="172">
        <v>2</v>
      </c>
    </row>
    <row r="6" spans="1:11" s="19" customFormat="1" hidden="1">
      <c r="A6" s="106"/>
      <c r="B6" s="72" t="s">
        <v>2</v>
      </c>
      <c r="C6" s="129">
        <v>3573</v>
      </c>
      <c r="D6" s="173">
        <v>910</v>
      </c>
      <c r="E6" s="174">
        <v>771</v>
      </c>
      <c r="F6" s="174">
        <v>465</v>
      </c>
      <c r="G6" s="174">
        <v>52</v>
      </c>
      <c r="H6" s="171">
        <v>50</v>
      </c>
      <c r="I6" s="114">
        <v>15</v>
      </c>
      <c r="J6" s="114">
        <v>3</v>
      </c>
      <c r="K6" s="172">
        <v>1</v>
      </c>
    </row>
    <row r="7" spans="1:11" s="19" customFormat="1" hidden="1">
      <c r="A7" s="106"/>
      <c r="B7" s="72" t="s">
        <v>3</v>
      </c>
      <c r="C7" s="129">
        <v>3336</v>
      </c>
      <c r="D7" s="173">
        <v>905</v>
      </c>
      <c r="E7" s="174">
        <v>755</v>
      </c>
      <c r="F7" s="174">
        <v>423</v>
      </c>
      <c r="G7" s="174">
        <v>36</v>
      </c>
      <c r="H7" s="171">
        <v>45</v>
      </c>
      <c r="I7" s="114">
        <v>7</v>
      </c>
      <c r="J7" s="114">
        <v>5</v>
      </c>
      <c r="K7" s="172">
        <v>6</v>
      </c>
    </row>
    <row r="8" spans="1:11" s="19" customFormat="1" hidden="1">
      <c r="A8" s="106"/>
      <c r="B8" s="72" t="s">
        <v>4</v>
      </c>
      <c r="C8" s="129">
        <v>3501</v>
      </c>
      <c r="D8" s="173">
        <v>940</v>
      </c>
      <c r="E8" s="174">
        <v>735</v>
      </c>
      <c r="F8" s="174">
        <v>443</v>
      </c>
      <c r="G8" s="174">
        <v>28</v>
      </c>
      <c r="H8" s="171">
        <v>52</v>
      </c>
      <c r="I8" s="114">
        <v>8</v>
      </c>
      <c r="J8" s="114">
        <v>3</v>
      </c>
      <c r="K8" s="172">
        <v>6</v>
      </c>
    </row>
    <row r="9" spans="1:11" s="19" customFormat="1" hidden="1">
      <c r="A9" s="106"/>
      <c r="B9" s="102"/>
      <c r="C9" s="129"/>
      <c r="D9" s="173"/>
      <c r="E9" s="174"/>
      <c r="F9" s="174"/>
      <c r="G9" s="174"/>
      <c r="H9" s="171"/>
      <c r="I9" s="114"/>
      <c r="J9" s="114"/>
      <c r="K9" s="172"/>
    </row>
    <row r="10" spans="1:11" s="19" customFormat="1" hidden="1">
      <c r="A10" s="106">
        <v>2002</v>
      </c>
      <c r="B10" s="72" t="s">
        <v>1</v>
      </c>
      <c r="C10" s="129">
        <v>3871</v>
      </c>
      <c r="D10" s="173">
        <v>877</v>
      </c>
      <c r="E10" s="174">
        <v>790</v>
      </c>
      <c r="F10" s="174">
        <v>546</v>
      </c>
      <c r="G10" s="174">
        <v>42</v>
      </c>
      <c r="H10" s="171">
        <v>67</v>
      </c>
      <c r="I10" s="114">
        <v>9</v>
      </c>
      <c r="J10" s="114">
        <v>3</v>
      </c>
      <c r="K10" s="172">
        <v>6</v>
      </c>
    </row>
    <row r="11" spans="1:11" s="19" customFormat="1" hidden="1">
      <c r="A11" s="106"/>
      <c r="B11" s="72" t="s">
        <v>2</v>
      </c>
      <c r="C11" s="129">
        <v>3511</v>
      </c>
      <c r="D11" s="173">
        <v>887</v>
      </c>
      <c r="E11" s="174">
        <v>707</v>
      </c>
      <c r="F11" s="174">
        <v>450</v>
      </c>
      <c r="G11" s="174">
        <v>56</v>
      </c>
      <c r="H11" s="171">
        <v>52</v>
      </c>
      <c r="I11" s="114">
        <v>24</v>
      </c>
      <c r="J11" s="114">
        <v>8</v>
      </c>
      <c r="K11" s="172">
        <v>9</v>
      </c>
    </row>
    <row r="12" spans="1:11" s="19" customFormat="1" hidden="1">
      <c r="A12" s="106"/>
      <c r="B12" s="72" t="s">
        <v>3</v>
      </c>
      <c r="C12" s="129">
        <v>3527</v>
      </c>
      <c r="D12" s="173">
        <v>944</v>
      </c>
      <c r="E12" s="174">
        <v>717</v>
      </c>
      <c r="F12" s="174">
        <v>438</v>
      </c>
      <c r="G12" s="174">
        <v>43</v>
      </c>
      <c r="H12" s="171">
        <v>49</v>
      </c>
      <c r="I12" s="114">
        <v>18</v>
      </c>
      <c r="J12" s="114">
        <v>7</v>
      </c>
      <c r="K12" s="172">
        <v>3</v>
      </c>
    </row>
    <row r="13" spans="1:11" s="19" customFormat="1" hidden="1">
      <c r="A13" s="106"/>
      <c r="B13" s="72" t="s">
        <v>4</v>
      </c>
      <c r="C13" s="129">
        <v>3677</v>
      </c>
      <c r="D13" s="173">
        <v>944</v>
      </c>
      <c r="E13" s="174">
        <v>734</v>
      </c>
      <c r="F13" s="174">
        <v>449</v>
      </c>
      <c r="G13" s="174">
        <v>42</v>
      </c>
      <c r="H13" s="171">
        <v>70</v>
      </c>
      <c r="I13" s="114">
        <v>17</v>
      </c>
      <c r="J13" s="114">
        <v>8</v>
      </c>
      <c r="K13" s="172">
        <v>8</v>
      </c>
    </row>
    <row r="14" spans="1:11" s="19" customFormat="1" hidden="1">
      <c r="A14" s="106"/>
      <c r="B14" s="102"/>
      <c r="C14" s="129"/>
      <c r="D14" s="173"/>
      <c r="E14" s="174"/>
      <c r="F14" s="174"/>
      <c r="G14" s="174"/>
      <c r="H14" s="171"/>
      <c r="I14" s="114"/>
      <c r="J14" s="114"/>
      <c r="K14" s="172"/>
    </row>
    <row r="15" spans="1:11" s="19" customFormat="1" hidden="1">
      <c r="A15" s="106">
        <v>2003</v>
      </c>
      <c r="B15" s="72" t="s">
        <v>1</v>
      </c>
      <c r="C15" s="129">
        <v>3860</v>
      </c>
      <c r="D15" s="173">
        <v>906</v>
      </c>
      <c r="E15" s="174">
        <v>786</v>
      </c>
      <c r="F15" s="174">
        <v>635</v>
      </c>
      <c r="G15" s="174">
        <v>34</v>
      </c>
      <c r="H15" s="171">
        <v>45</v>
      </c>
      <c r="I15" s="114">
        <v>13</v>
      </c>
      <c r="J15" s="114">
        <v>11</v>
      </c>
      <c r="K15" s="172">
        <v>9</v>
      </c>
    </row>
    <row r="16" spans="1:11" s="19" customFormat="1" hidden="1">
      <c r="A16" s="106"/>
      <c r="B16" s="72" t="s">
        <v>2</v>
      </c>
      <c r="C16" s="129">
        <v>3442</v>
      </c>
      <c r="D16" s="173">
        <v>889</v>
      </c>
      <c r="E16" s="174">
        <v>723</v>
      </c>
      <c r="F16" s="174">
        <v>464</v>
      </c>
      <c r="G16" s="174">
        <v>38</v>
      </c>
      <c r="H16" s="171">
        <v>62</v>
      </c>
      <c r="I16" s="114">
        <v>14</v>
      </c>
      <c r="J16" s="114">
        <v>4</v>
      </c>
      <c r="K16" s="172">
        <v>8</v>
      </c>
    </row>
    <row r="17" spans="1:11" s="19" customFormat="1" hidden="1">
      <c r="A17" s="106"/>
      <c r="B17" s="72" t="s">
        <v>3</v>
      </c>
      <c r="C17" s="129">
        <v>3464</v>
      </c>
      <c r="D17" s="173">
        <v>989</v>
      </c>
      <c r="E17" s="174">
        <v>644</v>
      </c>
      <c r="F17" s="174">
        <v>419</v>
      </c>
      <c r="G17" s="174">
        <v>41</v>
      </c>
      <c r="H17" s="171">
        <v>47</v>
      </c>
      <c r="I17" s="114">
        <v>14</v>
      </c>
      <c r="J17" s="114">
        <v>5</v>
      </c>
      <c r="K17" s="172">
        <v>7</v>
      </c>
    </row>
    <row r="18" spans="1:11" s="19" customFormat="1" hidden="1">
      <c r="A18" s="106"/>
      <c r="B18" s="72" t="s">
        <v>4</v>
      </c>
      <c r="C18" s="129">
        <v>3696</v>
      </c>
      <c r="D18" s="173">
        <v>973</v>
      </c>
      <c r="E18" s="174">
        <v>690</v>
      </c>
      <c r="F18" s="174">
        <v>564</v>
      </c>
      <c r="G18" s="174">
        <v>31</v>
      </c>
      <c r="H18" s="171">
        <v>60</v>
      </c>
      <c r="I18" s="114">
        <v>11</v>
      </c>
      <c r="J18" s="114">
        <v>10</v>
      </c>
      <c r="K18" s="172">
        <v>10</v>
      </c>
    </row>
    <row r="19" spans="1:11" s="19" customFormat="1" hidden="1">
      <c r="A19" s="106"/>
      <c r="B19" s="102"/>
      <c r="C19" s="129"/>
      <c r="D19" s="173"/>
      <c r="E19" s="174"/>
      <c r="F19" s="174"/>
      <c r="G19" s="174"/>
      <c r="H19" s="171"/>
      <c r="I19" s="114"/>
      <c r="J19" s="114"/>
      <c r="K19" s="172"/>
    </row>
    <row r="20" spans="1:11" s="19" customFormat="1" hidden="1">
      <c r="A20" s="106">
        <v>2004</v>
      </c>
      <c r="B20" s="72" t="s">
        <v>1</v>
      </c>
      <c r="C20" s="129">
        <v>3867</v>
      </c>
      <c r="D20" s="173">
        <v>935</v>
      </c>
      <c r="E20" s="174">
        <v>761</v>
      </c>
      <c r="F20" s="174">
        <v>628</v>
      </c>
      <c r="G20" s="174">
        <v>37</v>
      </c>
      <c r="H20" s="171">
        <v>55</v>
      </c>
      <c r="I20" s="114">
        <v>12</v>
      </c>
      <c r="J20" s="114">
        <v>11</v>
      </c>
      <c r="K20" s="172">
        <v>16</v>
      </c>
    </row>
    <row r="21" spans="1:11" s="19" customFormat="1" hidden="1">
      <c r="A21" s="106"/>
      <c r="B21" s="72" t="s">
        <v>2</v>
      </c>
      <c r="C21" s="129">
        <v>3558</v>
      </c>
      <c r="D21" s="173">
        <v>920</v>
      </c>
      <c r="E21" s="174">
        <v>657</v>
      </c>
      <c r="F21" s="174">
        <v>458</v>
      </c>
      <c r="G21" s="174">
        <v>37</v>
      </c>
      <c r="H21" s="171">
        <v>62</v>
      </c>
      <c r="I21" s="114">
        <v>12</v>
      </c>
      <c r="J21" s="114">
        <v>5</v>
      </c>
      <c r="K21" s="172">
        <v>14</v>
      </c>
    </row>
    <row r="22" spans="1:11" s="19" customFormat="1" hidden="1">
      <c r="A22" s="106"/>
      <c r="B22" s="72" t="s">
        <v>3</v>
      </c>
      <c r="C22" s="129">
        <v>3434</v>
      </c>
      <c r="D22" s="173">
        <v>940</v>
      </c>
      <c r="E22" s="174">
        <v>658</v>
      </c>
      <c r="F22" s="174">
        <v>425</v>
      </c>
      <c r="G22" s="174">
        <v>37</v>
      </c>
      <c r="H22" s="171">
        <v>68</v>
      </c>
      <c r="I22" s="114">
        <v>11</v>
      </c>
      <c r="J22" s="114">
        <v>14</v>
      </c>
      <c r="K22" s="172">
        <v>7</v>
      </c>
    </row>
    <row r="23" spans="1:11" s="19" customFormat="1" hidden="1">
      <c r="A23" s="106"/>
      <c r="B23" s="72" t="s">
        <v>4</v>
      </c>
      <c r="C23" s="129">
        <v>3495</v>
      </c>
      <c r="D23" s="173">
        <v>962</v>
      </c>
      <c r="E23" s="174">
        <v>699</v>
      </c>
      <c r="F23" s="174">
        <v>439</v>
      </c>
      <c r="G23" s="174">
        <v>35</v>
      </c>
      <c r="H23" s="171">
        <v>70</v>
      </c>
      <c r="I23" s="114">
        <v>13</v>
      </c>
      <c r="J23" s="114">
        <v>14</v>
      </c>
      <c r="K23" s="172">
        <v>7</v>
      </c>
    </row>
    <row r="24" spans="1:11" s="19" customFormat="1" hidden="1">
      <c r="A24" s="106"/>
      <c r="B24" s="102"/>
      <c r="C24" s="129"/>
      <c r="D24" s="173"/>
      <c r="E24" s="174"/>
      <c r="F24" s="174"/>
      <c r="G24" s="174"/>
      <c r="H24" s="171"/>
      <c r="I24" s="114"/>
      <c r="J24" s="114"/>
      <c r="K24" s="172"/>
    </row>
    <row r="25" spans="1:11" s="19" customFormat="1" hidden="1">
      <c r="A25" s="106">
        <v>2005</v>
      </c>
      <c r="B25" s="72" t="s">
        <v>1</v>
      </c>
      <c r="C25" s="129">
        <v>3796</v>
      </c>
      <c r="D25" s="173">
        <v>946</v>
      </c>
      <c r="E25" s="174">
        <v>716</v>
      </c>
      <c r="F25" s="174">
        <v>613</v>
      </c>
      <c r="G25" s="174">
        <v>45</v>
      </c>
      <c r="H25" s="171">
        <v>57</v>
      </c>
      <c r="I25" s="114">
        <v>15</v>
      </c>
      <c r="J25" s="114">
        <v>16</v>
      </c>
      <c r="K25" s="172">
        <v>11</v>
      </c>
    </row>
    <row r="26" spans="1:11" s="19" customFormat="1" hidden="1">
      <c r="A26" s="106"/>
      <c r="B26" s="72" t="s">
        <v>2</v>
      </c>
      <c r="C26" s="129">
        <v>3665</v>
      </c>
      <c r="D26" s="173">
        <v>971</v>
      </c>
      <c r="E26" s="174">
        <v>694</v>
      </c>
      <c r="F26" s="174">
        <v>506</v>
      </c>
      <c r="G26" s="174">
        <v>51</v>
      </c>
      <c r="H26" s="171">
        <v>53</v>
      </c>
      <c r="I26" s="114">
        <v>23</v>
      </c>
      <c r="J26" s="114">
        <v>16</v>
      </c>
      <c r="K26" s="172">
        <v>7</v>
      </c>
    </row>
    <row r="27" spans="1:11" s="19" customFormat="1" hidden="1">
      <c r="A27" s="106"/>
      <c r="B27" s="72" t="s">
        <v>3</v>
      </c>
      <c r="C27" s="129">
        <v>3358</v>
      </c>
      <c r="D27" s="173">
        <v>927</v>
      </c>
      <c r="E27" s="174">
        <v>618</v>
      </c>
      <c r="F27" s="174">
        <v>374</v>
      </c>
      <c r="G27" s="174">
        <v>67</v>
      </c>
      <c r="H27" s="171">
        <v>70</v>
      </c>
      <c r="I27" s="114">
        <v>28</v>
      </c>
      <c r="J27" s="114">
        <v>21</v>
      </c>
      <c r="K27" s="172">
        <v>9</v>
      </c>
    </row>
    <row r="28" spans="1:11" s="19" customFormat="1" hidden="1">
      <c r="A28" s="106"/>
      <c r="B28" s="72" t="s">
        <v>4</v>
      </c>
      <c r="C28" s="129">
        <v>3405</v>
      </c>
      <c r="D28" s="173">
        <v>891</v>
      </c>
      <c r="E28" s="174">
        <v>680</v>
      </c>
      <c r="F28" s="174">
        <v>428</v>
      </c>
      <c r="G28" s="174">
        <v>50</v>
      </c>
      <c r="H28" s="171">
        <v>66</v>
      </c>
      <c r="I28" s="114">
        <v>18</v>
      </c>
      <c r="J28" s="114">
        <v>16</v>
      </c>
      <c r="K28" s="172">
        <v>8</v>
      </c>
    </row>
    <row r="29" spans="1:11" s="19" customFormat="1" hidden="1">
      <c r="A29" s="106"/>
      <c r="B29" s="102"/>
      <c r="C29" s="129"/>
      <c r="D29" s="173"/>
      <c r="E29" s="174"/>
      <c r="F29" s="174"/>
      <c r="G29" s="174"/>
      <c r="H29" s="171"/>
      <c r="I29" s="114"/>
      <c r="J29" s="114"/>
      <c r="K29" s="172"/>
    </row>
    <row r="30" spans="1:11" s="19" customFormat="1" hidden="1">
      <c r="A30" s="107">
        <v>2006</v>
      </c>
      <c r="B30" s="72" t="s">
        <v>1</v>
      </c>
      <c r="C30" s="71">
        <v>4022</v>
      </c>
      <c r="D30" s="175">
        <v>1004</v>
      </c>
      <c r="E30" s="174">
        <v>761</v>
      </c>
      <c r="F30" s="174">
        <v>590</v>
      </c>
      <c r="G30" s="174">
        <v>54</v>
      </c>
      <c r="H30" s="171">
        <v>72</v>
      </c>
      <c r="I30" s="114">
        <v>13</v>
      </c>
      <c r="J30" s="114">
        <v>18</v>
      </c>
      <c r="K30" s="172">
        <v>20</v>
      </c>
    </row>
    <row r="31" spans="1:11" s="19" customFormat="1" hidden="1">
      <c r="A31" s="107"/>
      <c r="B31" s="72" t="s">
        <v>2</v>
      </c>
      <c r="C31" s="71">
        <v>3619</v>
      </c>
      <c r="D31" s="175">
        <v>949</v>
      </c>
      <c r="E31" s="174">
        <v>636</v>
      </c>
      <c r="F31" s="174">
        <v>521</v>
      </c>
      <c r="G31" s="174">
        <v>82</v>
      </c>
      <c r="H31" s="171">
        <v>65</v>
      </c>
      <c r="I31" s="114">
        <v>25</v>
      </c>
      <c r="J31" s="114">
        <v>9</v>
      </c>
      <c r="K31" s="172">
        <v>16</v>
      </c>
    </row>
    <row r="32" spans="1:11" s="19" customFormat="1" hidden="1">
      <c r="A32" s="107"/>
      <c r="B32" s="72" t="s">
        <v>3</v>
      </c>
      <c r="C32" s="71">
        <v>3427</v>
      </c>
      <c r="D32" s="175">
        <v>963</v>
      </c>
      <c r="E32" s="174">
        <v>594</v>
      </c>
      <c r="F32" s="174">
        <v>407</v>
      </c>
      <c r="G32" s="174">
        <v>80</v>
      </c>
      <c r="H32" s="171">
        <v>60</v>
      </c>
      <c r="I32" s="114">
        <v>30</v>
      </c>
      <c r="J32" s="114">
        <v>8</v>
      </c>
      <c r="K32" s="172">
        <v>15</v>
      </c>
    </row>
    <row r="33" spans="1:11" s="19" customFormat="1" hidden="1">
      <c r="A33" s="107"/>
      <c r="B33" s="72" t="s">
        <v>4</v>
      </c>
      <c r="C33" s="71">
        <v>3464</v>
      </c>
      <c r="D33" s="175">
        <v>932</v>
      </c>
      <c r="E33" s="174">
        <v>565</v>
      </c>
      <c r="F33" s="174">
        <v>464</v>
      </c>
      <c r="G33" s="174">
        <v>75</v>
      </c>
      <c r="H33" s="171">
        <v>51</v>
      </c>
      <c r="I33" s="114">
        <v>23</v>
      </c>
      <c r="J33" s="114">
        <v>21</v>
      </c>
      <c r="K33" s="172">
        <v>12</v>
      </c>
    </row>
    <row r="34" spans="1:11" s="19" customFormat="1" hidden="1">
      <c r="A34" s="107"/>
      <c r="B34" s="72"/>
      <c r="C34" s="71"/>
      <c r="D34" s="175"/>
      <c r="E34" s="174"/>
      <c r="F34" s="174"/>
      <c r="G34" s="174"/>
      <c r="H34" s="171"/>
      <c r="I34" s="114"/>
      <c r="J34" s="114"/>
      <c r="K34" s="172"/>
    </row>
    <row r="35" spans="1:11" s="19" customFormat="1" hidden="1">
      <c r="A35" s="107">
        <v>2007</v>
      </c>
      <c r="B35" s="72" t="s">
        <v>1</v>
      </c>
      <c r="C35" s="71">
        <v>4188</v>
      </c>
      <c r="D35" s="175">
        <v>995</v>
      </c>
      <c r="E35" s="174">
        <v>715</v>
      </c>
      <c r="F35" s="174">
        <v>659</v>
      </c>
      <c r="G35" s="174">
        <v>65</v>
      </c>
      <c r="H35" s="171">
        <v>83</v>
      </c>
      <c r="I35" s="114">
        <v>21</v>
      </c>
      <c r="J35" s="114">
        <v>12</v>
      </c>
      <c r="K35" s="172">
        <v>15</v>
      </c>
    </row>
    <row r="36" spans="1:11" s="19" customFormat="1" hidden="1">
      <c r="A36" s="107"/>
      <c r="B36" s="72" t="s">
        <v>2</v>
      </c>
      <c r="C36" s="71">
        <v>3612</v>
      </c>
      <c r="D36" s="175">
        <v>967</v>
      </c>
      <c r="E36" s="174">
        <v>632</v>
      </c>
      <c r="F36" s="174">
        <v>458</v>
      </c>
      <c r="G36" s="174">
        <v>47</v>
      </c>
      <c r="H36" s="171">
        <v>66</v>
      </c>
      <c r="I36" s="114">
        <v>20</v>
      </c>
      <c r="J36" s="114">
        <v>18</v>
      </c>
      <c r="K36" s="172">
        <v>15</v>
      </c>
    </row>
    <row r="37" spans="1:11" s="19" customFormat="1" hidden="1">
      <c r="A37" s="107"/>
      <c r="B37" s="72" t="s">
        <v>3</v>
      </c>
      <c r="C37" s="71">
        <v>3253</v>
      </c>
      <c r="D37" s="175">
        <v>951</v>
      </c>
      <c r="E37" s="174">
        <v>535</v>
      </c>
      <c r="F37" s="174">
        <v>403</v>
      </c>
      <c r="G37" s="174">
        <v>56</v>
      </c>
      <c r="H37" s="171">
        <v>63</v>
      </c>
      <c r="I37" s="114">
        <v>25</v>
      </c>
      <c r="J37" s="114">
        <v>7</v>
      </c>
      <c r="K37" s="172">
        <v>17</v>
      </c>
    </row>
    <row r="38" spans="1:11" s="19" customFormat="1" hidden="1">
      <c r="A38" s="107"/>
      <c r="B38" s="72" t="s">
        <v>4</v>
      </c>
      <c r="C38" s="71">
        <v>3596</v>
      </c>
      <c r="D38" s="175">
        <v>957</v>
      </c>
      <c r="E38" s="174">
        <v>612</v>
      </c>
      <c r="F38" s="174">
        <v>472</v>
      </c>
      <c r="G38" s="174">
        <v>74</v>
      </c>
      <c r="H38" s="171">
        <v>71</v>
      </c>
      <c r="I38" s="114">
        <v>20</v>
      </c>
      <c r="J38" s="114">
        <v>22</v>
      </c>
      <c r="K38" s="172">
        <v>30</v>
      </c>
    </row>
    <row r="39" spans="1:11" s="19" customFormat="1" hidden="1">
      <c r="A39" s="107"/>
      <c r="B39" s="72"/>
      <c r="C39" s="71"/>
      <c r="D39" s="175"/>
      <c r="E39" s="174"/>
      <c r="F39" s="174"/>
      <c r="G39" s="174"/>
      <c r="H39" s="171"/>
      <c r="I39" s="114"/>
      <c r="J39" s="114"/>
      <c r="K39" s="172"/>
    </row>
    <row r="40" spans="1:11" s="19" customFormat="1" hidden="1">
      <c r="A40" s="107">
        <v>2008</v>
      </c>
      <c r="B40" s="72" t="s">
        <v>1</v>
      </c>
      <c r="C40" s="71">
        <v>4145</v>
      </c>
      <c r="D40" s="175">
        <v>1016</v>
      </c>
      <c r="E40" s="174">
        <v>685</v>
      </c>
      <c r="F40" s="174">
        <v>674</v>
      </c>
      <c r="G40" s="174">
        <v>64</v>
      </c>
      <c r="H40" s="171">
        <v>78</v>
      </c>
      <c r="I40" s="114">
        <v>20</v>
      </c>
      <c r="J40" s="114">
        <v>22</v>
      </c>
      <c r="K40" s="172">
        <v>58</v>
      </c>
    </row>
    <row r="41" spans="1:11" s="19" customFormat="1" hidden="1">
      <c r="A41" s="107"/>
      <c r="B41" s="72" t="s">
        <v>2</v>
      </c>
      <c r="C41" s="71">
        <v>3599</v>
      </c>
      <c r="D41" s="175">
        <v>946</v>
      </c>
      <c r="E41" s="174">
        <v>612</v>
      </c>
      <c r="F41" s="174">
        <v>508</v>
      </c>
      <c r="G41" s="174">
        <v>62</v>
      </c>
      <c r="H41" s="171">
        <v>79</v>
      </c>
      <c r="I41" s="114">
        <v>24</v>
      </c>
      <c r="J41" s="114">
        <v>30</v>
      </c>
      <c r="K41" s="172">
        <v>37</v>
      </c>
    </row>
    <row r="42" spans="1:11" s="19" customFormat="1" hidden="1">
      <c r="A42" s="107"/>
      <c r="B42" s="72" t="s">
        <v>3</v>
      </c>
      <c r="C42" s="71">
        <v>3419</v>
      </c>
      <c r="D42" s="175">
        <v>1035</v>
      </c>
      <c r="E42" s="174">
        <v>546</v>
      </c>
      <c r="F42" s="174">
        <v>402</v>
      </c>
      <c r="G42" s="174">
        <v>64</v>
      </c>
      <c r="H42" s="171">
        <v>68</v>
      </c>
      <c r="I42" s="114">
        <v>17</v>
      </c>
      <c r="J42" s="114">
        <v>17</v>
      </c>
      <c r="K42" s="172">
        <v>50</v>
      </c>
    </row>
    <row r="43" spans="1:11" s="19" customFormat="1" hidden="1">
      <c r="A43" s="107"/>
      <c r="B43" s="72" t="s">
        <v>4</v>
      </c>
      <c r="C43" s="71">
        <v>3744</v>
      </c>
      <c r="D43" s="175">
        <v>974</v>
      </c>
      <c r="E43" s="174">
        <v>567</v>
      </c>
      <c r="F43" s="174">
        <v>512</v>
      </c>
      <c r="G43" s="174">
        <v>92</v>
      </c>
      <c r="H43" s="171">
        <v>51</v>
      </c>
      <c r="I43" s="114">
        <v>28</v>
      </c>
      <c r="J43" s="114">
        <v>15</v>
      </c>
      <c r="K43" s="172">
        <v>46</v>
      </c>
    </row>
    <row r="44" spans="1:11" s="19" customFormat="1" hidden="1">
      <c r="A44" s="107"/>
      <c r="B44" s="72"/>
      <c r="C44" s="71"/>
      <c r="D44" s="175"/>
      <c r="E44" s="174"/>
      <c r="F44" s="176"/>
      <c r="G44" s="174"/>
      <c r="H44" s="171"/>
      <c r="I44" s="114"/>
      <c r="J44" s="114"/>
      <c r="K44" s="172"/>
    </row>
    <row r="45" spans="1:11" s="19" customFormat="1">
      <c r="A45" s="107">
        <v>2009</v>
      </c>
      <c r="B45" s="72" t="s">
        <v>1</v>
      </c>
      <c r="C45" s="71">
        <v>4177</v>
      </c>
      <c r="D45" s="60">
        <v>978</v>
      </c>
      <c r="E45" s="103">
        <v>695</v>
      </c>
      <c r="F45" s="224">
        <v>706</v>
      </c>
      <c r="G45" s="103">
        <v>69</v>
      </c>
      <c r="H45" s="225">
        <v>89</v>
      </c>
      <c r="I45" s="103">
        <v>20</v>
      </c>
      <c r="J45" s="103">
        <v>16</v>
      </c>
      <c r="K45" s="226">
        <v>44</v>
      </c>
    </row>
    <row r="46" spans="1:11" s="19" customFormat="1">
      <c r="A46" s="107"/>
      <c r="B46" s="72" t="s">
        <v>2</v>
      </c>
      <c r="C46" s="71">
        <v>3442</v>
      </c>
      <c r="D46" s="60">
        <v>953</v>
      </c>
      <c r="E46" s="103">
        <v>545</v>
      </c>
      <c r="F46" s="224">
        <v>472</v>
      </c>
      <c r="G46" s="103">
        <v>68</v>
      </c>
      <c r="H46" s="225">
        <v>59</v>
      </c>
      <c r="I46" s="103">
        <v>19</v>
      </c>
      <c r="J46" s="103">
        <v>16</v>
      </c>
      <c r="K46" s="226">
        <v>31</v>
      </c>
    </row>
    <row r="47" spans="1:11" s="19" customFormat="1">
      <c r="A47" s="107"/>
      <c r="B47" s="72" t="s">
        <v>3</v>
      </c>
      <c r="C47" s="71">
        <v>3235</v>
      </c>
      <c r="D47" s="60">
        <v>974</v>
      </c>
      <c r="E47" s="103">
        <v>490</v>
      </c>
      <c r="F47" s="224">
        <v>370</v>
      </c>
      <c r="G47" s="103">
        <v>63</v>
      </c>
      <c r="H47" s="225">
        <v>64</v>
      </c>
      <c r="I47" s="103">
        <v>18</v>
      </c>
      <c r="J47" s="103">
        <v>9</v>
      </c>
      <c r="K47" s="226">
        <v>19</v>
      </c>
    </row>
    <row r="48" spans="1:11" s="19" customFormat="1">
      <c r="A48" s="107"/>
      <c r="B48" s="72" t="s">
        <v>4</v>
      </c>
      <c r="C48" s="71">
        <v>3559</v>
      </c>
      <c r="D48" s="60">
        <v>980</v>
      </c>
      <c r="E48" s="103">
        <v>575</v>
      </c>
      <c r="F48" s="224">
        <v>469</v>
      </c>
      <c r="G48" s="103">
        <v>60</v>
      </c>
      <c r="H48" s="225">
        <v>71</v>
      </c>
      <c r="I48" s="103">
        <v>27</v>
      </c>
      <c r="J48" s="103">
        <v>9</v>
      </c>
      <c r="K48" s="226">
        <v>30</v>
      </c>
    </row>
    <row r="49" spans="1:11" s="19" customFormat="1" ht="25.5" customHeight="1">
      <c r="A49" s="107">
        <v>2010</v>
      </c>
      <c r="B49" s="72" t="s">
        <v>1</v>
      </c>
      <c r="C49" s="71">
        <v>4114</v>
      </c>
      <c r="D49" s="60">
        <v>1013</v>
      </c>
      <c r="E49" s="103">
        <v>681</v>
      </c>
      <c r="F49" s="103">
        <v>597</v>
      </c>
      <c r="G49" s="103">
        <v>96</v>
      </c>
      <c r="H49" s="225">
        <v>82</v>
      </c>
      <c r="I49" s="103">
        <v>33</v>
      </c>
      <c r="J49" s="103">
        <v>7</v>
      </c>
      <c r="K49" s="226">
        <v>25</v>
      </c>
    </row>
    <row r="50" spans="1:11" s="19" customFormat="1">
      <c r="A50" s="107"/>
      <c r="B50" s="72" t="s">
        <v>2</v>
      </c>
      <c r="C50" s="71">
        <v>3340</v>
      </c>
      <c r="D50" s="60">
        <v>965</v>
      </c>
      <c r="E50" s="103">
        <v>504</v>
      </c>
      <c r="F50" s="103">
        <v>415</v>
      </c>
      <c r="G50" s="103">
        <v>58</v>
      </c>
      <c r="H50" s="225">
        <v>76</v>
      </c>
      <c r="I50" s="103">
        <v>19</v>
      </c>
      <c r="J50" s="103">
        <v>9</v>
      </c>
      <c r="K50" s="226">
        <v>23</v>
      </c>
    </row>
    <row r="51" spans="1:11" s="19" customFormat="1">
      <c r="A51" s="107"/>
      <c r="B51" s="72" t="s">
        <v>3</v>
      </c>
      <c r="C51" s="71">
        <v>3279</v>
      </c>
      <c r="D51" s="60">
        <v>1011</v>
      </c>
      <c r="E51" s="103">
        <v>492</v>
      </c>
      <c r="F51" s="103">
        <v>382</v>
      </c>
      <c r="G51" s="103">
        <v>80</v>
      </c>
      <c r="H51" s="225">
        <v>62</v>
      </c>
      <c r="I51" s="103">
        <v>21</v>
      </c>
      <c r="J51" s="103">
        <v>8</v>
      </c>
      <c r="K51" s="226">
        <v>26</v>
      </c>
    </row>
    <row r="52" spans="1:11" s="19" customFormat="1">
      <c r="A52" s="107"/>
      <c r="B52" s="72" t="s">
        <v>4</v>
      </c>
      <c r="C52" s="71">
        <v>3724</v>
      </c>
      <c r="D52" s="60">
        <v>1029</v>
      </c>
      <c r="E52" s="103">
        <v>557</v>
      </c>
      <c r="F52" s="103">
        <v>492</v>
      </c>
      <c r="G52" s="103">
        <v>79</v>
      </c>
      <c r="H52" s="225">
        <v>64</v>
      </c>
      <c r="I52" s="103">
        <v>19</v>
      </c>
      <c r="J52" s="103">
        <v>5</v>
      </c>
      <c r="K52" s="226">
        <v>17</v>
      </c>
    </row>
    <row r="53" spans="1:11" s="19" customFormat="1" ht="26.25" customHeight="1">
      <c r="A53" s="108">
        <v>2011</v>
      </c>
      <c r="B53" s="72" t="s">
        <v>1</v>
      </c>
      <c r="C53" s="71">
        <v>4019</v>
      </c>
      <c r="D53" s="60">
        <v>1040</v>
      </c>
      <c r="E53" s="103">
        <v>603</v>
      </c>
      <c r="F53" s="103">
        <v>577</v>
      </c>
      <c r="G53" s="103">
        <v>112</v>
      </c>
      <c r="H53" s="225">
        <v>77</v>
      </c>
      <c r="I53" s="103">
        <v>31</v>
      </c>
      <c r="J53" s="103">
        <v>11</v>
      </c>
      <c r="K53" s="226">
        <v>19</v>
      </c>
    </row>
    <row r="54" spans="1:11" s="19" customFormat="1">
      <c r="A54" s="108"/>
      <c r="B54" s="72" t="s">
        <v>2</v>
      </c>
      <c r="C54" s="71">
        <v>3483</v>
      </c>
      <c r="D54" s="60">
        <v>999</v>
      </c>
      <c r="E54" s="103">
        <v>484</v>
      </c>
      <c r="F54" s="103">
        <v>497</v>
      </c>
      <c r="G54" s="103">
        <v>54</v>
      </c>
      <c r="H54" s="225">
        <v>67</v>
      </c>
      <c r="I54" s="103">
        <v>25</v>
      </c>
      <c r="J54" s="103">
        <v>6</v>
      </c>
      <c r="K54" s="226">
        <v>21</v>
      </c>
    </row>
    <row r="55" spans="1:11" s="19" customFormat="1">
      <c r="A55" s="108"/>
      <c r="B55" s="72" t="s">
        <v>3</v>
      </c>
      <c r="C55" s="71">
        <v>3264</v>
      </c>
      <c r="D55" s="60">
        <v>1024</v>
      </c>
      <c r="E55" s="103">
        <v>447</v>
      </c>
      <c r="F55" s="103">
        <v>413</v>
      </c>
      <c r="G55" s="103">
        <v>55</v>
      </c>
      <c r="H55" s="225">
        <v>48</v>
      </c>
      <c r="I55" s="103">
        <v>25</v>
      </c>
      <c r="J55" s="103">
        <v>10</v>
      </c>
      <c r="K55" s="226">
        <v>20</v>
      </c>
    </row>
    <row r="56" spans="1:11" s="19" customFormat="1">
      <c r="A56" s="108"/>
      <c r="B56" s="72" t="s">
        <v>4</v>
      </c>
      <c r="C56" s="71">
        <v>3438</v>
      </c>
      <c r="D56" s="60">
        <v>996</v>
      </c>
      <c r="E56" s="103">
        <v>432</v>
      </c>
      <c r="F56" s="103">
        <v>436</v>
      </c>
      <c r="G56" s="103">
        <v>68</v>
      </c>
      <c r="H56" s="225">
        <v>60</v>
      </c>
      <c r="I56" s="103">
        <v>21</v>
      </c>
      <c r="J56" s="103">
        <v>3</v>
      </c>
      <c r="K56" s="226">
        <v>21</v>
      </c>
    </row>
    <row r="57" spans="1:11" s="19" customFormat="1" ht="25.5" customHeight="1">
      <c r="A57" s="108">
        <v>2012</v>
      </c>
      <c r="B57" s="72" t="s">
        <v>1</v>
      </c>
      <c r="C57" s="71">
        <v>4016</v>
      </c>
      <c r="D57" s="60">
        <v>1064</v>
      </c>
      <c r="E57" s="103">
        <v>535</v>
      </c>
      <c r="F57" s="103">
        <v>583</v>
      </c>
      <c r="G57" s="103">
        <v>68</v>
      </c>
      <c r="H57" s="225">
        <v>77</v>
      </c>
      <c r="I57" s="103">
        <v>29</v>
      </c>
      <c r="J57" s="103">
        <v>2</v>
      </c>
      <c r="K57" s="226">
        <v>16</v>
      </c>
    </row>
    <row r="58" spans="1:11" s="19" customFormat="1">
      <c r="A58" s="108"/>
      <c r="B58" s="72" t="s">
        <v>2</v>
      </c>
      <c r="C58" s="71">
        <v>3720</v>
      </c>
      <c r="D58" s="60">
        <v>1049</v>
      </c>
      <c r="E58" s="103">
        <v>493</v>
      </c>
      <c r="F58" s="103">
        <v>542</v>
      </c>
      <c r="G58" s="103">
        <v>84</v>
      </c>
      <c r="H58" s="225">
        <v>61</v>
      </c>
      <c r="I58" s="103">
        <v>28</v>
      </c>
      <c r="J58" s="103">
        <v>6</v>
      </c>
      <c r="K58" s="226">
        <v>25</v>
      </c>
    </row>
    <row r="59" spans="1:11" s="19" customFormat="1">
      <c r="A59" s="108"/>
      <c r="B59" s="72" t="s">
        <v>3</v>
      </c>
      <c r="C59" s="71">
        <v>3349</v>
      </c>
      <c r="D59" s="60">
        <v>986</v>
      </c>
      <c r="E59" s="103">
        <v>459</v>
      </c>
      <c r="F59" s="103">
        <v>413</v>
      </c>
      <c r="G59" s="103">
        <v>71</v>
      </c>
      <c r="H59" s="225">
        <v>66</v>
      </c>
      <c r="I59" s="103">
        <v>39</v>
      </c>
      <c r="J59" s="103">
        <v>7</v>
      </c>
      <c r="K59" s="226">
        <v>15</v>
      </c>
    </row>
    <row r="60" spans="1:11" s="19" customFormat="1">
      <c r="A60" s="108"/>
      <c r="B60" s="72" t="s">
        <v>186</v>
      </c>
      <c r="C60" s="71">
        <v>3671</v>
      </c>
      <c r="D60" s="60">
        <v>1035</v>
      </c>
      <c r="E60" s="103">
        <v>488</v>
      </c>
      <c r="F60" s="103">
        <v>485</v>
      </c>
      <c r="G60" s="103">
        <v>55</v>
      </c>
      <c r="H60" s="225">
        <v>66</v>
      </c>
      <c r="I60" s="103">
        <v>14</v>
      </c>
      <c r="J60" s="103">
        <v>3</v>
      </c>
      <c r="K60" s="226">
        <v>17</v>
      </c>
    </row>
    <row r="61" spans="1:11" s="19" customFormat="1" ht="24.75" customHeight="1">
      <c r="A61" s="108">
        <v>2013</v>
      </c>
      <c r="B61" s="72" t="s">
        <v>1</v>
      </c>
      <c r="C61" s="71">
        <v>4215</v>
      </c>
      <c r="D61" s="60">
        <v>1067</v>
      </c>
      <c r="E61" s="103">
        <v>555</v>
      </c>
      <c r="F61" s="103">
        <v>672</v>
      </c>
      <c r="G61" s="103">
        <v>74</v>
      </c>
      <c r="H61" s="225">
        <v>78</v>
      </c>
      <c r="I61" s="103">
        <v>21</v>
      </c>
      <c r="J61" s="103">
        <v>1</v>
      </c>
      <c r="K61" s="226">
        <v>30</v>
      </c>
    </row>
    <row r="62" spans="1:11" s="19" customFormat="1">
      <c r="A62" s="108"/>
      <c r="B62" s="72" t="s">
        <v>2</v>
      </c>
      <c r="C62" s="71">
        <v>3732</v>
      </c>
      <c r="D62" s="60">
        <v>987</v>
      </c>
      <c r="E62" s="103">
        <v>509</v>
      </c>
      <c r="F62" s="103">
        <v>566</v>
      </c>
      <c r="G62" s="103">
        <v>78</v>
      </c>
      <c r="H62" s="225">
        <v>57</v>
      </c>
      <c r="I62" s="103">
        <v>27</v>
      </c>
      <c r="J62" s="103">
        <v>3</v>
      </c>
      <c r="K62" s="226">
        <v>20</v>
      </c>
    </row>
    <row r="63" spans="1:11" s="19" customFormat="1">
      <c r="A63" s="108"/>
      <c r="B63" s="72" t="s">
        <v>3</v>
      </c>
      <c r="C63" s="71">
        <v>3462</v>
      </c>
      <c r="D63" s="60">
        <v>1093</v>
      </c>
      <c r="E63" s="103">
        <v>426</v>
      </c>
      <c r="F63" s="103">
        <v>441</v>
      </c>
      <c r="G63" s="103">
        <v>67</v>
      </c>
      <c r="H63" s="225">
        <v>52</v>
      </c>
      <c r="I63" s="103">
        <v>28</v>
      </c>
      <c r="J63" s="103">
        <v>3</v>
      </c>
      <c r="K63" s="226">
        <v>9</v>
      </c>
    </row>
    <row r="64" spans="1:11" s="19" customFormat="1">
      <c r="A64" s="108"/>
      <c r="B64" s="72" t="s">
        <v>4</v>
      </c>
      <c r="C64" s="71">
        <v>3559</v>
      </c>
      <c r="D64" s="60">
        <v>1083</v>
      </c>
      <c r="E64" s="103">
        <v>426</v>
      </c>
      <c r="F64" s="103">
        <v>445</v>
      </c>
      <c r="G64" s="103">
        <v>84</v>
      </c>
      <c r="H64" s="225">
        <v>49</v>
      </c>
      <c r="I64" s="103">
        <v>39</v>
      </c>
      <c r="J64" s="103">
        <v>3</v>
      </c>
      <c r="K64" s="226">
        <v>20</v>
      </c>
    </row>
    <row r="65" spans="1:11" s="19" customFormat="1" ht="25.5" customHeight="1">
      <c r="A65" s="108">
        <v>2014</v>
      </c>
      <c r="B65" s="72" t="s">
        <v>1</v>
      </c>
      <c r="C65" s="71">
        <v>4009</v>
      </c>
      <c r="D65" s="60">
        <v>1083</v>
      </c>
      <c r="E65" s="103">
        <v>517</v>
      </c>
      <c r="F65" s="103">
        <v>605</v>
      </c>
      <c r="G65" s="103">
        <v>77</v>
      </c>
      <c r="H65" s="225">
        <v>65</v>
      </c>
      <c r="I65" s="103">
        <v>25</v>
      </c>
      <c r="J65" s="103">
        <v>1</v>
      </c>
      <c r="K65" s="226">
        <v>12</v>
      </c>
    </row>
    <row r="66" spans="1:11" s="19" customFormat="1">
      <c r="A66" s="108"/>
      <c r="B66" s="72" t="s">
        <v>2</v>
      </c>
      <c r="C66" s="71">
        <v>3356</v>
      </c>
      <c r="D66" s="60">
        <v>1025</v>
      </c>
      <c r="E66" s="103">
        <v>403</v>
      </c>
      <c r="F66" s="103">
        <v>436</v>
      </c>
      <c r="G66" s="103">
        <v>48</v>
      </c>
      <c r="H66" s="225">
        <v>45</v>
      </c>
      <c r="I66" s="103">
        <v>26</v>
      </c>
      <c r="J66" s="103">
        <v>2</v>
      </c>
      <c r="K66" s="226">
        <v>21</v>
      </c>
    </row>
    <row r="67" spans="1:11">
      <c r="A67" s="108"/>
      <c r="B67" s="72" t="s">
        <v>3</v>
      </c>
      <c r="C67" s="71">
        <v>3544</v>
      </c>
      <c r="D67" s="60">
        <v>1138</v>
      </c>
      <c r="E67" s="103">
        <v>436</v>
      </c>
      <c r="F67" s="103">
        <v>448</v>
      </c>
      <c r="G67" s="103">
        <v>68</v>
      </c>
      <c r="H67" s="225">
        <v>59</v>
      </c>
      <c r="I67" s="103">
        <v>30</v>
      </c>
      <c r="J67" s="103">
        <v>1</v>
      </c>
      <c r="K67" s="226">
        <v>16</v>
      </c>
    </row>
    <row r="68" spans="1:11">
      <c r="A68" s="108"/>
      <c r="B68" s="72" t="s">
        <v>4</v>
      </c>
      <c r="C68" s="71">
        <v>3769</v>
      </c>
      <c r="D68" s="60">
        <v>1077</v>
      </c>
      <c r="E68" s="103">
        <v>426</v>
      </c>
      <c r="F68" s="103">
        <v>515</v>
      </c>
      <c r="G68" s="103">
        <v>75</v>
      </c>
      <c r="H68" s="225">
        <v>69</v>
      </c>
      <c r="I68" s="103">
        <v>29</v>
      </c>
      <c r="J68" s="103">
        <v>8</v>
      </c>
      <c r="K68" s="226">
        <v>17</v>
      </c>
    </row>
    <row r="69" spans="1:11">
      <c r="A69" s="108"/>
      <c r="B69" s="72"/>
      <c r="C69" s="71"/>
      <c r="D69" s="60"/>
      <c r="E69" s="103"/>
      <c r="F69" s="103"/>
      <c r="G69" s="103"/>
      <c r="H69" s="225"/>
      <c r="I69" s="103"/>
      <c r="J69" s="103"/>
      <c r="K69" s="226"/>
    </row>
    <row r="70" spans="1:11">
      <c r="A70" s="108">
        <v>2015</v>
      </c>
      <c r="B70" s="72" t="s">
        <v>1</v>
      </c>
      <c r="C70" s="71">
        <v>4467</v>
      </c>
      <c r="D70" s="60">
        <v>1070</v>
      </c>
      <c r="E70" s="103">
        <v>532</v>
      </c>
      <c r="F70" s="103">
        <v>774</v>
      </c>
      <c r="G70" s="103">
        <v>72</v>
      </c>
      <c r="H70" s="225">
        <v>93</v>
      </c>
      <c r="I70" s="103">
        <v>25</v>
      </c>
      <c r="J70" s="103">
        <v>7</v>
      </c>
      <c r="K70" s="226">
        <v>19</v>
      </c>
    </row>
    <row r="71" spans="1:11" s="19" customFormat="1">
      <c r="A71" s="108"/>
      <c r="B71" s="72" t="s">
        <v>2</v>
      </c>
      <c r="C71" s="71">
        <f>'Table 1b'!C63</f>
        <v>3769</v>
      </c>
      <c r="D71" s="60">
        <v>1113</v>
      </c>
      <c r="E71" s="103">
        <v>461</v>
      </c>
      <c r="F71" s="103">
        <v>497</v>
      </c>
      <c r="G71" s="103">
        <v>87</v>
      </c>
      <c r="H71" s="225">
        <v>77</v>
      </c>
      <c r="I71" s="103">
        <v>49</v>
      </c>
      <c r="J71" s="103">
        <v>4</v>
      </c>
      <c r="K71" s="226">
        <v>14</v>
      </c>
    </row>
    <row r="72" spans="1:11" ht="12.75" thickBot="1">
      <c r="A72" s="132"/>
      <c r="B72" s="133" t="s">
        <v>3</v>
      </c>
      <c r="C72" s="67">
        <v>3490</v>
      </c>
      <c r="D72" s="223">
        <v>1049</v>
      </c>
      <c r="E72" s="227">
        <v>410</v>
      </c>
      <c r="F72" s="227">
        <v>428</v>
      </c>
      <c r="G72" s="227">
        <v>87</v>
      </c>
      <c r="H72" s="271">
        <v>78</v>
      </c>
      <c r="I72" s="227">
        <v>35</v>
      </c>
      <c r="J72" s="227">
        <v>3</v>
      </c>
      <c r="K72" s="228">
        <v>14</v>
      </c>
    </row>
    <row r="73" spans="1:11">
      <c r="A73" s="19"/>
      <c r="B73" s="19"/>
      <c r="C73" s="19"/>
      <c r="D73" s="19"/>
      <c r="E73" s="19"/>
      <c r="F73" s="19"/>
      <c r="G73" s="118"/>
      <c r="H73" s="19"/>
      <c r="I73" s="19"/>
      <c r="J73" s="19"/>
      <c r="K73" s="19"/>
    </row>
    <row r="74" spans="1:11" ht="14.25">
      <c r="A74" s="135" t="s">
        <v>165</v>
      </c>
    </row>
    <row r="75" spans="1:11">
      <c r="A75" s="41" t="s">
        <v>201</v>
      </c>
    </row>
    <row r="76" spans="1:11" ht="14.25">
      <c r="A76" s="135" t="s">
        <v>166</v>
      </c>
    </row>
    <row r="77" spans="1:11" ht="13.5">
      <c r="A77" s="41" t="s">
        <v>187</v>
      </c>
    </row>
    <row r="78" spans="1:11">
      <c r="A78" s="41" t="s">
        <v>202</v>
      </c>
    </row>
  </sheetData>
  <mergeCells count="5">
    <mergeCell ref="H3:K3"/>
    <mergeCell ref="D3:G3"/>
    <mergeCell ref="A3:A4"/>
    <mergeCell ref="B3:B4"/>
    <mergeCell ref="C3:C4"/>
  </mergeCells>
  <phoneticPr fontId="7" type="noConversion"/>
  <pageMargins left="0.75" right="0.75" top="1" bottom="1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3"/>
  <sheetViews>
    <sheetView showGridLines="0" workbookViewId="0">
      <pane xSplit="1" ySplit="3" topLeftCell="B73" activePane="bottomRight" state="frozen"/>
      <selection pane="topRight"/>
      <selection pane="bottomLeft"/>
      <selection pane="bottomRight" activeCell="L94" sqref="L94"/>
    </sheetView>
  </sheetViews>
  <sheetFormatPr defaultColWidth="9.140625" defaultRowHeight="12"/>
  <cols>
    <col min="1" max="1" width="10.28515625" style="41" customWidth="1"/>
    <col min="2" max="3" width="11.140625" style="41" customWidth="1"/>
    <col min="4" max="4" width="6" style="125" customWidth="1"/>
    <col min="5" max="5" width="4" style="41" customWidth="1"/>
    <col min="6" max="6" width="8.5703125" style="125" customWidth="1"/>
    <col min="7" max="7" width="3.42578125" style="41" customWidth="1"/>
    <col min="8" max="8" width="8" style="125" customWidth="1"/>
    <col min="9" max="9" width="3.140625" style="41" customWidth="1"/>
    <col min="10" max="10" width="6.85546875" style="125" customWidth="1"/>
    <col min="11" max="11" width="4.85546875" style="41" customWidth="1"/>
    <col min="12" max="16384" width="9.140625" style="41"/>
  </cols>
  <sheetData>
    <row r="1" spans="1:11">
      <c r="A1" s="136" t="s">
        <v>128</v>
      </c>
      <c r="B1" s="137" t="s">
        <v>183</v>
      </c>
      <c r="C1" s="138"/>
      <c r="E1" s="138"/>
      <c r="G1" s="138"/>
      <c r="I1" s="138"/>
    </row>
    <row r="2" spans="1:11" ht="14.25" customHeight="1" thickBot="1"/>
    <row r="3" spans="1:11" ht="28.5" customHeight="1">
      <c r="A3" s="139" t="s">
        <v>117</v>
      </c>
      <c r="B3" s="140" t="s">
        <v>126</v>
      </c>
      <c r="C3" s="140" t="s">
        <v>130</v>
      </c>
      <c r="D3" s="357" t="s">
        <v>122</v>
      </c>
      <c r="E3" s="360"/>
      <c r="F3" s="357" t="s">
        <v>123</v>
      </c>
      <c r="G3" s="360"/>
      <c r="H3" s="357" t="s">
        <v>120</v>
      </c>
      <c r="I3" s="360"/>
      <c r="J3" s="358" t="s">
        <v>127</v>
      </c>
      <c r="K3" s="359"/>
    </row>
    <row r="4" spans="1:11">
      <c r="A4" s="107">
        <v>2009</v>
      </c>
      <c r="B4" s="72" t="s">
        <v>5</v>
      </c>
      <c r="C4" s="71">
        <v>2335</v>
      </c>
      <c r="D4" s="116">
        <v>10</v>
      </c>
      <c r="E4" s="50"/>
      <c r="F4" s="109">
        <v>1677</v>
      </c>
      <c r="G4" s="115"/>
      <c r="H4" s="110">
        <v>263</v>
      </c>
      <c r="I4" s="103"/>
      <c r="J4" s="116">
        <v>8</v>
      </c>
      <c r="K4" s="131"/>
    </row>
    <row r="5" spans="1:11">
      <c r="A5" s="107"/>
      <c r="B5" s="72" t="s">
        <v>6</v>
      </c>
      <c r="C5" s="71">
        <v>1901</v>
      </c>
      <c r="D5" s="116">
        <v>17</v>
      </c>
      <c r="E5" s="50"/>
      <c r="F5" s="109">
        <v>1248</v>
      </c>
      <c r="G5" s="115"/>
      <c r="H5" s="110">
        <v>259</v>
      </c>
      <c r="I5" s="103"/>
      <c r="J5" s="116">
        <v>2</v>
      </c>
      <c r="K5" s="131"/>
    </row>
    <row r="6" spans="1:11">
      <c r="A6" s="107"/>
      <c r="B6" s="72" t="s">
        <v>7</v>
      </c>
      <c r="C6" s="71">
        <v>2086</v>
      </c>
      <c r="D6" s="116">
        <v>11</v>
      </c>
      <c r="E6" s="50"/>
      <c r="F6" s="109">
        <v>1252</v>
      </c>
      <c r="G6" s="115"/>
      <c r="H6" s="110">
        <v>351</v>
      </c>
      <c r="I6" s="103"/>
      <c r="J6" s="116">
        <v>4</v>
      </c>
      <c r="K6" s="131"/>
    </row>
    <row r="7" spans="1:11">
      <c r="A7" s="107"/>
      <c r="B7" s="72" t="s">
        <v>8</v>
      </c>
      <c r="C7" s="71">
        <v>2122</v>
      </c>
      <c r="D7" s="116">
        <v>9</v>
      </c>
      <c r="E7" s="50"/>
      <c r="F7" s="109">
        <v>1160</v>
      </c>
      <c r="G7" s="115"/>
      <c r="H7" s="110">
        <v>645</v>
      </c>
      <c r="I7" s="103"/>
      <c r="J7" s="116">
        <v>12</v>
      </c>
      <c r="K7" s="131"/>
    </row>
    <row r="8" spans="1:11">
      <c r="A8" s="107"/>
      <c r="B8" s="72" t="s">
        <v>9</v>
      </c>
      <c r="C8" s="71">
        <v>1976</v>
      </c>
      <c r="D8" s="116">
        <v>8</v>
      </c>
      <c r="E8" s="50"/>
      <c r="F8" s="109">
        <v>1075</v>
      </c>
      <c r="G8" s="115"/>
      <c r="H8" s="110">
        <v>739</v>
      </c>
      <c r="I8" s="103"/>
      <c r="J8" s="116">
        <v>7</v>
      </c>
      <c r="K8" s="131"/>
    </row>
    <row r="9" spans="1:11">
      <c r="A9" s="107"/>
      <c r="B9" s="72" t="s">
        <v>10</v>
      </c>
      <c r="C9" s="71">
        <v>2193</v>
      </c>
      <c r="D9" s="116">
        <v>6</v>
      </c>
      <c r="E9" s="50"/>
      <c r="F9" s="109">
        <v>1207</v>
      </c>
      <c r="G9" s="115"/>
      <c r="H9" s="110">
        <v>964</v>
      </c>
      <c r="I9" s="103"/>
      <c r="J9" s="116">
        <v>5</v>
      </c>
      <c r="K9" s="131"/>
    </row>
    <row r="10" spans="1:11">
      <c r="A10" s="107"/>
      <c r="B10" s="72" t="s">
        <v>11</v>
      </c>
      <c r="C10" s="71">
        <v>2166</v>
      </c>
      <c r="D10" s="116">
        <v>11</v>
      </c>
      <c r="E10" s="50"/>
      <c r="F10" s="109">
        <v>1112</v>
      </c>
      <c r="G10" s="115"/>
      <c r="H10" s="109">
        <v>1056</v>
      </c>
      <c r="I10" s="6"/>
      <c r="J10" s="116">
        <v>5</v>
      </c>
      <c r="K10" s="131"/>
    </row>
    <row r="11" spans="1:11">
      <c r="A11" s="107"/>
      <c r="B11" s="72" t="s">
        <v>12</v>
      </c>
      <c r="C11" s="71">
        <v>1977</v>
      </c>
      <c r="D11" s="116">
        <v>5</v>
      </c>
      <c r="E11" s="50"/>
      <c r="F11" s="110">
        <v>975</v>
      </c>
      <c r="G11" s="40"/>
      <c r="H11" s="109">
        <v>1058</v>
      </c>
      <c r="I11" s="6"/>
      <c r="J11" s="116">
        <v>10</v>
      </c>
      <c r="K11" s="131"/>
    </row>
    <row r="12" spans="1:11">
      <c r="A12" s="107"/>
      <c r="B12" s="72" t="s">
        <v>13</v>
      </c>
      <c r="C12" s="71">
        <v>2187</v>
      </c>
      <c r="D12" s="116">
        <v>11</v>
      </c>
      <c r="E12" s="50"/>
      <c r="F12" s="109">
        <v>1148</v>
      </c>
      <c r="G12" s="115"/>
      <c r="H12" s="109">
        <v>1131</v>
      </c>
      <c r="I12" s="6"/>
      <c r="J12" s="116">
        <v>13</v>
      </c>
      <c r="K12" s="131"/>
    </row>
    <row r="13" spans="1:11">
      <c r="A13" s="107"/>
      <c r="B13" s="72" t="s">
        <v>14</v>
      </c>
      <c r="C13" s="71">
        <v>2082</v>
      </c>
      <c r="D13" s="116">
        <v>14</v>
      </c>
      <c r="E13" s="50"/>
      <c r="F13" s="109">
        <v>1155</v>
      </c>
      <c r="G13" s="115"/>
      <c r="H13" s="110">
        <v>635</v>
      </c>
      <c r="I13" s="103"/>
      <c r="J13" s="116">
        <v>10</v>
      </c>
      <c r="K13" s="131"/>
    </row>
    <row r="14" spans="1:11">
      <c r="A14" s="107"/>
      <c r="B14" s="72" t="s">
        <v>15</v>
      </c>
      <c r="C14" s="71">
        <v>2017</v>
      </c>
      <c r="D14" s="116">
        <v>9</v>
      </c>
      <c r="E14" s="50"/>
      <c r="F14" s="109">
        <v>1158</v>
      </c>
      <c r="G14" s="115"/>
      <c r="H14" s="110">
        <v>427</v>
      </c>
      <c r="I14" s="103"/>
      <c r="J14" s="116">
        <v>14</v>
      </c>
      <c r="K14" s="131"/>
    </row>
    <row r="15" spans="1:11">
      <c r="A15" s="107"/>
      <c r="B15" s="72" t="s">
        <v>16</v>
      </c>
      <c r="C15" s="71">
        <v>1868</v>
      </c>
      <c r="D15" s="116">
        <v>8</v>
      </c>
      <c r="E15" s="50"/>
      <c r="F15" s="109">
        <v>1246</v>
      </c>
      <c r="G15" s="115"/>
      <c r="H15" s="110">
        <v>403</v>
      </c>
      <c r="I15" s="103"/>
      <c r="J15" s="116">
        <v>6</v>
      </c>
      <c r="K15" s="131"/>
    </row>
    <row r="16" spans="1:11">
      <c r="A16" s="107"/>
      <c r="B16" s="72"/>
      <c r="C16" s="72"/>
      <c r="D16" s="116"/>
      <c r="E16" s="50"/>
      <c r="F16" s="110"/>
      <c r="G16" s="40"/>
      <c r="H16" s="110"/>
      <c r="I16" s="103"/>
      <c r="J16" s="116"/>
      <c r="K16" s="131"/>
    </row>
    <row r="17" spans="1:11">
      <c r="A17" s="107">
        <v>2010</v>
      </c>
      <c r="B17" s="72" t="s">
        <v>5</v>
      </c>
      <c r="C17" s="71">
        <v>2385</v>
      </c>
      <c r="D17" s="116">
        <v>7</v>
      </c>
      <c r="E17" s="50"/>
      <c r="F17" s="109">
        <v>1445</v>
      </c>
      <c r="G17" s="115"/>
      <c r="H17" s="110">
        <v>243</v>
      </c>
      <c r="I17" s="103"/>
      <c r="J17" s="116" t="s">
        <v>17</v>
      </c>
      <c r="K17" s="131"/>
    </row>
    <row r="18" spans="1:11">
      <c r="A18" s="107"/>
      <c r="B18" s="72" t="s">
        <v>6</v>
      </c>
      <c r="C18" s="71">
        <v>1908</v>
      </c>
      <c r="D18" s="116">
        <v>14</v>
      </c>
      <c r="E18" s="50"/>
      <c r="F18" s="109">
        <v>1242</v>
      </c>
      <c r="G18" s="115"/>
      <c r="H18" s="110">
        <v>244</v>
      </c>
      <c r="I18" s="103"/>
      <c r="J18" s="116">
        <v>8</v>
      </c>
      <c r="K18" s="131"/>
    </row>
    <row r="19" spans="1:11">
      <c r="A19" s="107"/>
      <c r="B19" s="72" t="s">
        <v>7</v>
      </c>
      <c r="C19" s="71">
        <v>2150</v>
      </c>
      <c r="D19" s="116">
        <v>9</v>
      </c>
      <c r="E19" s="50"/>
      <c r="F19" s="109">
        <v>1427</v>
      </c>
      <c r="G19" s="115"/>
      <c r="H19" s="110">
        <v>375</v>
      </c>
      <c r="I19" s="103"/>
      <c r="J19" s="116">
        <v>11</v>
      </c>
      <c r="K19" s="131"/>
    </row>
    <row r="20" spans="1:11">
      <c r="A20" s="107"/>
      <c r="B20" s="72" t="s">
        <v>8</v>
      </c>
      <c r="C20" s="71">
        <v>2121</v>
      </c>
      <c r="D20" s="116">
        <v>6</v>
      </c>
      <c r="E20" s="50"/>
      <c r="F20" s="109">
        <v>1165</v>
      </c>
      <c r="G20" s="115"/>
      <c r="H20" s="110">
        <v>643</v>
      </c>
      <c r="I20" s="103"/>
      <c r="J20" s="116">
        <v>7</v>
      </c>
      <c r="K20" s="131"/>
    </row>
    <row r="21" spans="1:11">
      <c r="A21" s="107"/>
      <c r="B21" s="72" t="s">
        <v>9</v>
      </c>
      <c r="C21" s="71">
        <v>1948</v>
      </c>
      <c r="D21" s="116">
        <v>5</v>
      </c>
      <c r="E21" s="50"/>
      <c r="F21" s="109">
        <v>1012</v>
      </c>
      <c r="G21" s="115"/>
      <c r="H21" s="110">
        <v>738</v>
      </c>
      <c r="I21" s="103"/>
      <c r="J21" s="116">
        <v>5</v>
      </c>
      <c r="K21" s="131"/>
    </row>
    <row r="22" spans="1:11">
      <c r="A22" s="107"/>
      <c r="B22" s="72" t="s">
        <v>10</v>
      </c>
      <c r="C22" s="71">
        <v>2223</v>
      </c>
      <c r="D22" s="116">
        <v>10</v>
      </c>
      <c r="E22" s="50"/>
      <c r="F22" s="109">
        <v>1163</v>
      </c>
      <c r="G22" s="115"/>
      <c r="H22" s="109">
        <v>1025</v>
      </c>
      <c r="I22" s="6"/>
      <c r="J22" s="116">
        <v>14</v>
      </c>
      <c r="K22" s="131"/>
    </row>
    <row r="23" spans="1:11">
      <c r="A23" s="107"/>
      <c r="B23" s="72" t="s">
        <v>11</v>
      </c>
      <c r="C23" s="71">
        <v>2142</v>
      </c>
      <c r="D23" s="116">
        <v>8</v>
      </c>
      <c r="E23" s="50"/>
      <c r="F23" s="109">
        <v>1057</v>
      </c>
      <c r="G23" s="115"/>
      <c r="H23" s="109">
        <v>1018</v>
      </c>
      <c r="I23" s="6"/>
      <c r="J23" s="116">
        <v>15</v>
      </c>
      <c r="K23" s="131"/>
    </row>
    <row r="24" spans="1:11">
      <c r="A24" s="107"/>
      <c r="B24" s="72" t="s">
        <v>12</v>
      </c>
      <c r="C24" s="71">
        <v>2102</v>
      </c>
      <c r="D24" s="116">
        <v>6</v>
      </c>
      <c r="E24" s="50"/>
      <c r="F24" s="109">
        <v>1111</v>
      </c>
      <c r="G24" s="115"/>
      <c r="H24" s="109">
        <v>1216</v>
      </c>
      <c r="I24" s="6"/>
      <c r="J24" s="116">
        <v>14</v>
      </c>
      <c r="K24" s="131"/>
    </row>
    <row r="25" spans="1:11">
      <c r="A25" s="107"/>
      <c r="B25" s="72" t="s">
        <v>13</v>
      </c>
      <c r="C25" s="71">
        <v>2168</v>
      </c>
      <c r="D25" s="116">
        <v>10</v>
      </c>
      <c r="E25" s="50"/>
      <c r="F25" s="109">
        <v>1111</v>
      </c>
      <c r="G25" s="115"/>
      <c r="H25" s="109">
        <v>1045</v>
      </c>
      <c r="I25" s="6"/>
      <c r="J25" s="116">
        <v>17</v>
      </c>
      <c r="K25" s="131"/>
    </row>
    <row r="26" spans="1:11">
      <c r="A26" s="107"/>
      <c r="B26" s="72" t="s">
        <v>14</v>
      </c>
      <c r="C26" s="71">
        <v>2149</v>
      </c>
      <c r="D26" s="116">
        <v>13</v>
      </c>
      <c r="E26" s="50"/>
      <c r="F26" s="109">
        <v>1150</v>
      </c>
      <c r="G26" s="115"/>
      <c r="H26" s="110">
        <v>698</v>
      </c>
      <c r="I26" s="103"/>
      <c r="J26" s="116">
        <v>12</v>
      </c>
      <c r="K26" s="131"/>
    </row>
    <row r="27" spans="1:11">
      <c r="A27" s="107"/>
      <c r="B27" s="72" t="s">
        <v>15</v>
      </c>
      <c r="C27" s="71">
        <v>2221</v>
      </c>
      <c r="D27" s="116">
        <v>11</v>
      </c>
      <c r="E27" s="50"/>
      <c r="F27" s="109">
        <v>1288</v>
      </c>
      <c r="G27" s="115"/>
      <c r="H27" s="110">
        <v>457</v>
      </c>
      <c r="I27" s="103"/>
      <c r="J27" s="116">
        <v>9</v>
      </c>
      <c r="K27" s="131"/>
    </row>
    <row r="28" spans="1:11">
      <c r="A28" s="107"/>
      <c r="B28" s="72" t="s">
        <v>16</v>
      </c>
      <c r="C28" s="71">
        <v>1798</v>
      </c>
      <c r="D28" s="116">
        <v>6</v>
      </c>
      <c r="E28" s="50"/>
      <c r="F28" s="109">
        <v>1286</v>
      </c>
      <c r="G28" s="115"/>
      <c r="H28" s="110">
        <v>454</v>
      </c>
      <c r="I28" s="103"/>
      <c r="J28" s="116">
        <v>4</v>
      </c>
      <c r="K28" s="131"/>
    </row>
    <row r="29" spans="1:11">
      <c r="A29" s="107"/>
      <c r="B29" s="72"/>
      <c r="C29" s="71"/>
      <c r="D29" s="116"/>
      <c r="E29" s="50"/>
      <c r="F29" s="109"/>
      <c r="G29" s="115"/>
      <c r="H29" s="110"/>
      <c r="I29" s="103"/>
      <c r="J29" s="116"/>
      <c r="K29" s="131"/>
    </row>
    <row r="30" spans="1:11">
      <c r="A30" s="107">
        <v>2011</v>
      </c>
      <c r="B30" s="72" t="s">
        <v>5</v>
      </c>
      <c r="C30" s="71">
        <v>2574</v>
      </c>
      <c r="D30" s="116">
        <v>7</v>
      </c>
      <c r="E30" s="50"/>
      <c r="F30" s="109">
        <v>1538</v>
      </c>
      <c r="G30" s="115"/>
      <c r="H30" s="110">
        <v>295</v>
      </c>
      <c r="I30" s="103"/>
      <c r="J30" s="116">
        <v>1</v>
      </c>
      <c r="K30" s="131"/>
    </row>
    <row r="31" spans="1:11">
      <c r="A31" s="107"/>
      <c r="B31" s="72" t="s">
        <v>6</v>
      </c>
      <c r="C31" s="71">
        <v>1946</v>
      </c>
      <c r="D31" s="116">
        <v>7</v>
      </c>
      <c r="E31" s="50"/>
      <c r="F31" s="109">
        <v>1176</v>
      </c>
      <c r="G31" s="115"/>
      <c r="H31" s="110">
        <v>261</v>
      </c>
      <c r="I31" s="103"/>
      <c r="J31" s="116">
        <v>6</v>
      </c>
      <c r="K31" s="131"/>
    </row>
    <row r="32" spans="1:11">
      <c r="A32" s="107"/>
      <c r="B32" s="72" t="s">
        <v>7</v>
      </c>
      <c r="C32" s="71">
        <v>2181</v>
      </c>
      <c r="D32" s="116">
        <v>10</v>
      </c>
      <c r="E32" s="50"/>
      <c r="F32" s="109">
        <v>1305</v>
      </c>
      <c r="G32" s="115"/>
      <c r="H32" s="110">
        <v>389</v>
      </c>
      <c r="I32" s="103"/>
      <c r="J32" s="116">
        <v>5</v>
      </c>
      <c r="K32" s="131"/>
    </row>
    <row r="33" spans="1:11">
      <c r="A33" s="107"/>
      <c r="B33" s="72" t="s">
        <v>8</v>
      </c>
      <c r="C33" s="71">
        <v>1767</v>
      </c>
      <c r="D33" s="116">
        <v>9</v>
      </c>
      <c r="E33" s="50"/>
      <c r="F33" s="109">
        <v>1096</v>
      </c>
      <c r="G33" s="115"/>
      <c r="H33" s="110">
        <v>593</v>
      </c>
      <c r="I33" s="103"/>
      <c r="J33" s="116">
        <v>8</v>
      </c>
      <c r="K33" s="131"/>
    </row>
    <row r="34" spans="1:11">
      <c r="A34" s="107"/>
      <c r="B34" s="72" t="s">
        <v>9</v>
      </c>
      <c r="C34" s="71">
        <v>2215</v>
      </c>
      <c r="D34" s="116">
        <v>8</v>
      </c>
      <c r="E34" s="50"/>
      <c r="F34" s="109">
        <v>1223</v>
      </c>
      <c r="G34" s="115"/>
      <c r="H34" s="110">
        <v>932</v>
      </c>
      <c r="I34" s="103"/>
      <c r="J34" s="116">
        <v>8</v>
      </c>
      <c r="K34" s="131"/>
    </row>
    <row r="35" spans="1:11">
      <c r="A35" s="107"/>
      <c r="B35" s="72" t="s">
        <v>10</v>
      </c>
      <c r="C35" s="71">
        <v>2174</v>
      </c>
      <c r="D35" s="116">
        <v>8</v>
      </c>
      <c r="E35" s="50"/>
      <c r="F35" s="109">
        <v>1164</v>
      </c>
      <c r="G35" s="115"/>
      <c r="H35" s="110">
        <v>976</v>
      </c>
      <c r="I35" s="103"/>
      <c r="J35" s="116">
        <v>13</v>
      </c>
      <c r="K35" s="131"/>
    </row>
    <row r="36" spans="1:11">
      <c r="A36" s="107"/>
      <c r="B36" s="72" t="s">
        <v>11</v>
      </c>
      <c r="C36" s="71">
        <v>2059</v>
      </c>
      <c r="D36" s="116">
        <v>10</v>
      </c>
      <c r="E36" s="50"/>
      <c r="F36" s="109">
        <v>985</v>
      </c>
      <c r="G36" s="115"/>
      <c r="H36" s="109">
        <v>1014</v>
      </c>
      <c r="I36" s="6"/>
      <c r="J36" s="116">
        <v>8</v>
      </c>
      <c r="K36" s="131"/>
    </row>
    <row r="37" spans="1:11">
      <c r="A37" s="107"/>
      <c r="B37" s="72" t="s">
        <v>12</v>
      </c>
      <c r="C37" s="71">
        <v>2196</v>
      </c>
      <c r="D37" s="116">
        <v>6</v>
      </c>
      <c r="E37" s="50"/>
      <c r="F37" s="109">
        <v>1203</v>
      </c>
      <c r="G37" s="115"/>
      <c r="H37" s="109">
        <v>1359</v>
      </c>
      <c r="I37" s="6"/>
      <c r="J37" s="116">
        <v>13</v>
      </c>
      <c r="K37" s="131"/>
    </row>
    <row r="38" spans="1:11">
      <c r="A38" s="107"/>
      <c r="B38" s="72" t="s">
        <v>13</v>
      </c>
      <c r="C38" s="71">
        <v>2227</v>
      </c>
      <c r="D38" s="116">
        <v>5</v>
      </c>
      <c r="E38" s="50"/>
      <c r="F38" s="109">
        <v>1076</v>
      </c>
      <c r="G38" s="115"/>
      <c r="H38" s="109">
        <v>1016</v>
      </c>
      <c r="I38" s="6"/>
      <c r="J38" s="116">
        <v>7</v>
      </c>
      <c r="K38" s="131"/>
    </row>
    <row r="39" spans="1:11">
      <c r="A39" s="107"/>
      <c r="B39" s="72" t="s">
        <v>14</v>
      </c>
      <c r="C39" s="71">
        <v>2055</v>
      </c>
      <c r="D39" s="116">
        <v>5</v>
      </c>
      <c r="E39" s="50"/>
      <c r="F39" s="109">
        <v>1128</v>
      </c>
      <c r="G39" s="115"/>
      <c r="H39" s="109">
        <v>695</v>
      </c>
      <c r="I39" s="6"/>
      <c r="J39" s="116">
        <v>9</v>
      </c>
      <c r="K39" s="131"/>
    </row>
    <row r="40" spans="1:11">
      <c r="A40" s="107"/>
      <c r="B40" s="72" t="s">
        <v>15</v>
      </c>
      <c r="C40" s="71">
        <v>2132</v>
      </c>
      <c r="D40" s="116">
        <v>11</v>
      </c>
      <c r="E40" s="50"/>
      <c r="F40" s="109">
        <v>1134</v>
      </c>
      <c r="G40" s="115"/>
      <c r="H40" s="109">
        <v>476</v>
      </c>
      <c r="I40" s="6"/>
      <c r="J40" s="116">
        <v>6</v>
      </c>
      <c r="K40" s="131"/>
    </row>
    <row r="41" spans="1:11">
      <c r="A41" s="107"/>
      <c r="B41" s="72" t="s">
        <v>16</v>
      </c>
      <c r="C41" s="71">
        <v>1747</v>
      </c>
      <c r="D41" s="116">
        <v>5</v>
      </c>
      <c r="E41" s="50"/>
      <c r="F41" s="109">
        <v>1176</v>
      </c>
      <c r="G41" s="115"/>
      <c r="H41" s="109">
        <v>360</v>
      </c>
      <c r="I41" s="6"/>
      <c r="J41" s="116">
        <v>5</v>
      </c>
      <c r="K41" s="131"/>
    </row>
    <row r="42" spans="1:11">
      <c r="A42" s="107"/>
      <c r="B42" s="72"/>
      <c r="C42" s="71"/>
      <c r="D42" s="116"/>
      <c r="E42" s="50"/>
      <c r="F42" s="109"/>
      <c r="G42" s="115"/>
      <c r="H42" s="109"/>
      <c r="I42" s="6"/>
      <c r="J42" s="116"/>
      <c r="K42" s="131"/>
    </row>
    <row r="43" spans="1:11">
      <c r="A43" s="107">
        <v>2012</v>
      </c>
      <c r="B43" s="72" t="s">
        <v>5</v>
      </c>
      <c r="C43" s="71">
        <v>2507</v>
      </c>
      <c r="D43" s="116">
        <v>7</v>
      </c>
      <c r="E43" s="50"/>
      <c r="F43" s="109">
        <v>1433</v>
      </c>
      <c r="G43" s="115"/>
      <c r="H43" s="109">
        <v>280</v>
      </c>
      <c r="I43" s="6"/>
      <c r="J43" s="116">
        <v>6</v>
      </c>
      <c r="K43" s="131"/>
    </row>
    <row r="44" spans="1:11">
      <c r="A44" s="107"/>
      <c r="B44" s="72" t="s">
        <v>6</v>
      </c>
      <c r="C44" s="71">
        <v>2030</v>
      </c>
      <c r="D44" s="116">
        <v>3</v>
      </c>
      <c r="E44" s="50"/>
      <c r="F44" s="109">
        <v>1267</v>
      </c>
      <c r="G44" s="115"/>
      <c r="H44" s="109">
        <v>255</v>
      </c>
      <c r="I44" s="6"/>
      <c r="J44" s="116">
        <v>7</v>
      </c>
      <c r="K44" s="131"/>
    </row>
    <row r="45" spans="1:11">
      <c r="A45" s="107"/>
      <c r="B45" s="72" t="s">
        <v>7</v>
      </c>
      <c r="C45" s="71">
        <v>2078</v>
      </c>
      <c r="D45" s="116">
        <v>11</v>
      </c>
      <c r="E45" s="50"/>
      <c r="F45" s="109">
        <v>1316</v>
      </c>
      <c r="G45" s="115"/>
      <c r="H45" s="109">
        <v>372</v>
      </c>
      <c r="I45" s="6"/>
      <c r="J45" s="116">
        <v>5</v>
      </c>
      <c r="K45" s="131"/>
    </row>
    <row r="46" spans="1:11">
      <c r="A46" s="107"/>
      <c r="B46" s="72" t="s">
        <v>8</v>
      </c>
      <c r="C46" s="71">
        <v>2086</v>
      </c>
      <c r="D46" s="116">
        <v>6</v>
      </c>
      <c r="E46" s="50"/>
      <c r="F46" s="109">
        <v>1281</v>
      </c>
      <c r="G46" s="115"/>
      <c r="H46" s="109">
        <v>702</v>
      </c>
      <c r="I46" s="6"/>
      <c r="J46" s="116">
        <v>14</v>
      </c>
      <c r="K46" s="131"/>
    </row>
    <row r="47" spans="1:11">
      <c r="A47" s="107"/>
      <c r="B47" s="72" t="s">
        <v>9</v>
      </c>
      <c r="C47" s="71">
        <v>2160</v>
      </c>
      <c r="D47" s="116">
        <v>14</v>
      </c>
      <c r="E47" s="50"/>
      <c r="F47" s="109">
        <v>1329</v>
      </c>
      <c r="G47" s="115"/>
      <c r="H47" s="109">
        <v>845</v>
      </c>
      <c r="I47" s="6"/>
      <c r="J47" s="116">
        <v>8</v>
      </c>
      <c r="K47" s="131"/>
    </row>
    <row r="48" spans="1:11">
      <c r="A48" s="107"/>
      <c r="B48" s="72" t="s">
        <v>10</v>
      </c>
      <c r="C48" s="71">
        <v>1963</v>
      </c>
      <c r="D48" s="116">
        <v>8</v>
      </c>
      <c r="E48" s="50"/>
      <c r="F48" s="109">
        <v>1110</v>
      </c>
      <c r="G48" s="115"/>
      <c r="H48" s="109">
        <v>936</v>
      </c>
      <c r="I48" s="6"/>
      <c r="J48" s="116">
        <v>13</v>
      </c>
      <c r="K48" s="131"/>
    </row>
    <row r="49" spans="1:12">
      <c r="A49" s="107"/>
      <c r="B49" s="72" t="s">
        <v>11</v>
      </c>
      <c r="C49" s="71">
        <v>2114</v>
      </c>
      <c r="D49" s="116">
        <v>12</v>
      </c>
      <c r="E49" s="50"/>
      <c r="F49" s="109">
        <v>1132</v>
      </c>
      <c r="G49" s="115"/>
      <c r="H49" s="109">
        <v>1179</v>
      </c>
      <c r="I49" s="6"/>
      <c r="J49" s="116">
        <v>8</v>
      </c>
      <c r="K49" s="131"/>
    </row>
    <row r="50" spans="1:12">
      <c r="A50" s="107"/>
      <c r="B50" s="72" t="s">
        <v>12</v>
      </c>
      <c r="C50" s="71">
        <v>2149</v>
      </c>
      <c r="D50" s="116">
        <v>9</v>
      </c>
      <c r="E50" s="50"/>
      <c r="F50" s="109">
        <v>1167</v>
      </c>
      <c r="G50" s="115"/>
      <c r="H50" s="109">
        <v>1261</v>
      </c>
      <c r="I50" s="6"/>
      <c r="J50" s="116">
        <v>11</v>
      </c>
      <c r="K50" s="131"/>
    </row>
    <row r="51" spans="1:12">
      <c r="A51" s="107"/>
      <c r="B51" s="72" t="s">
        <v>13</v>
      </c>
      <c r="C51" s="71">
        <v>2022</v>
      </c>
      <c r="D51" s="116">
        <v>10</v>
      </c>
      <c r="E51" s="50"/>
      <c r="F51" s="109">
        <v>1050</v>
      </c>
      <c r="G51" s="115"/>
      <c r="H51" s="109">
        <v>992</v>
      </c>
      <c r="I51" s="6"/>
      <c r="J51" s="116">
        <v>5</v>
      </c>
      <c r="K51" s="141"/>
      <c r="L51" s="142"/>
    </row>
    <row r="52" spans="1:12">
      <c r="A52" s="107"/>
      <c r="B52" s="72" t="s">
        <v>14</v>
      </c>
      <c r="C52" s="71">
        <v>2370</v>
      </c>
      <c r="D52" s="116">
        <v>9</v>
      </c>
      <c r="E52" s="50"/>
      <c r="F52" s="109">
        <v>1259</v>
      </c>
      <c r="G52" s="115"/>
      <c r="H52" s="109">
        <v>744</v>
      </c>
      <c r="I52" s="6"/>
      <c r="J52" s="116">
        <v>8</v>
      </c>
      <c r="K52" s="141"/>
      <c r="L52" s="142"/>
    </row>
    <row r="53" spans="1:12">
      <c r="A53" s="107"/>
      <c r="B53" s="72" t="s">
        <v>15</v>
      </c>
      <c r="C53" s="71">
        <v>2166</v>
      </c>
      <c r="D53" s="116">
        <v>10</v>
      </c>
      <c r="E53" s="50"/>
      <c r="F53" s="109">
        <v>1235</v>
      </c>
      <c r="G53" s="115"/>
      <c r="H53" s="109">
        <v>432</v>
      </c>
      <c r="I53" s="6"/>
      <c r="J53" s="116">
        <v>6</v>
      </c>
      <c r="K53" s="141"/>
      <c r="L53" s="142"/>
    </row>
    <row r="54" spans="1:12">
      <c r="A54" s="107"/>
      <c r="B54" s="72" t="s">
        <v>16</v>
      </c>
      <c r="C54" s="71">
        <v>1624</v>
      </c>
      <c r="D54" s="116">
        <v>7</v>
      </c>
      <c r="E54" s="50"/>
      <c r="F54" s="109">
        <v>1177</v>
      </c>
      <c r="G54" s="115"/>
      <c r="H54" s="109">
        <v>482</v>
      </c>
      <c r="I54" s="6"/>
      <c r="J54" s="116">
        <v>10</v>
      </c>
      <c r="K54" s="141"/>
      <c r="L54" s="142"/>
    </row>
    <row r="55" spans="1:12">
      <c r="A55" s="107"/>
      <c r="B55" s="72"/>
      <c r="C55" s="71"/>
      <c r="D55" s="116"/>
      <c r="E55" s="50"/>
      <c r="F55" s="109"/>
      <c r="G55" s="115"/>
      <c r="H55" s="109"/>
      <c r="I55" s="6"/>
      <c r="J55" s="116"/>
      <c r="K55" s="131"/>
    </row>
    <row r="56" spans="1:12">
      <c r="A56" s="107">
        <v>2013</v>
      </c>
      <c r="B56" s="72" t="s">
        <v>5</v>
      </c>
      <c r="C56" s="71">
        <v>2541</v>
      </c>
      <c r="D56" s="116">
        <v>9</v>
      </c>
      <c r="E56" s="50"/>
      <c r="F56" s="109">
        <v>1535</v>
      </c>
      <c r="G56" s="115"/>
      <c r="H56" s="109">
        <v>334</v>
      </c>
      <c r="I56" s="6"/>
      <c r="J56" s="116">
        <v>1</v>
      </c>
      <c r="K56" s="131"/>
    </row>
    <row r="57" spans="1:12">
      <c r="A57" s="107"/>
      <c r="B57" s="72" t="s">
        <v>6</v>
      </c>
      <c r="C57" s="71">
        <v>1825</v>
      </c>
      <c r="D57" s="116">
        <v>5</v>
      </c>
      <c r="E57" s="50"/>
      <c r="F57" s="109">
        <v>1310</v>
      </c>
      <c r="G57" s="115"/>
      <c r="H57" s="109">
        <v>242</v>
      </c>
      <c r="I57" s="6"/>
      <c r="J57" s="116">
        <v>5</v>
      </c>
      <c r="K57" s="131"/>
    </row>
    <row r="58" spans="1:12">
      <c r="A58" s="107"/>
      <c r="B58" s="72" t="s">
        <v>7</v>
      </c>
      <c r="C58" s="71">
        <v>1780</v>
      </c>
      <c r="D58" s="116">
        <v>12</v>
      </c>
      <c r="E58" s="50"/>
      <c r="F58" s="109">
        <v>1370</v>
      </c>
      <c r="G58" s="115"/>
      <c r="H58" s="109">
        <v>402</v>
      </c>
      <c r="I58" s="6"/>
      <c r="J58" s="116">
        <v>4</v>
      </c>
      <c r="K58" s="131"/>
    </row>
    <row r="59" spans="1:12">
      <c r="A59" s="107"/>
      <c r="B59" s="72" t="s">
        <v>8</v>
      </c>
      <c r="C59" s="71">
        <v>2105</v>
      </c>
      <c r="D59" s="116">
        <v>11</v>
      </c>
      <c r="E59" s="50"/>
      <c r="F59" s="109">
        <v>1448</v>
      </c>
      <c r="G59" s="115"/>
      <c r="H59" s="109">
        <v>694</v>
      </c>
      <c r="I59" s="6"/>
      <c r="J59" s="116">
        <v>5</v>
      </c>
      <c r="K59" s="131"/>
    </row>
    <row r="60" spans="1:12">
      <c r="A60" s="107"/>
      <c r="B60" s="72" t="s">
        <v>9</v>
      </c>
      <c r="C60" s="71">
        <v>2130</v>
      </c>
      <c r="D60" s="116">
        <v>5</v>
      </c>
      <c r="E60" s="50"/>
      <c r="F60" s="109">
        <v>1239</v>
      </c>
      <c r="G60" s="115"/>
      <c r="H60" s="109">
        <v>802</v>
      </c>
      <c r="I60" s="6"/>
      <c r="J60" s="116">
        <v>11</v>
      </c>
      <c r="K60" s="131"/>
    </row>
    <row r="61" spans="1:12">
      <c r="A61" s="107"/>
      <c r="B61" s="72" t="s">
        <v>10</v>
      </c>
      <c r="C61" s="71">
        <v>1729</v>
      </c>
      <c r="D61" s="116">
        <v>15</v>
      </c>
      <c r="E61" s="50"/>
      <c r="F61" s="109">
        <v>1045</v>
      </c>
      <c r="G61" s="115"/>
      <c r="H61" s="109">
        <v>817</v>
      </c>
      <c r="I61" s="6"/>
      <c r="J61" s="116">
        <v>13</v>
      </c>
      <c r="K61" s="131"/>
    </row>
    <row r="62" spans="1:12">
      <c r="A62" s="107"/>
      <c r="B62" s="72" t="s">
        <v>11</v>
      </c>
      <c r="C62" s="71">
        <v>2225</v>
      </c>
      <c r="D62" s="116">
        <v>14</v>
      </c>
      <c r="E62" s="50"/>
      <c r="F62" s="109">
        <v>1224</v>
      </c>
      <c r="G62" s="115"/>
      <c r="H62" s="109">
        <v>1101</v>
      </c>
      <c r="I62" s="6"/>
      <c r="J62" s="116">
        <v>10</v>
      </c>
      <c r="K62" s="131"/>
    </row>
    <row r="63" spans="1:12">
      <c r="A63" s="107"/>
      <c r="B63" s="72" t="s">
        <v>12</v>
      </c>
      <c r="C63" s="71">
        <v>2075</v>
      </c>
      <c r="D63" s="116">
        <v>8</v>
      </c>
      <c r="E63" s="50"/>
      <c r="F63" s="109">
        <v>1079</v>
      </c>
      <c r="G63" s="115"/>
      <c r="H63" s="109">
        <v>1163</v>
      </c>
      <c r="I63" s="6"/>
      <c r="J63" s="116">
        <v>15</v>
      </c>
      <c r="K63" s="131"/>
    </row>
    <row r="64" spans="1:12">
      <c r="A64" s="107"/>
      <c r="B64" s="72" t="s">
        <v>13</v>
      </c>
      <c r="C64" s="71">
        <v>2067</v>
      </c>
      <c r="D64" s="116">
        <v>8</v>
      </c>
      <c r="E64" s="50"/>
      <c r="F64" s="109">
        <v>1159</v>
      </c>
      <c r="G64" s="115"/>
      <c r="H64" s="109">
        <v>1023</v>
      </c>
      <c r="I64" s="6"/>
      <c r="J64" s="116">
        <v>11</v>
      </c>
      <c r="K64" s="131"/>
    </row>
    <row r="65" spans="1:11">
      <c r="A65" s="107"/>
      <c r="B65" s="72" t="s">
        <v>14</v>
      </c>
      <c r="C65" s="71">
        <v>2187</v>
      </c>
      <c r="D65" s="116">
        <v>6</v>
      </c>
      <c r="E65" s="50"/>
      <c r="F65" s="109">
        <v>1217</v>
      </c>
      <c r="G65" s="115"/>
      <c r="H65" s="109">
        <v>660</v>
      </c>
      <c r="I65" s="6"/>
      <c r="J65" s="116">
        <v>10</v>
      </c>
      <c r="K65" s="131"/>
    </row>
    <row r="66" spans="1:11">
      <c r="A66" s="107"/>
      <c r="B66" s="72" t="s">
        <v>15</v>
      </c>
      <c r="C66" s="71">
        <v>1892</v>
      </c>
      <c r="D66" s="116">
        <v>6</v>
      </c>
      <c r="E66" s="50"/>
      <c r="F66" s="109">
        <v>1185</v>
      </c>
      <c r="G66" s="115"/>
      <c r="H66" s="109">
        <v>412</v>
      </c>
      <c r="I66" s="6"/>
      <c r="J66" s="116">
        <v>7</v>
      </c>
      <c r="K66" s="131"/>
    </row>
    <row r="67" spans="1:11">
      <c r="A67" s="107"/>
      <c r="B67" s="72" t="s">
        <v>16</v>
      </c>
      <c r="C67" s="71">
        <v>1723</v>
      </c>
      <c r="D67" s="116">
        <v>11</v>
      </c>
      <c r="E67" s="50"/>
      <c r="F67" s="109">
        <v>1157</v>
      </c>
      <c r="G67" s="115"/>
      <c r="H67" s="109">
        <v>476</v>
      </c>
      <c r="I67" s="6"/>
      <c r="J67" s="116">
        <v>8</v>
      </c>
      <c r="K67" s="131"/>
    </row>
    <row r="68" spans="1:11">
      <c r="A68" s="107"/>
      <c r="B68" s="72"/>
      <c r="C68" s="71"/>
      <c r="D68" s="116"/>
      <c r="E68" s="50"/>
      <c r="F68" s="109"/>
      <c r="G68" s="115"/>
      <c r="H68" s="109"/>
      <c r="I68" s="6"/>
      <c r="J68" s="116"/>
      <c r="K68" s="131"/>
    </row>
    <row r="69" spans="1:11">
      <c r="A69" s="107">
        <v>2014</v>
      </c>
      <c r="B69" s="72" t="s">
        <v>5</v>
      </c>
      <c r="C69" s="71">
        <v>2362</v>
      </c>
      <c r="D69" s="116">
        <v>9</v>
      </c>
      <c r="E69" s="50"/>
      <c r="F69" s="109">
        <v>1523</v>
      </c>
      <c r="G69" s="115"/>
      <c r="H69" s="109">
        <v>276</v>
      </c>
      <c r="I69" s="6"/>
      <c r="J69" s="116">
        <v>5</v>
      </c>
      <c r="K69" s="131"/>
    </row>
    <row r="70" spans="1:11">
      <c r="A70" s="107"/>
      <c r="B70" s="72" t="s">
        <v>6</v>
      </c>
      <c r="C70" s="71">
        <v>1857</v>
      </c>
      <c r="D70" s="116">
        <v>5</v>
      </c>
      <c r="E70" s="50"/>
      <c r="F70" s="109">
        <v>1192</v>
      </c>
      <c r="G70" s="115"/>
      <c r="H70" s="109">
        <v>319</v>
      </c>
      <c r="I70" s="6"/>
      <c r="J70" s="116">
        <v>3</v>
      </c>
      <c r="K70" s="131"/>
    </row>
    <row r="71" spans="1:11">
      <c r="A71" s="107"/>
      <c r="B71" s="72" t="s">
        <v>7</v>
      </c>
      <c r="C71" s="71">
        <v>1837</v>
      </c>
      <c r="D71" s="116">
        <v>7</v>
      </c>
      <c r="E71" s="50"/>
      <c r="F71" s="109">
        <v>1294</v>
      </c>
      <c r="G71" s="115"/>
      <c r="H71" s="109">
        <v>400</v>
      </c>
      <c r="I71" s="6"/>
      <c r="J71" s="116">
        <v>9</v>
      </c>
      <c r="K71" s="131"/>
    </row>
    <row r="72" spans="1:11">
      <c r="A72" s="107"/>
      <c r="B72" s="72" t="s">
        <v>8</v>
      </c>
      <c r="C72" s="71">
        <v>2043</v>
      </c>
      <c r="D72" s="116">
        <v>7</v>
      </c>
      <c r="E72" s="50"/>
      <c r="F72" s="109">
        <v>1219</v>
      </c>
      <c r="G72" s="115"/>
      <c r="H72" s="109">
        <v>717</v>
      </c>
      <c r="I72" s="6"/>
      <c r="J72" s="116">
        <v>5</v>
      </c>
      <c r="K72" s="131"/>
    </row>
    <row r="73" spans="1:11">
      <c r="A73" s="107"/>
      <c r="B73" s="72" t="s">
        <v>9</v>
      </c>
      <c r="C73" s="71">
        <v>2009</v>
      </c>
      <c r="D73" s="116">
        <v>5</v>
      </c>
      <c r="E73" s="50"/>
      <c r="F73" s="109">
        <v>1095</v>
      </c>
      <c r="G73" s="115"/>
      <c r="H73" s="109">
        <v>863</v>
      </c>
      <c r="I73" s="6"/>
      <c r="J73" s="116">
        <v>10</v>
      </c>
      <c r="K73" s="131"/>
    </row>
    <row r="74" spans="1:11">
      <c r="A74" s="107"/>
      <c r="B74" s="72" t="s">
        <v>10</v>
      </c>
      <c r="C74" s="71">
        <v>1948</v>
      </c>
      <c r="D74" s="116">
        <v>10</v>
      </c>
      <c r="E74" s="50"/>
      <c r="F74" s="109">
        <v>1042</v>
      </c>
      <c r="G74" s="115"/>
      <c r="H74" s="109">
        <v>946</v>
      </c>
      <c r="I74" s="6"/>
      <c r="J74" s="116">
        <v>15</v>
      </c>
      <c r="K74" s="131"/>
    </row>
    <row r="75" spans="1:11">
      <c r="A75" s="107"/>
      <c r="B75" s="72" t="s">
        <v>11</v>
      </c>
      <c r="C75" s="71">
        <v>2139</v>
      </c>
      <c r="D75" s="116">
        <v>5</v>
      </c>
      <c r="E75" s="50"/>
      <c r="F75" s="109">
        <v>1151</v>
      </c>
      <c r="G75" s="115"/>
      <c r="H75" s="109">
        <v>1098</v>
      </c>
      <c r="I75" s="6"/>
      <c r="J75" s="116">
        <v>10</v>
      </c>
      <c r="K75" s="131"/>
    </row>
    <row r="76" spans="1:11">
      <c r="A76" s="107"/>
      <c r="B76" s="72" t="s">
        <v>12</v>
      </c>
      <c r="C76" s="71">
        <v>1964</v>
      </c>
      <c r="D76" s="116">
        <v>7</v>
      </c>
      <c r="E76" s="50"/>
      <c r="F76" s="109">
        <v>1109</v>
      </c>
      <c r="G76" s="115"/>
      <c r="H76" s="109">
        <v>1226</v>
      </c>
      <c r="I76" s="6"/>
      <c r="J76" s="116">
        <v>13</v>
      </c>
      <c r="K76" s="131"/>
    </row>
    <row r="77" spans="1:11">
      <c r="A77" s="107"/>
      <c r="B77" s="72" t="s">
        <v>13</v>
      </c>
      <c r="C77" s="71">
        <v>2246</v>
      </c>
      <c r="D77" s="116">
        <v>10</v>
      </c>
      <c r="E77" s="50"/>
      <c r="F77" s="109">
        <v>1284</v>
      </c>
      <c r="G77" s="115"/>
      <c r="H77" s="109">
        <v>1133</v>
      </c>
      <c r="I77" s="6"/>
      <c r="J77" s="116">
        <v>12</v>
      </c>
      <c r="K77" s="131"/>
    </row>
    <row r="78" spans="1:11">
      <c r="A78" s="107"/>
      <c r="B78" s="72" t="s">
        <v>14</v>
      </c>
      <c r="C78" s="71">
        <v>2269</v>
      </c>
      <c r="D78" s="116">
        <v>4</v>
      </c>
      <c r="E78" s="188"/>
      <c r="F78" s="109">
        <v>1308</v>
      </c>
      <c r="G78" s="189"/>
      <c r="H78" s="109">
        <v>641</v>
      </c>
      <c r="I78" s="190"/>
      <c r="J78" s="116">
        <v>6</v>
      </c>
      <c r="K78" s="191"/>
    </row>
    <row r="79" spans="1:11">
      <c r="A79" s="107"/>
      <c r="B79" s="72" t="s">
        <v>15</v>
      </c>
      <c r="C79" s="71">
        <v>1914</v>
      </c>
      <c r="D79" s="116">
        <v>6</v>
      </c>
      <c r="E79" s="188"/>
      <c r="F79" s="109">
        <v>1155</v>
      </c>
      <c r="G79" s="189"/>
      <c r="H79" s="109">
        <v>419</v>
      </c>
      <c r="I79" s="190"/>
      <c r="J79" s="116">
        <v>9</v>
      </c>
      <c r="K79" s="191"/>
    </row>
    <row r="80" spans="1:11">
      <c r="A80" s="107"/>
      <c r="B80" s="72" t="s">
        <v>16</v>
      </c>
      <c r="C80" s="71">
        <v>1805</v>
      </c>
      <c r="D80" s="116">
        <v>6</v>
      </c>
      <c r="E80" s="188"/>
      <c r="F80" s="109">
        <v>1306</v>
      </c>
      <c r="G80" s="189"/>
      <c r="H80" s="109">
        <v>512</v>
      </c>
      <c r="I80" s="190"/>
      <c r="J80" s="116">
        <v>13</v>
      </c>
      <c r="K80" s="191"/>
    </row>
    <row r="81" spans="1:11">
      <c r="A81" s="107"/>
      <c r="B81" s="72"/>
      <c r="C81" s="71"/>
      <c r="D81" s="116"/>
      <c r="E81" s="188"/>
      <c r="F81" s="109"/>
      <c r="G81" s="189"/>
      <c r="H81" s="109"/>
      <c r="I81" s="190"/>
      <c r="J81" s="116"/>
      <c r="K81" s="191"/>
    </row>
    <row r="82" spans="1:11">
      <c r="A82" s="107">
        <v>2015</v>
      </c>
      <c r="B82" s="72" t="s">
        <v>5</v>
      </c>
      <c r="C82" s="71">
        <v>2198</v>
      </c>
      <c r="D82" s="116">
        <v>4</v>
      </c>
      <c r="E82" s="50"/>
      <c r="F82" s="109">
        <v>1599</v>
      </c>
      <c r="G82" s="115"/>
      <c r="H82" s="109">
        <v>281</v>
      </c>
      <c r="I82" s="6"/>
      <c r="J82" s="116" t="s">
        <v>17</v>
      </c>
      <c r="K82" s="131"/>
    </row>
    <row r="83" spans="1:11">
      <c r="A83" s="107"/>
      <c r="B83" s="72" t="s">
        <v>6</v>
      </c>
      <c r="C83" s="71">
        <v>1784</v>
      </c>
      <c r="D83" s="116">
        <v>9</v>
      </c>
      <c r="E83" s="50"/>
      <c r="F83" s="109">
        <v>1393</v>
      </c>
      <c r="G83" s="115"/>
      <c r="H83" s="109">
        <v>278</v>
      </c>
      <c r="I83" s="6"/>
      <c r="J83" s="116">
        <v>3</v>
      </c>
      <c r="K83" s="131"/>
    </row>
    <row r="84" spans="1:11">
      <c r="A84" s="107"/>
      <c r="B84" s="72" t="s">
        <v>7</v>
      </c>
      <c r="C84" s="71">
        <v>1966</v>
      </c>
      <c r="D84" s="116">
        <v>7</v>
      </c>
      <c r="E84" s="50"/>
      <c r="F84" s="109">
        <v>1475</v>
      </c>
      <c r="G84" s="115"/>
      <c r="H84" s="109">
        <v>422</v>
      </c>
      <c r="I84" s="6"/>
      <c r="J84" s="116">
        <v>5</v>
      </c>
      <c r="K84" s="131"/>
    </row>
    <row r="85" spans="1:11">
      <c r="A85" s="107"/>
      <c r="B85" s="72" t="s">
        <v>8</v>
      </c>
      <c r="C85" s="71">
        <v>1963</v>
      </c>
      <c r="D85" s="116">
        <v>5</v>
      </c>
      <c r="E85" s="50"/>
      <c r="F85" s="109">
        <v>1261</v>
      </c>
      <c r="G85" s="115"/>
      <c r="H85" s="109">
        <v>634</v>
      </c>
      <c r="I85" s="6"/>
      <c r="J85" s="116">
        <v>8</v>
      </c>
      <c r="K85" s="131"/>
    </row>
    <row r="86" spans="1:11">
      <c r="A86" s="107"/>
      <c r="B86" s="72" t="s">
        <v>9</v>
      </c>
      <c r="C86" s="71">
        <v>1919</v>
      </c>
      <c r="D86" s="116">
        <v>7</v>
      </c>
      <c r="E86" s="50"/>
      <c r="F86" s="109">
        <v>1157</v>
      </c>
      <c r="G86" s="115"/>
      <c r="H86" s="109">
        <v>816</v>
      </c>
      <c r="I86" s="6"/>
      <c r="J86" s="116">
        <v>9</v>
      </c>
      <c r="K86" s="131"/>
    </row>
    <row r="87" spans="1:11">
      <c r="A87" s="107"/>
      <c r="B87" s="72" t="s">
        <v>10</v>
      </c>
      <c r="C87" s="71">
        <v>2012</v>
      </c>
      <c r="D87" s="116">
        <v>10</v>
      </c>
      <c r="E87" s="50"/>
      <c r="F87" s="109">
        <v>1351</v>
      </c>
      <c r="G87" s="115"/>
      <c r="H87" s="109">
        <v>1006</v>
      </c>
      <c r="I87" s="6"/>
      <c r="J87" s="116">
        <v>4</v>
      </c>
      <c r="K87" s="131"/>
    </row>
    <row r="88" spans="1:11">
      <c r="A88" s="107"/>
      <c r="B88" s="72" t="s">
        <v>11</v>
      </c>
      <c r="C88" s="71">
        <v>2140</v>
      </c>
      <c r="D88" s="116">
        <v>6</v>
      </c>
      <c r="E88" s="188"/>
      <c r="F88" s="289">
        <v>1175</v>
      </c>
      <c r="G88" s="189"/>
      <c r="H88" s="109">
        <v>1077</v>
      </c>
      <c r="I88" s="190"/>
      <c r="J88" s="116">
        <v>3</v>
      </c>
      <c r="K88" s="131"/>
    </row>
    <row r="89" spans="1:11">
      <c r="A89" s="107"/>
      <c r="B89" s="72" t="s">
        <v>12</v>
      </c>
      <c r="C89" s="71">
        <v>1984</v>
      </c>
      <c r="D89" s="116">
        <v>2</v>
      </c>
      <c r="E89" s="188"/>
      <c r="F89" s="289">
        <v>993</v>
      </c>
      <c r="G89" s="189"/>
      <c r="H89" s="109">
        <v>1136</v>
      </c>
      <c r="I89" s="190"/>
      <c r="J89" s="116">
        <v>15</v>
      </c>
      <c r="K89" s="131"/>
    </row>
    <row r="90" spans="1:11" ht="12.75" thickBot="1">
      <c r="A90" s="143"/>
      <c r="B90" s="133" t="s">
        <v>13</v>
      </c>
      <c r="C90" s="67">
        <v>2289</v>
      </c>
      <c r="D90" s="119">
        <v>8</v>
      </c>
      <c r="E90" s="278"/>
      <c r="F90" s="290">
        <v>1322</v>
      </c>
      <c r="G90" s="279"/>
      <c r="H90" s="324">
        <v>1150</v>
      </c>
      <c r="I90" s="280"/>
      <c r="J90" s="119">
        <v>17</v>
      </c>
      <c r="K90" s="134"/>
    </row>
    <row r="93" spans="1:11">
      <c r="C93" s="142"/>
      <c r="D93" s="144"/>
      <c r="E93" s="142"/>
      <c r="F93" s="144"/>
      <c r="G93" s="142"/>
      <c r="H93" s="144"/>
      <c r="I93" s="142"/>
      <c r="J93" s="144"/>
    </row>
  </sheetData>
  <mergeCells count="4">
    <mergeCell ref="J3:K3"/>
    <mergeCell ref="H3:I3"/>
    <mergeCell ref="F3:G3"/>
    <mergeCell ref="D3:E3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9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40625" defaultRowHeight="12.75"/>
  <cols>
    <col min="1" max="1" width="21.140625" style="269" customWidth="1"/>
    <col min="2" max="2" width="12.85546875" style="269" customWidth="1"/>
    <col min="3" max="3" width="7.5703125" style="269" customWidth="1"/>
    <col min="4" max="4" width="2.28515625" style="269" customWidth="1"/>
    <col min="5" max="5" width="8" style="269" customWidth="1"/>
    <col min="6" max="6" width="7.42578125" style="269" customWidth="1"/>
    <col min="7" max="7" width="2.140625" style="269" customWidth="1"/>
    <col min="8" max="8" width="7.42578125" style="269" customWidth="1"/>
    <col min="9" max="9" width="9.140625" style="269"/>
    <col min="10" max="10" width="7.5703125" style="329" customWidth="1"/>
    <col min="11" max="11" width="2.42578125" style="269" customWidth="1"/>
    <col min="12" max="12" width="8" style="269" customWidth="1"/>
    <col min="13" max="13" width="8" style="304" customWidth="1"/>
    <col min="14" max="14" width="7.28515625" style="329" customWidth="1"/>
    <col min="15" max="15" width="2.28515625" style="269" customWidth="1"/>
    <col min="16" max="16" width="7.140625" style="329" customWidth="1"/>
    <col min="17" max="17" width="2.7109375" style="269" customWidth="1"/>
    <col min="18" max="18" width="7" style="330" customWidth="1"/>
    <col min="19" max="19" width="2.42578125" style="269" customWidth="1"/>
    <col min="20" max="16384" width="9.140625" style="269"/>
  </cols>
  <sheetData>
    <row r="1" spans="1:22">
      <c r="A1" s="80" t="s">
        <v>238</v>
      </c>
      <c r="B1" s="81"/>
    </row>
    <row r="2" spans="1:22" ht="13.5" thickBot="1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22">
      <c r="A3" s="378" t="s">
        <v>129</v>
      </c>
      <c r="B3" s="381" t="s">
        <v>223</v>
      </c>
      <c r="C3" s="363" t="s">
        <v>130</v>
      </c>
      <c r="D3" s="364"/>
      <c r="E3" s="365"/>
      <c r="F3" s="365"/>
      <c r="G3" s="365"/>
      <c r="H3" s="366"/>
      <c r="I3" s="375" t="s">
        <v>122</v>
      </c>
      <c r="J3" s="363" t="s">
        <v>123</v>
      </c>
      <c r="K3" s="364"/>
      <c r="L3" s="364"/>
      <c r="M3" s="364"/>
      <c r="N3" s="364"/>
      <c r="O3" s="364"/>
      <c r="P3" s="364"/>
      <c r="Q3" s="364"/>
      <c r="R3" s="375" t="s">
        <v>120</v>
      </c>
      <c r="S3" s="376"/>
    </row>
    <row r="4" spans="1:22" ht="12.75" customHeight="1">
      <c r="A4" s="379"/>
      <c r="B4" s="382"/>
      <c r="C4" s="369" t="s">
        <v>207</v>
      </c>
      <c r="D4" s="370"/>
      <c r="E4" s="385" t="s">
        <v>216</v>
      </c>
      <c r="F4" s="391" t="s">
        <v>217</v>
      </c>
      <c r="G4" s="391"/>
      <c r="H4" s="393"/>
      <c r="I4" s="389"/>
      <c r="J4" s="373" t="s">
        <v>132</v>
      </c>
      <c r="K4" s="384"/>
      <c r="L4" s="384"/>
      <c r="M4" s="374"/>
      <c r="N4" s="371" t="s">
        <v>52</v>
      </c>
      <c r="O4" s="391"/>
      <c r="P4" s="391"/>
      <c r="Q4" s="391"/>
      <c r="R4" s="371"/>
      <c r="S4" s="377"/>
    </row>
    <row r="5" spans="1:22" ht="27" customHeight="1">
      <c r="A5" s="379"/>
      <c r="B5" s="382"/>
      <c r="C5" s="371"/>
      <c r="D5" s="372"/>
      <c r="E5" s="382"/>
      <c r="F5" s="394"/>
      <c r="G5" s="394"/>
      <c r="H5" s="395"/>
      <c r="I5" s="389"/>
      <c r="J5" s="369" t="s">
        <v>131</v>
      </c>
      <c r="K5" s="370"/>
      <c r="L5" s="385" t="s">
        <v>218</v>
      </c>
      <c r="M5" s="387" t="s">
        <v>135</v>
      </c>
      <c r="N5" s="369" t="s">
        <v>133</v>
      </c>
      <c r="O5" s="370"/>
      <c r="P5" s="369" t="s">
        <v>134</v>
      </c>
      <c r="Q5" s="392"/>
      <c r="R5" s="371"/>
      <c r="S5" s="377"/>
    </row>
    <row r="6" spans="1:22">
      <c r="A6" s="380"/>
      <c r="B6" s="383"/>
      <c r="C6" s="373"/>
      <c r="D6" s="374"/>
      <c r="E6" s="383"/>
      <c r="F6" s="367" t="s">
        <v>18</v>
      </c>
      <c r="G6" s="368"/>
      <c r="H6" s="121" t="s">
        <v>0</v>
      </c>
      <c r="I6" s="390"/>
      <c r="J6" s="373"/>
      <c r="K6" s="374"/>
      <c r="L6" s="386"/>
      <c r="M6" s="388"/>
      <c r="N6" s="371"/>
      <c r="O6" s="372"/>
      <c r="P6" s="371"/>
      <c r="Q6" s="384"/>
      <c r="R6" s="371"/>
      <c r="S6" s="377"/>
    </row>
    <row r="7" spans="1:22">
      <c r="A7" s="63" t="s">
        <v>19</v>
      </c>
      <c r="B7" s="196">
        <v>1840498</v>
      </c>
      <c r="C7" s="196">
        <f>C9+C13+C25+C38+C31</f>
        <v>6413</v>
      </c>
      <c r="D7" s="330"/>
      <c r="E7" s="266">
        <f>(C7/B7)*1000*4</f>
        <v>13.93753212445762</v>
      </c>
      <c r="F7" s="73">
        <f>SUM(F9+F13+F25+F31+F38)</f>
        <v>2762</v>
      </c>
      <c r="G7" s="117"/>
      <c r="H7" s="261">
        <f>F7/C7*100</f>
        <v>43.068766567908931</v>
      </c>
      <c r="I7" s="326">
        <f>I9+I13+I25+I31+I38</f>
        <v>16</v>
      </c>
      <c r="J7" s="291">
        <f>J9+J13+J25+J31+J38</f>
        <v>3490</v>
      </c>
      <c r="K7" s="292"/>
      <c r="L7" s="293">
        <f>(J7/B7)*1000*4</f>
        <v>7.5849036510770453</v>
      </c>
      <c r="M7" s="292">
        <f>M9+M13+M25+M31+M38</f>
        <v>37</v>
      </c>
      <c r="N7" s="292">
        <f>N9+N13+N25+N31+N38</f>
        <v>1049</v>
      </c>
      <c r="O7" s="292"/>
      <c r="P7" s="292">
        <f>P9+P13+P25+P31+P38</f>
        <v>410</v>
      </c>
      <c r="Q7" s="281"/>
      <c r="R7" s="196">
        <f>R9+R13+R25+R31+R38</f>
        <v>3363</v>
      </c>
      <c r="S7" s="331"/>
    </row>
    <row r="8" spans="1:22">
      <c r="A8" s="64"/>
      <c r="B8" s="72"/>
      <c r="C8" s="230"/>
      <c r="D8" s="330"/>
      <c r="E8" s="267"/>
      <c r="F8" s="86"/>
      <c r="G8" s="86"/>
      <c r="H8" s="261"/>
      <c r="I8" s="86"/>
      <c r="J8" s="294"/>
      <c r="K8" s="295"/>
      <c r="L8" s="293"/>
      <c r="M8" s="296"/>
      <c r="N8" s="295"/>
      <c r="O8" s="295"/>
      <c r="P8" s="297"/>
      <c r="Q8" s="282"/>
      <c r="R8" s="231"/>
      <c r="S8" s="331"/>
    </row>
    <row r="9" spans="1:22">
      <c r="A9" s="65" t="s">
        <v>20</v>
      </c>
      <c r="B9" s="74">
        <f>SUM(B10:B11)</f>
        <v>351554</v>
      </c>
      <c r="C9" s="230">
        <f>SUM(C10:C11)</f>
        <v>1198</v>
      </c>
      <c r="D9" s="330"/>
      <c r="E9" s="267">
        <f t="shared" ref="E9:E42" si="0">(C9/B9)*1000*4</f>
        <v>13.630907342826422</v>
      </c>
      <c r="F9" s="86">
        <f>SUM(F10:F11)</f>
        <v>660</v>
      </c>
      <c r="G9" s="86"/>
      <c r="H9" s="261">
        <f t="shared" ref="H9:H43" si="1">F9/C9*100</f>
        <v>55.091819699499169</v>
      </c>
      <c r="I9" s="86">
        <f>I10+I11</f>
        <v>4</v>
      </c>
      <c r="J9" s="298">
        <f>J10+J11</f>
        <v>750</v>
      </c>
      <c r="K9" s="297"/>
      <c r="L9" s="293">
        <f t="shared" ref="L9:L43" si="2">(J9/B9)*1000*4</f>
        <v>8.5335396553587799</v>
      </c>
      <c r="M9" s="301">
        <f>SUM(M10:M11)</f>
        <v>13</v>
      </c>
      <c r="N9" s="301">
        <f>SUM(N10:N11)</f>
        <v>216</v>
      </c>
      <c r="O9" s="301"/>
      <c r="P9" s="301">
        <f t="shared" ref="P9" si="3">SUM(P10:P11)</f>
        <v>72</v>
      </c>
      <c r="Q9" s="282"/>
      <c r="R9" s="231">
        <f>R10+R11</f>
        <v>570</v>
      </c>
      <c r="S9" s="331"/>
    </row>
    <row r="10" spans="1:22">
      <c r="A10" s="64" t="s">
        <v>21</v>
      </c>
      <c r="B10" s="71">
        <v>283166</v>
      </c>
      <c r="C10" s="60">
        <v>1006</v>
      </c>
      <c r="D10" s="330"/>
      <c r="E10" s="268">
        <f>(C10/B10)*1000*4</f>
        <v>14.210745640366429</v>
      </c>
      <c r="F10" s="87">
        <v>596</v>
      </c>
      <c r="G10" s="87"/>
      <c r="H10" s="77">
        <f>F10/C10*100</f>
        <v>59.244532803180917</v>
      </c>
      <c r="I10" s="87">
        <v>3</v>
      </c>
      <c r="J10" s="294">
        <v>625</v>
      </c>
      <c r="K10" s="295"/>
      <c r="L10" s="299">
        <f>(J10/B10)*1000*4</f>
        <v>8.8287435638459417</v>
      </c>
      <c r="M10" s="296">
        <v>12</v>
      </c>
      <c r="N10" s="300">
        <v>178</v>
      </c>
      <c r="O10" s="300"/>
      <c r="P10" s="300">
        <v>55</v>
      </c>
      <c r="Q10" s="283"/>
      <c r="R10" s="197">
        <v>490</v>
      </c>
      <c r="S10" s="331"/>
      <c r="T10" s="332"/>
      <c r="V10" s="332"/>
    </row>
    <row r="11" spans="1:22">
      <c r="A11" s="64" t="s">
        <v>22</v>
      </c>
      <c r="B11" s="71">
        <v>68388</v>
      </c>
      <c r="C11" s="60">
        <v>192</v>
      </c>
      <c r="D11" s="330"/>
      <c r="E11" s="268">
        <f>(C11/B11)*1000*4</f>
        <v>11.230040357957536</v>
      </c>
      <c r="F11" s="87">
        <v>64</v>
      </c>
      <c r="G11" s="87"/>
      <c r="H11" s="77">
        <f t="shared" si="1"/>
        <v>33.333333333333329</v>
      </c>
      <c r="I11" s="87">
        <v>1</v>
      </c>
      <c r="J11" s="294">
        <v>125</v>
      </c>
      <c r="K11" s="295"/>
      <c r="L11" s="299">
        <f t="shared" si="2"/>
        <v>7.3112241913786047</v>
      </c>
      <c r="M11" s="296">
        <v>1</v>
      </c>
      <c r="N11" s="300">
        <v>38</v>
      </c>
      <c r="O11" s="300"/>
      <c r="P11" s="300">
        <v>17</v>
      </c>
      <c r="Q11" s="283"/>
      <c r="R11" s="197">
        <v>80</v>
      </c>
      <c r="S11" s="331"/>
      <c r="T11" s="332"/>
      <c r="V11" s="332"/>
    </row>
    <row r="12" spans="1:22">
      <c r="A12" s="64"/>
      <c r="B12" s="72"/>
      <c r="C12" s="231"/>
      <c r="D12" s="330"/>
      <c r="E12" s="268"/>
      <c r="F12" s="87"/>
      <c r="G12" s="87"/>
      <c r="H12" s="77"/>
      <c r="I12" s="87"/>
      <c r="J12" s="294"/>
      <c r="K12" s="295"/>
      <c r="L12" s="299"/>
      <c r="M12" s="301"/>
      <c r="N12" s="295"/>
      <c r="O12" s="295"/>
      <c r="P12" s="333"/>
      <c r="Q12" s="282"/>
      <c r="R12" s="231"/>
      <c r="S12" s="331"/>
      <c r="T12" s="332"/>
      <c r="V12" s="332"/>
    </row>
    <row r="13" spans="1:22">
      <c r="A13" s="65" t="s">
        <v>23</v>
      </c>
      <c r="B13" s="74">
        <f>SUM(B14:B23)</f>
        <v>469051</v>
      </c>
      <c r="C13" s="230">
        <f>SUM(C14:C23)</f>
        <v>1488</v>
      </c>
      <c r="D13" s="330"/>
      <c r="E13" s="267">
        <f>(C13/B13)*1000*4</f>
        <v>12.689451680094489</v>
      </c>
      <c r="F13" s="86">
        <f>SUM(F14:F23)</f>
        <v>593</v>
      </c>
      <c r="G13" s="330"/>
      <c r="H13" s="261">
        <f t="shared" si="1"/>
        <v>39.852150537634408</v>
      </c>
      <c r="I13" s="86">
        <f>SUM(I14:I23)</f>
        <v>4</v>
      </c>
      <c r="J13" s="302">
        <f>SUM(J14:J23)</f>
        <v>902</v>
      </c>
      <c r="K13" s="292"/>
      <c r="L13" s="293">
        <f t="shared" si="2"/>
        <v>7.6921272953260944</v>
      </c>
      <c r="M13" s="301">
        <f>SUM(M14:M23)</f>
        <v>7</v>
      </c>
      <c r="N13" s="301">
        <f>SUM(N14:N23)</f>
        <v>273</v>
      </c>
      <c r="O13" s="301"/>
      <c r="P13" s="301">
        <f t="shared" ref="P13" si="4">SUM(P14:P23)</f>
        <v>122</v>
      </c>
      <c r="Q13" s="282"/>
      <c r="R13" s="231">
        <f>SUM(R14:R23)</f>
        <v>847</v>
      </c>
      <c r="S13" s="331"/>
      <c r="T13" s="332"/>
      <c r="V13" s="332"/>
    </row>
    <row r="14" spans="1:22">
      <c r="A14" s="64" t="s">
        <v>24</v>
      </c>
      <c r="B14" s="71">
        <v>54111</v>
      </c>
      <c r="C14" s="197">
        <v>166</v>
      </c>
      <c r="D14" s="330"/>
      <c r="E14" s="268">
        <f>(C14/B14)*1000*4</f>
        <v>12.271072425200051</v>
      </c>
      <c r="F14" s="87">
        <v>75</v>
      </c>
      <c r="G14" s="87"/>
      <c r="H14" s="77">
        <f t="shared" si="1"/>
        <v>45.180722891566269</v>
      </c>
      <c r="I14" s="87" t="s">
        <v>17</v>
      </c>
      <c r="J14" s="294">
        <v>112</v>
      </c>
      <c r="K14" s="295"/>
      <c r="L14" s="299">
        <f t="shared" si="2"/>
        <v>8.2792777808578659</v>
      </c>
      <c r="M14" s="303">
        <v>1</v>
      </c>
      <c r="N14" s="300">
        <v>34</v>
      </c>
      <c r="O14" s="300"/>
      <c r="P14" s="295">
        <v>12</v>
      </c>
      <c r="Q14" s="283"/>
      <c r="R14" s="197">
        <v>93</v>
      </c>
      <c r="S14" s="331"/>
      <c r="T14" s="332"/>
      <c r="V14" s="332"/>
    </row>
    <row r="15" spans="1:22">
      <c r="A15" s="64" t="s">
        <v>25</v>
      </c>
      <c r="B15" s="71">
        <v>65221</v>
      </c>
      <c r="C15" s="197">
        <v>204</v>
      </c>
      <c r="D15" s="330"/>
      <c r="E15" s="268">
        <f t="shared" si="0"/>
        <v>12.511307707640176</v>
      </c>
      <c r="F15" s="87">
        <v>81</v>
      </c>
      <c r="G15" s="87"/>
      <c r="H15" s="77">
        <f t="shared" si="1"/>
        <v>39.705882352941174</v>
      </c>
      <c r="I15" s="87" t="s">
        <v>17</v>
      </c>
      <c r="J15" s="294">
        <v>149</v>
      </c>
      <c r="K15" s="295"/>
      <c r="L15" s="299">
        <f t="shared" si="2"/>
        <v>9.1381610217567975</v>
      </c>
      <c r="M15" s="303">
        <v>2</v>
      </c>
      <c r="N15" s="300">
        <v>36</v>
      </c>
      <c r="O15" s="300"/>
      <c r="P15" s="295">
        <v>30</v>
      </c>
      <c r="Q15" s="283"/>
      <c r="R15" s="197">
        <v>186</v>
      </c>
      <c r="S15" s="331"/>
      <c r="T15" s="332"/>
      <c r="V15" s="332"/>
    </row>
    <row r="16" spans="1:22">
      <c r="A16" s="64" t="s">
        <v>26</v>
      </c>
      <c r="B16" s="71">
        <v>31922</v>
      </c>
      <c r="C16" s="197">
        <v>110</v>
      </c>
      <c r="D16" s="330"/>
      <c r="E16" s="268">
        <f t="shared" si="0"/>
        <v>13.783597518952448</v>
      </c>
      <c r="F16" s="87">
        <v>37</v>
      </c>
      <c r="G16" s="87"/>
      <c r="H16" s="77">
        <f t="shared" si="1"/>
        <v>33.636363636363633</v>
      </c>
      <c r="I16" s="87" t="s">
        <v>17</v>
      </c>
      <c r="J16" s="294">
        <v>45</v>
      </c>
      <c r="K16" s="295"/>
      <c r="L16" s="299">
        <f t="shared" si="2"/>
        <v>5.6387444395714557</v>
      </c>
      <c r="M16" s="303">
        <v>2</v>
      </c>
      <c r="N16" s="300">
        <v>14</v>
      </c>
      <c r="O16" s="300"/>
      <c r="P16" s="295">
        <v>6</v>
      </c>
      <c r="Q16" s="283"/>
      <c r="R16" s="197">
        <v>50</v>
      </c>
      <c r="S16" s="331"/>
      <c r="T16" s="332"/>
      <c r="V16" s="332"/>
    </row>
    <row r="17" spans="1:22">
      <c r="A17" s="64" t="s">
        <v>27</v>
      </c>
      <c r="B17" s="71">
        <v>39114</v>
      </c>
      <c r="C17" s="197">
        <v>96</v>
      </c>
      <c r="D17" s="330"/>
      <c r="E17" s="268">
        <f t="shared" si="0"/>
        <v>9.8174566651326884</v>
      </c>
      <c r="F17" s="87">
        <v>41</v>
      </c>
      <c r="G17" s="87"/>
      <c r="H17" s="77">
        <f t="shared" si="1"/>
        <v>42.708333333333329</v>
      </c>
      <c r="I17" s="87">
        <v>1</v>
      </c>
      <c r="J17" s="294">
        <v>74</v>
      </c>
      <c r="K17" s="295"/>
      <c r="L17" s="299">
        <f t="shared" si="2"/>
        <v>7.5676228460397814</v>
      </c>
      <c r="M17" s="303" t="s">
        <v>17</v>
      </c>
      <c r="N17" s="300">
        <v>24</v>
      </c>
      <c r="O17" s="300"/>
      <c r="P17" s="295">
        <v>7</v>
      </c>
      <c r="Q17" s="283"/>
      <c r="R17" s="197">
        <v>59</v>
      </c>
      <c r="S17" s="331"/>
      <c r="T17" s="332"/>
      <c r="V17" s="332"/>
    </row>
    <row r="18" spans="1:22">
      <c r="A18" s="64" t="s">
        <v>28</v>
      </c>
      <c r="B18" s="71">
        <v>59217</v>
      </c>
      <c r="C18" s="197">
        <v>170</v>
      </c>
      <c r="D18" s="330"/>
      <c r="E18" s="268">
        <f t="shared" si="0"/>
        <v>11.48318894911934</v>
      </c>
      <c r="F18" s="87">
        <v>80</v>
      </c>
      <c r="G18" s="87"/>
      <c r="H18" s="77">
        <f t="shared" si="1"/>
        <v>47.058823529411761</v>
      </c>
      <c r="I18" s="87">
        <v>1</v>
      </c>
      <c r="J18" s="294">
        <v>129</v>
      </c>
      <c r="K18" s="295"/>
      <c r="L18" s="299">
        <f t="shared" si="2"/>
        <v>8.7137139672729109</v>
      </c>
      <c r="M18" s="303">
        <v>1</v>
      </c>
      <c r="N18" s="300">
        <v>44</v>
      </c>
      <c r="O18" s="300"/>
      <c r="P18" s="295">
        <v>18</v>
      </c>
      <c r="Q18" s="283"/>
      <c r="R18" s="197">
        <v>121</v>
      </c>
      <c r="S18" s="331"/>
      <c r="T18" s="332"/>
      <c r="V18" s="332"/>
    </row>
    <row r="19" spans="1:22">
      <c r="A19" s="64" t="s">
        <v>29</v>
      </c>
      <c r="B19" s="71">
        <v>37871</v>
      </c>
      <c r="C19" s="197">
        <v>154</v>
      </c>
      <c r="D19" s="330"/>
      <c r="E19" s="268">
        <f t="shared" si="0"/>
        <v>16.265744237015131</v>
      </c>
      <c r="F19" s="87">
        <v>46</v>
      </c>
      <c r="G19" s="87"/>
      <c r="H19" s="77">
        <f t="shared" si="1"/>
        <v>29.870129870129869</v>
      </c>
      <c r="I19" s="87" t="s">
        <v>17</v>
      </c>
      <c r="J19" s="294">
        <v>52</v>
      </c>
      <c r="K19" s="295"/>
      <c r="L19" s="299">
        <f t="shared" si="2"/>
        <v>5.4923292228882259</v>
      </c>
      <c r="M19" s="303" t="s">
        <v>17</v>
      </c>
      <c r="N19" s="300">
        <v>18</v>
      </c>
      <c r="O19" s="300"/>
      <c r="P19" s="295">
        <v>12</v>
      </c>
      <c r="Q19" s="283"/>
      <c r="R19" s="197">
        <v>76</v>
      </c>
      <c r="S19" s="331"/>
      <c r="T19" s="332"/>
      <c r="V19" s="332"/>
    </row>
    <row r="20" spans="1:22">
      <c r="A20" s="64" t="s">
        <v>30</v>
      </c>
      <c r="B20" s="71">
        <v>32307</v>
      </c>
      <c r="C20" s="197">
        <v>79</v>
      </c>
      <c r="D20" s="330"/>
      <c r="E20" s="268">
        <f t="shared" si="0"/>
        <v>9.7811619772804654</v>
      </c>
      <c r="F20" s="87">
        <v>43</v>
      </c>
      <c r="G20" s="87"/>
      <c r="H20" s="77">
        <f t="shared" si="1"/>
        <v>54.430379746835442</v>
      </c>
      <c r="I20" s="87" t="s">
        <v>17</v>
      </c>
      <c r="J20" s="294">
        <v>60</v>
      </c>
      <c r="K20" s="295"/>
      <c r="L20" s="299">
        <f t="shared" si="2"/>
        <v>7.4287306156560504</v>
      </c>
      <c r="M20" s="303" t="s">
        <v>17</v>
      </c>
      <c r="N20" s="300">
        <v>17</v>
      </c>
      <c r="O20" s="300"/>
      <c r="P20" s="295">
        <v>6</v>
      </c>
      <c r="Q20" s="283"/>
      <c r="R20" s="197">
        <v>55</v>
      </c>
      <c r="S20" s="331"/>
      <c r="T20" s="332"/>
      <c r="V20" s="332"/>
    </row>
    <row r="21" spans="1:22">
      <c r="A21" s="64" t="s">
        <v>31</v>
      </c>
      <c r="B21" s="71">
        <v>46280</v>
      </c>
      <c r="C21" s="197">
        <v>182</v>
      </c>
      <c r="D21" s="330"/>
      <c r="E21" s="268">
        <f t="shared" si="0"/>
        <v>15.730337078651687</v>
      </c>
      <c r="F21" s="87">
        <v>50</v>
      </c>
      <c r="G21" s="87"/>
      <c r="H21" s="77">
        <f t="shared" si="1"/>
        <v>27.472527472527474</v>
      </c>
      <c r="I21" s="87" t="s">
        <v>17</v>
      </c>
      <c r="J21" s="294">
        <v>70</v>
      </c>
      <c r="K21" s="295"/>
      <c r="L21" s="299">
        <f t="shared" si="2"/>
        <v>6.0501296456352636</v>
      </c>
      <c r="M21" s="303" t="s">
        <v>17</v>
      </c>
      <c r="N21" s="300">
        <v>16</v>
      </c>
      <c r="O21" s="300"/>
      <c r="P21" s="295">
        <v>9</v>
      </c>
      <c r="Q21" s="283"/>
      <c r="R21" s="197">
        <v>85</v>
      </c>
      <c r="S21" s="331"/>
      <c r="T21" s="332"/>
      <c r="V21" s="332"/>
    </row>
    <row r="22" spans="1:22">
      <c r="A22" s="64" t="s">
        <v>32</v>
      </c>
      <c r="B22" s="71">
        <v>17153</v>
      </c>
      <c r="C22" s="197">
        <v>41</v>
      </c>
      <c r="D22" s="330"/>
      <c r="E22" s="268">
        <f t="shared" si="0"/>
        <v>9.5610097359062554</v>
      </c>
      <c r="F22" s="87">
        <v>18</v>
      </c>
      <c r="G22" s="87"/>
      <c r="H22" s="77">
        <f t="shared" si="1"/>
        <v>43.902439024390247</v>
      </c>
      <c r="I22" s="87">
        <v>1</v>
      </c>
      <c r="J22" s="294">
        <v>31</v>
      </c>
      <c r="K22" s="295"/>
      <c r="L22" s="299">
        <f t="shared" si="2"/>
        <v>7.2290561417827783</v>
      </c>
      <c r="M22" s="303" t="s">
        <v>17</v>
      </c>
      <c r="N22" s="300">
        <v>16</v>
      </c>
      <c r="O22" s="300"/>
      <c r="P22" s="295">
        <v>1</v>
      </c>
      <c r="Q22" s="283"/>
      <c r="R22" s="197">
        <v>51</v>
      </c>
      <c r="S22" s="331"/>
      <c r="T22" s="332"/>
      <c r="V22" s="332"/>
    </row>
    <row r="23" spans="1:22">
      <c r="A23" s="64" t="s">
        <v>33</v>
      </c>
      <c r="B23" s="71">
        <v>85855</v>
      </c>
      <c r="C23" s="197">
        <v>286</v>
      </c>
      <c r="D23" s="330"/>
      <c r="E23" s="268">
        <f t="shared" si="0"/>
        <v>13.324791800128123</v>
      </c>
      <c r="F23" s="87">
        <v>122</v>
      </c>
      <c r="G23" s="87"/>
      <c r="H23" s="77">
        <f t="shared" si="1"/>
        <v>42.657342657342653</v>
      </c>
      <c r="I23" s="87">
        <v>1</v>
      </c>
      <c r="J23" s="294">
        <v>180</v>
      </c>
      <c r="K23" s="295"/>
      <c r="L23" s="299">
        <f t="shared" si="2"/>
        <v>8.3862326014792377</v>
      </c>
      <c r="M23" s="296">
        <v>1</v>
      </c>
      <c r="N23" s="300">
        <v>54</v>
      </c>
      <c r="O23" s="300"/>
      <c r="P23" s="295">
        <v>21</v>
      </c>
      <c r="Q23" s="283"/>
      <c r="R23" s="197">
        <v>71</v>
      </c>
      <c r="S23" s="331"/>
      <c r="T23" s="332"/>
      <c r="V23" s="332"/>
    </row>
    <row r="24" spans="1:22">
      <c r="A24" s="64"/>
      <c r="B24" s="72"/>
      <c r="C24" s="197"/>
      <c r="D24" s="330"/>
      <c r="E24" s="268"/>
      <c r="F24" s="87"/>
      <c r="G24" s="87"/>
      <c r="H24" s="77"/>
      <c r="I24" s="87"/>
      <c r="J24" s="294"/>
      <c r="K24" s="295"/>
      <c r="L24" s="299"/>
      <c r="M24" s="301"/>
      <c r="N24" s="295"/>
      <c r="O24" s="295"/>
      <c r="P24" s="333"/>
      <c r="Q24" s="282"/>
      <c r="R24" s="231"/>
      <c r="S24" s="331"/>
      <c r="T24" s="332"/>
      <c r="V24" s="332"/>
    </row>
    <row r="25" spans="1:22">
      <c r="A25" s="65" t="s">
        <v>34</v>
      </c>
      <c r="B25" s="74">
        <f>SUM(B26:B29)</f>
        <v>352301</v>
      </c>
      <c r="C25" s="230">
        <f>SUM(C26:C29)</f>
        <v>1199</v>
      </c>
      <c r="D25" s="330"/>
      <c r="E25" s="267">
        <f t="shared" si="0"/>
        <v>13.613359031055831</v>
      </c>
      <c r="F25" s="86">
        <f>SUM(F26:F29)</f>
        <v>466</v>
      </c>
      <c r="G25" s="86"/>
      <c r="H25" s="261">
        <f t="shared" si="1"/>
        <v>38.865721434528773</v>
      </c>
      <c r="I25" s="86">
        <f>SUM(I26:I29)</f>
        <v>0</v>
      </c>
      <c r="J25" s="298">
        <f>SUM(J26:J29)</f>
        <v>688</v>
      </c>
      <c r="K25" s="297"/>
      <c r="L25" s="293">
        <f t="shared" si="2"/>
        <v>7.8115020962188577</v>
      </c>
      <c r="M25" s="301">
        <f>SUM(M26:M29)</f>
        <v>3</v>
      </c>
      <c r="N25" s="301">
        <f t="shared" ref="N25" si="5">SUM(N26:N29)</f>
        <v>216</v>
      </c>
      <c r="O25" s="301"/>
      <c r="P25" s="301">
        <f t="shared" ref="P25" si="6">SUM(P26:P29)</f>
        <v>80</v>
      </c>
      <c r="Q25" s="282"/>
      <c r="R25" s="231">
        <f>SUM(R26:R29)</f>
        <v>641</v>
      </c>
      <c r="S25" s="331"/>
      <c r="T25" s="332"/>
      <c r="V25" s="332"/>
    </row>
    <row r="26" spans="1:22">
      <c r="A26" s="64" t="s">
        <v>35</v>
      </c>
      <c r="B26" s="71">
        <v>78924</v>
      </c>
      <c r="C26" s="197">
        <v>246</v>
      </c>
      <c r="D26" s="330"/>
      <c r="E26" s="268">
        <f t="shared" si="0"/>
        <v>12.467690436369164</v>
      </c>
      <c r="F26" s="87">
        <v>95</v>
      </c>
      <c r="G26" s="87"/>
      <c r="H26" s="77">
        <f t="shared" si="1"/>
        <v>38.617886178861788</v>
      </c>
      <c r="I26" s="87" t="s">
        <v>17</v>
      </c>
      <c r="J26" s="294">
        <v>190</v>
      </c>
      <c r="K26" s="295"/>
      <c r="L26" s="299">
        <f t="shared" si="2"/>
        <v>9.6295170036997622</v>
      </c>
      <c r="M26" s="296">
        <v>1</v>
      </c>
      <c r="N26" s="300">
        <v>58</v>
      </c>
      <c r="O26" s="300"/>
      <c r="P26" s="300">
        <v>14</v>
      </c>
      <c r="Q26" s="283"/>
      <c r="R26" s="197">
        <v>89</v>
      </c>
      <c r="S26" s="331"/>
      <c r="T26" s="332"/>
      <c r="V26" s="332"/>
    </row>
    <row r="27" spans="1:22">
      <c r="A27" s="64" t="s">
        <v>36</v>
      </c>
      <c r="B27" s="71">
        <v>70467</v>
      </c>
      <c r="C27" s="197">
        <v>261</v>
      </c>
      <c r="D27" s="330"/>
      <c r="E27" s="268">
        <f t="shared" si="0"/>
        <v>14.815445527693814</v>
      </c>
      <c r="F27" s="87">
        <v>115</v>
      </c>
      <c r="G27" s="87"/>
      <c r="H27" s="77">
        <f t="shared" si="1"/>
        <v>44.061302681992338</v>
      </c>
      <c r="I27" s="87" t="s">
        <v>17</v>
      </c>
      <c r="J27" s="294">
        <v>116</v>
      </c>
      <c r="K27" s="295"/>
      <c r="L27" s="299">
        <f t="shared" si="2"/>
        <v>6.5846424567528068</v>
      </c>
      <c r="M27" s="296" t="s">
        <v>17</v>
      </c>
      <c r="N27" s="300">
        <v>37</v>
      </c>
      <c r="O27" s="300"/>
      <c r="P27" s="300">
        <v>9</v>
      </c>
      <c r="Q27" s="283"/>
      <c r="R27" s="197">
        <v>189</v>
      </c>
      <c r="S27" s="331"/>
      <c r="T27" s="332"/>
      <c r="V27" s="332"/>
    </row>
    <row r="28" spans="1:22">
      <c r="A28" s="64" t="s">
        <v>37</v>
      </c>
      <c r="B28" s="71">
        <v>123579</v>
      </c>
      <c r="C28" s="197">
        <v>452</v>
      </c>
      <c r="D28" s="330"/>
      <c r="E28" s="268">
        <f t="shared" si="0"/>
        <v>14.630317448757474</v>
      </c>
      <c r="F28" s="87">
        <v>171</v>
      </c>
      <c r="G28" s="87"/>
      <c r="H28" s="77">
        <f t="shared" si="1"/>
        <v>37.831858407079643</v>
      </c>
      <c r="I28" s="87" t="s">
        <v>17</v>
      </c>
      <c r="J28" s="294">
        <v>216</v>
      </c>
      <c r="K28" s="295"/>
      <c r="L28" s="299">
        <f t="shared" si="2"/>
        <v>6.9914791348044565</v>
      </c>
      <c r="M28" s="296">
        <v>2</v>
      </c>
      <c r="N28" s="300">
        <v>71</v>
      </c>
      <c r="O28" s="300"/>
      <c r="P28" s="300">
        <v>27</v>
      </c>
      <c r="Q28" s="283"/>
      <c r="R28" s="197">
        <v>194</v>
      </c>
      <c r="S28" s="331"/>
      <c r="T28" s="332"/>
      <c r="V28" s="332"/>
    </row>
    <row r="29" spans="1:22">
      <c r="A29" s="64" t="s">
        <v>38</v>
      </c>
      <c r="B29" s="71">
        <v>79331</v>
      </c>
      <c r="C29" s="197">
        <v>240</v>
      </c>
      <c r="D29" s="330"/>
      <c r="E29" s="268">
        <f t="shared" si="0"/>
        <v>12.101196253671327</v>
      </c>
      <c r="F29" s="87">
        <v>85</v>
      </c>
      <c r="G29" s="87"/>
      <c r="H29" s="77">
        <f t="shared" si="1"/>
        <v>35.416666666666671</v>
      </c>
      <c r="I29" s="87" t="s">
        <v>17</v>
      </c>
      <c r="J29" s="294">
        <v>166</v>
      </c>
      <c r="K29" s="295"/>
      <c r="L29" s="299">
        <f t="shared" si="2"/>
        <v>8.3699940754560007</v>
      </c>
      <c r="M29" s="296" t="s">
        <v>17</v>
      </c>
      <c r="N29" s="300">
        <v>50</v>
      </c>
      <c r="O29" s="300"/>
      <c r="P29" s="300">
        <v>30</v>
      </c>
      <c r="Q29" s="283"/>
      <c r="R29" s="197">
        <v>169</v>
      </c>
      <c r="S29" s="331"/>
      <c r="T29" s="332"/>
      <c r="V29" s="332"/>
    </row>
    <row r="30" spans="1:22">
      <c r="A30" s="65"/>
      <c r="B30" s="72"/>
      <c r="C30" s="197"/>
      <c r="D30" s="330"/>
      <c r="E30" s="268"/>
      <c r="F30" s="87"/>
      <c r="G30" s="87"/>
      <c r="H30" s="77"/>
      <c r="I30" s="87"/>
      <c r="J30" s="294"/>
      <c r="K30" s="295"/>
      <c r="L30" s="299"/>
      <c r="M30" s="296"/>
      <c r="N30" s="295"/>
      <c r="O30" s="295"/>
      <c r="P30" s="333"/>
      <c r="Q30" s="282"/>
      <c r="R30" s="231"/>
      <c r="S30" s="331"/>
      <c r="T30" s="332"/>
      <c r="V30" s="332"/>
    </row>
    <row r="31" spans="1:22">
      <c r="A31" s="65" t="s">
        <v>39</v>
      </c>
      <c r="B31" s="74">
        <f>SUM(B32:B36)</f>
        <v>369391</v>
      </c>
      <c r="C31" s="230">
        <f>SUM(C32:C36)</f>
        <v>1451</v>
      </c>
      <c r="D31" s="330"/>
      <c r="E31" s="267">
        <f t="shared" si="0"/>
        <v>15.712348162245426</v>
      </c>
      <c r="F31" s="86">
        <f>SUM(F32:F36)</f>
        <v>544</v>
      </c>
      <c r="G31" s="86"/>
      <c r="H31" s="261">
        <f t="shared" si="1"/>
        <v>37.49138525155066</v>
      </c>
      <c r="I31" s="86">
        <f>SUM(I32:I36)</f>
        <v>6</v>
      </c>
      <c r="J31" s="298">
        <f>SUM(J32:J36)</f>
        <v>625</v>
      </c>
      <c r="K31" s="297"/>
      <c r="L31" s="293">
        <f t="shared" si="2"/>
        <v>6.7678963483138466</v>
      </c>
      <c r="M31" s="301">
        <f>SUM(M32:M36)</f>
        <v>6</v>
      </c>
      <c r="N31" s="301">
        <f>SUM(N32:N36)</f>
        <v>174</v>
      </c>
      <c r="O31" s="301"/>
      <c r="P31" s="301">
        <f t="shared" ref="P31" si="7">SUM(P32:P36)</f>
        <v>74</v>
      </c>
      <c r="Q31" s="282"/>
      <c r="R31" s="231">
        <f>SUM(R32:R36)</f>
        <v>642</v>
      </c>
      <c r="S31" s="331"/>
      <c r="T31" s="332"/>
      <c r="V31" s="332"/>
    </row>
    <row r="32" spans="1:22">
      <c r="A32" s="64" t="s">
        <v>40</v>
      </c>
      <c r="B32" s="71">
        <v>60820</v>
      </c>
      <c r="C32" s="197">
        <v>245</v>
      </c>
      <c r="D32" s="330"/>
      <c r="E32" s="268">
        <f t="shared" si="0"/>
        <v>16.113120683985528</v>
      </c>
      <c r="F32" s="87">
        <v>74</v>
      </c>
      <c r="G32" s="87"/>
      <c r="H32" s="77">
        <f t="shared" si="1"/>
        <v>30.204081632653061</v>
      </c>
      <c r="I32" s="87">
        <v>1</v>
      </c>
      <c r="J32" s="294">
        <v>113</v>
      </c>
      <c r="K32" s="295"/>
      <c r="L32" s="299">
        <f t="shared" si="2"/>
        <v>7.4317658664912853</v>
      </c>
      <c r="M32" s="296" t="s">
        <v>17</v>
      </c>
      <c r="N32" s="300">
        <v>31</v>
      </c>
      <c r="O32" s="300"/>
      <c r="P32" s="300">
        <v>14</v>
      </c>
      <c r="Q32" s="283"/>
      <c r="R32" s="197">
        <v>109</v>
      </c>
      <c r="S32" s="331"/>
      <c r="T32" s="332"/>
      <c r="V32" s="332"/>
    </row>
    <row r="33" spans="1:22">
      <c r="A33" s="64" t="s">
        <v>41</v>
      </c>
      <c r="B33" s="71">
        <v>49160</v>
      </c>
      <c r="C33" s="197">
        <v>175</v>
      </c>
      <c r="D33" s="330"/>
      <c r="E33" s="268">
        <f t="shared" si="0"/>
        <v>14.239218877135883</v>
      </c>
      <c r="F33" s="87">
        <v>59</v>
      </c>
      <c r="G33" s="87"/>
      <c r="H33" s="77">
        <f t="shared" si="1"/>
        <v>33.714285714285715</v>
      </c>
      <c r="I33" s="87" t="s">
        <v>17</v>
      </c>
      <c r="J33" s="294">
        <v>89</v>
      </c>
      <c r="K33" s="295"/>
      <c r="L33" s="299">
        <f t="shared" si="2"/>
        <v>7.2416598860862491</v>
      </c>
      <c r="M33" s="296" t="s">
        <v>17</v>
      </c>
      <c r="N33" s="300">
        <v>26</v>
      </c>
      <c r="O33" s="300"/>
      <c r="P33" s="300">
        <v>6</v>
      </c>
      <c r="Q33" s="283"/>
      <c r="R33" s="197">
        <v>75</v>
      </c>
      <c r="S33" s="331"/>
      <c r="T33" s="332"/>
      <c r="V33" s="332"/>
    </row>
    <row r="34" spans="1:22">
      <c r="A34" s="64" t="s">
        <v>42</v>
      </c>
      <c r="B34" s="71">
        <v>96808</v>
      </c>
      <c r="C34" s="197">
        <v>366</v>
      </c>
      <c r="D34" s="330"/>
      <c r="E34" s="268">
        <f t="shared" si="0"/>
        <v>15.122717130815635</v>
      </c>
      <c r="F34" s="87">
        <v>168</v>
      </c>
      <c r="G34" s="87"/>
      <c r="H34" s="77">
        <f t="shared" si="1"/>
        <v>45.901639344262293</v>
      </c>
      <c r="I34" s="87">
        <v>3</v>
      </c>
      <c r="J34" s="294">
        <v>165</v>
      </c>
      <c r="K34" s="295"/>
      <c r="L34" s="299">
        <f t="shared" si="2"/>
        <v>6.8176183786463929</v>
      </c>
      <c r="M34" s="296">
        <v>3</v>
      </c>
      <c r="N34" s="300">
        <v>44</v>
      </c>
      <c r="O34" s="300"/>
      <c r="P34" s="300">
        <v>21</v>
      </c>
      <c r="Q34" s="283"/>
      <c r="R34" s="197">
        <v>134</v>
      </c>
      <c r="S34" s="331"/>
      <c r="T34" s="332"/>
      <c r="V34" s="332"/>
    </row>
    <row r="35" spans="1:22">
      <c r="A35" s="64" t="s">
        <v>43</v>
      </c>
      <c r="B35" s="71">
        <v>60084</v>
      </c>
      <c r="C35" s="197">
        <v>282</v>
      </c>
      <c r="D35" s="330"/>
      <c r="E35" s="268">
        <f t="shared" si="0"/>
        <v>18.773716796484923</v>
      </c>
      <c r="F35" s="87">
        <v>99</v>
      </c>
      <c r="G35" s="87"/>
      <c r="H35" s="77">
        <f t="shared" si="1"/>
        <v>35.106382978723403</v>
      </c>
      <c r="I35" s="87" t="s">
        <v>17</v>
      </c>
      <c r="J35" s="294">
        <v>82</v>
      </c>
      <c r="K35" s="295"/>
      <c r="L35" s="299">
        <f t="shared" si="2"/>
        <v>5.4590240330204374</v>
      </c>
      <c r="M35" s="296">
        <v>1</v>
      </c>
      <c r="N35" s="300">
        <v>14</v>
      </c>
      <c r="O35" s="300"/>
      <c r="P35" s="300">
        <v>12</v>
      </c>
      <c r="Q35" s="283"/>
      <c r="R35" s="197">
        <v>99</v>
      </c>
      <c r="S35" s="331"/>
      <c r="T35" s="332"/>
      <c r="V35" s="332"/>
    </row>
    <row r="36" spans="1:22">
      <c r="A36" s="64" t="s">
        <v>44</v>
      </c>
      <c r="B36" s="71">
        <v>102519</v>
      </c>
      <c r="C36" s="197">
        <v>383</v>
      </c>
      <c r="D36" s="330"/>
      <c r="E36" s="268">
        <f t="shared" si="0"/>
        <v>14.943571435538779</v>
      </c>
      <c r="F36" s="87">
        <v>144</v>
      </c>
      <c r="G36" s="87"/>
      <c r="H36" s="77">
        <f t="shared" si="1"/>
        <v>37.597911227154043</v>
      </c>
      <c r="I36" s="87">
        <v>2</v>
      </c>
      <c r="J36" s="294">
        <v>176</v>
      </c>
      <c r="K36" s="295"/>
      <c r="L36" s="299">
        <f t="shared" si="2"/>
        <v>6.8670197719447126</v>
      </c>
      <c r="M36" s="296">
        <v>2</v>
      </c>
      <c r="N36" s="300">
        <v>59</v>
      </c>
      <c r="O36" s="300"/>
      <c r="P36" s="300">
        <v>21</v>
      </c>
      <c r="Q36" s="283"/>
      <c r="R36" s="197">
        <v>225</v>
      </c>
      <c r="S36" s="331"/>
      <c r="T36" s="332"/>
      <c r="V36" s="332"/>
    </row>
    <row r="37" spans="1:22">
      <c r="A37" s="64"/>
      <c r="B37" s="72"/>
      <c r="C37" s="197"/>
      <c r="D37" s="330"/>
      <c r="E37" s="268"/>
      <c r="F37" s="87"/>
      <c r="G37" s="87"/>
      <c r="H37" s="77"/>
      <c r="I37" s="87"/>
      <c r="J37" s="294"/>
      <c r="K37" s="295"/>
      <c r="L37" s="299"/>
      <c r="M37" s="296"/>
      <c r="N37" s="295"/>
      <c r="O37" s="295"/>
      <c r="P37" s="333"/>
      <c r="Q37" s="282"/>
      <c r="R37" s="231"/>
      <c r="S37" s="331"/>
      <c r="T37" s="332"/>
      <c r="V37" s="332"/>
    </row>
    <row r="38" spans="1:22">
      <c r="A38" s="65" t="s">
        <v>45</v>
      </c>
      <c r="B38" s="74">
        <f>SUM(B39:B43)</f>
        <v>298201</v>
      </c>
      <c r="C38" s="230">
        <f>SUM(C39:C43)</f>
        <v>1077</v>
      </c>
      <c r="D38" s="330"/>
      <c r="E38" s="267">
        <f t="shared" si="0"/>
        <v>14.446631634367423</v>
      </c>
      <c r="F38" s="86">
        <f>SUM(F39:F43)</f>
        <v>499</v>
      </c>
      <c r="G38" s="86"/>
      <c r="H38" s="261">
        <f t="shared" si="1"/>
        <v>46.332404828226551</v>
      </c>
      <c r="I38" s="86">
        <f>SUM(I39:I43)</f>
        <v>2</v>
      </c>
      <c r="J38" s="298">
        <f>SUM(J39:J43)</f>
        <v>525</v>
      </c>
      <c r="K38" s="297"/>
      <c r="L38" s="293">
        <f t="shared" si="2"/>
        <v>7.0422299053323094</v>
      </c>
      <c r="M38" s="301">
        <f>SUM(M39:M43)</f>
        <v>8</v>
      </c>
      <c r="N38" s="301">
        <f>SUM(N39:N43)</f>
        <v>170</v>
      </c>
      <c r="O38" s="301"/>
      <c r="P38" s="301">
        <f t="shared" ref="P38" si="8">SUM(P39:P43)</f>
        <v>62</v>
      </c>
      <c r="Q38" s="282"/>
      <c r="R38" s="231">
        <f>SUM(R39:R43)</f>
        <v>663</v>
      </c>
      <c r="S38" s="331"/>
      <c r="T38" s="332"/>
      <c r="V38" s="332"/>
    </row>
    <row r="39" spans="1:22">
      <c r="A39" s="64" t="s">
        <v>46</v>
      </c>
      <c r="B39" s="71">
        <v>62985</v>
      </c>
      <c r="C39" s="197">
        <v>199</v>
      </c>
      <c r="D39" s="330"/>
      <c r="E39" s="268">
        <f t="shared" si="0"/>
        <v>12.637929665793441</v>
      </c>
      <c r="F39" s="87">
        <v>73</v>
      </c>
      <c r="G39" s="87"/>
      <c r="H39" s="77">
        <f t="shared" si="1"/>
        <v>36.683417085427131</v>
      </c>
      <c r="I39" s="87" t="s">
        <v>17</v>
      </c>
      <c r="J39" s="294">
        <v>180</v>
      </c>
      <c r="K39" s="295"/>
      <c r="L39" s="299">
        <f t="shared" si="2"/>
        <v>11.431293165039294</v>
      </c>
      <c r="M39" s="303">
        <v>2</v>
      </c>
      <c r="N39" s="300">
        <v>35</v>
      </c>
      <c r="O39" s="300"/>
      <c r="P39" s="295">
        <v>13</v>
      </c>
      <c r="Q39" s="283"/>
      <c r="R39" s="197">
        <v>207</v>
      </c>
      <c r="S39" s="331"/>
      <c r="T39" s="332"/>
      <c r="V39" s="332"/>
    </row>
    <row r="40" spans="1:22">
      <c r="A40" s="64" t="s">
        <v>47</v>
      </c>
      <c r="B40" s="71">
        <v>34011</v>
      </c>
      <c r="C40" s="197">
        <v>118</v>
      </c>
      <c r="D40" s="330"/>
      <c r="E40" s="268">
        <f t="shared" si="0"/>
        <v>13.877863044309194</v>
      </c>
      <c r="F40" s="87">
        <v>57</v>
      </c>
      <c r="G40" s="87"/>
      <c r="H40" s="77">
        <f t="shared" si="1"/>
        <v>48.305084745762713</v>
      </c>
      <c r="I40" s="87" t="s">
        <v>17</v>
      </c>
      <c r="J40" s="294">
        <v>127</v>
      </c>
      <c r="K40" s="295"/>
      <c r="L40" s="299">
        <f t="shared" si="2"/>
        <v>14.936344123959895</v>
      </c>
      <c r="M40" s="296" t="s">
        <v>17</v>
      </c>
      <c r="N40" s="300">
        <v>20</v>
      </c>
      <c r="O40" s="300"/>
      <c r="P40" s="295">
        <v>10</v>
      </c>
      <c r="Q40" s="283"/>
      <c r="R40" s="197">
        <v>74</v>
      </c>
      <c r="S40" s="331"/>
      <c r="T40" s="332"/>
      <c r="V40" s="332"/>
    </row>
    <row r="41" spans="1:22">
      <c r="A41" s="64" t="s">
        <v>48</v>
      </c>
      <c r="B41" s="71">
        <v>109150</v>
      </c>
      <c r="C41" s="197">
        <v>440</v>
      </c>
      <c r="D41" s="330"/>
      <c r="E41" s="268">
        <f t="shared" si="0"/>
        <v>16.124599175446633</v>
      </c>
      <c r="F41" s="87">
        <v>253</v>
      </c>
      <c r="G41" s="87"/>
      <c r="H41" s="77">
        <f t="shared" si="1"/>
        <v>57.499999999999993</v>
      </c>
      <c r="I41" s="87">
        <v>1</v>
      </c>
      <c r="J41" s="294">
        <v>62</v>
      </c>
      <c r="K41" s="295"/>
      <c r="L41" s="299">
        <f t="shared" si="2"/>
        <v>2.2721026110856619</v>
      </c>
      <c r="M41" s="303">
        <v>5</v>
      </c>
      <c r="N41" s="300">
        <v>57</v>
      </c>
      <c r="O41" s="300"/>
      <c r="P41" s="295">
        <v>18</v>
      </c>
      <c r="Q41" s="283"/>
      <c r="R41" s="197">
        <v>234</v>
      </c>
      <c r="S41" s="331"/>
      <c r="T41" s="332"/>
      <c r="V41" s="332"/>
    </row>
    <row r="42" spans="1:22">
      <c r="A42" s="64" t="s">
        <v>49</v>
      </c>
      <c r="B42" s="71">
        <v>52007</v>
      </c>
      <c r="C42" s="197">
        <v>175</v>
      </c>
      <c r="D42" s="330"/>
      <c r="E42" s="268">
        <f t="shared" si="0"/>
        <v>13.459726575268714</v>
      </c>
      <c r="F42" s="87">
        <v>50</v>
      </c>
      <c r="G42" s="87"/>
      <c r="H42" s="77">
        <f t="shared" si="1"/>
        <v>28.571428571428569</v>
      </c>
      <c r="I42" s="87">
        <v>1</v>
      </c>
      <c r="J42" s="294">
        <v>87</v>
      </c>
      <c r="K42" s="295"/>
      <c r="L42" s="299">
        <f t="shared" si="2"/>
        <v>6.6914069259907327</v>
      </c>
      <c r="M42" s="296">
        <v>1</v>
      </c>
      <c r="N42" s="300">
        <v>34</v>
      </c>
      <c r="O42" s="300"/>
      <c r="P42" s="295">
        <v>9</v>
      </c>
      <c r="Q42" s="283"/>
      <c r="R42" s="197">
        <v>84</v>
      </c>
      <c r="S42" s="331"/>
      <c r="T42" s="332"/>
      <c r="V42" s="332"/>
    </row>
    <row r="43" spans="1:22">
      <c r="A43" s="64" t="s">
        <v>50</v>
      </c>
      <c r="B43" s="71">
        <v>40048</v>
      </c>
      <c r="C43" s="197">
        <v>145</v>
      </c>
      <c r="D43" s="330"/>
      <c r="E43" s="268">
        <f>(C43/B43)*1000*4</f>
        <v>14.48262085497403</v>
      </c>
      <c r="F43" s="87">
        <v>66</v>
      </c>
      <c r="G43" s="87"/>
      <c r="H43" s="77">
        <f t="shared" si="1"/>
        <v>45.517241379310349</v>
      </c>
      <c r="I43" s="87" t="s">
        <v>17</v>
      </c>
      <c r="J43" s="294">
        <v>69</v>
      </c>
      <c r="K43" s="295"/>
      <c r="L43" s="299">
        <f t="shared" si="2"/>
        <v>6.8917299240910914</v>
      </c>
      <c r="M43" s="303" t="s">
        <v>17</v>
      </c>
      <c r="N43" s="300">
        <v>24</v>
      </c>
      <c r="O43" s="300"/>
      <c r="P43" s="295">
        <v>12</v>
      </c>
      <c r="Q43" s="283"/>
      <c r="R43" s="197">
        <v>64</v>
      </c>
      <c r="S43" s="331"/>
      <c r="T43" s="332"/>
      <c r="V43" s="332"/>
    </row>
    <row r="44" spans="1:22" ht="13.5" thickBot="1">
      <c r="A44" s="66"/>
      <c r="B44" s="67"/>
      <c r="C44" s="69"/>
      <c r="D44" s="68"/>
      <c r="E44" s="70"/>
      <c r="F44" s="68"/>
      <c r="G44" s="68"/>
      <c r="H44" s="78"/>
      <c r="I44" s="68"/>
      <c r="J44" s="119"/>
      <c r="K44" s="68"/>
      <c r="L44" s="70"/>
      <c r="M44" s="88"/>
      <c r="N44" s="120"/>
      <c r="O44" s="76"/>
      <c r="P44" s="120"/>
      <c r="Q44" s="76"/>
      <c r="R44" s="270"/>
      <c r="S44" s="334"/>
    </row>
    <row r="46" spans="1:22" ht="13.5">
      <c r="A46" s="85" t="s">
        <v>219</v>
      </c>
      <c r="B46" s="41"/>
      <c r="C46" s="41"/>
      <c r="D46" s="41"/>
      <c r="E46" s="41"/>
      <c r="F46" s="41"/>
      <c r="G46" s="41"/>
      <c r="H46" s="41"/>
    </row>
    <row r="47" spans="1:22" ht="13.5">
      <c r="A47" s="85" t="s">
        <v>199</v>
      </c>
      <c r="B47" s="41"/>
      <c r="C47" s="41"/>
      <c r="D47" s="41"/>
      <c r="E47" s="41"/>
      <c r="F47" s="41"/>
      <c r="G47" s="41"/>
      <c r="H47" s="41"/>
    </row>
    <row r="48" spans="1:22">
      <c r="A48" s="41"/>
      <c r="B48" s="41"/>
      <c r="C48" s="41"/>
      <c r="D48" s="41"/>
      <c r="E48" s="41"/>
      <c r="F48" s="41"/>
      <c r="G48" s="41"/>
      <c r="H48" s="41"/>
    </row>
    <row r="49" spans="12:12">
      <c r="L49" s="335"/>
    </row>
  </sheetData>
  <mergeCells count="18">
    <mergeCell ref="E4:E6"/>
    <mergeCell ref="F4:H5"/>
    <mergeCell ref="A2:P2"/>
    <mergeCell ref="C3:H3"/>
    <mergeCell ref="F6:G6"/>
    <mergeCell ref="C4:D6"/>
    <mergeCell ref="R3:S6"/>
    <mergeCell ref="A3:A6"/>
    <mergeCell ref="B3:B6"/>
    <mergeCell ref="J4:M4"/>
    <mergeCell ref="L5:L6"/>
    <mergeCell ref="M5:M6"/>
    <mergeCell ref="I3:I6"/>
    <mergeCell ref="J5:K6"/>
    <mergeCell ref="J3:Q3"/>
    <mergeCell ref="N4:Q4"/>
    <mergeCell ref="P5:Q6"/>
    <mergeCell ref="N5:O6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Figure 1a</vt:lpstr>
      <vt:lpstr>Figure 1b</vt:lpstr>
      <vt:lpstr>Figure1a&amp;1bData</vt:lpstr>
      <vt:lpstr>Table 1a</vt:lpstr>
      <vt:lpstr>Table 1b</vt:lpstr>
      <vt:lpstr>Table 1c</vt:lpstr>
      <vt:lpstr>Table 2</vt:lpstr>
      <vt:lpstr>Table 3a</vt:lpstr>
      <vt:lpstr>Table 3b</vt:lpstr>
      <vt:lpstr>Table 4a</vt:lpstr>
      <vt:lpstr>Table 4b</vt:lpstr>
      <vt:lpstr>Notes</vt:lpstr>
    </vt:vector>
  </TitlesOfParts>
  <Company>DFP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Tasmin Madine</dc:creator>
  <cp:lastModifiedBy>Siobhan Mawhinney</cp:lastModifiedBy>
  <cp:lastPrinted>2014-09-29T14:00:15Z</cp:lastPrinted>
  <dcterms:created xsi:type="dcterms:W3CDTF">2011-05-12T09:26:44Z</dcterms:created>
  <dcterms:modified xsi:type="dcterms:W3CDTF">2015-12-11T12:04:40Z</dcterms:modified>
</cp:coreProperties>
</file>