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556966\Desktop\Q1 2017 Publication\Tables for Online\"/>
    </mc:Choice>
  </mc:AlternateContent>
  <bookViews>
    <workbookView xWindow="0" yWindow="45" windowWidth="19155" windowHeight="11760" tabRatio="861"/>
  </bookViews>
  <sheets>
    <sheet name="Contact" sheetId="17" r:id="rId1"/>
    <sheet name="Contents " sheetId="3" r:id="rId2"/>
    <sheet name="Table 1.1" sheetId="1" r:id="rId3"/>
    <sheet name="Table 1.2" sheetId="4" r:id="rId4"/>
    <sheet name="Table 1.3" sheetId="5" r:id="rId5"/>
    <sheet name="Table 1.4" sheetId="6" r:id="rId6"/>
    <sheet name="Table 1.5" sheetId="7" r:id="rId7"/>
    <sheet name="Table 1.6" sheetId="8" r:id="rId8"/>
    <sheet name="Table 1.7" sheetId="9" r:id="rId9"/>
    <sheet name="Table 2.1" sheetId="10" r:id="rId10"/>
    <sheet name="Table 2.2" sheetId="11" r:id="rId11"/>
    <sheet name="Table 2.3 " sheetId="12" r:id="rId12"/>
    <sheet name="Table 2.4" sheetId="13" r:id="rId13"/>
    <sheet name="Table 2.5 " sheetId="14" r:id="rId14"/>
    <sheet name="Table 2.6 " sheetId="15" r:id="rId15"/>
    <sheet name="Table 2.7" sheetId="16" r:id="rId16"/>
    <sheet name="Table 3.1" sheetId="29" r:id="rId17"/>
    <sheet name="Figure 1" sheetId="33" r:id="rId18"/>
    <sheet name="Figure 2" sheetId="34" r:id="rId19"/>
    <sheet name="Figure 3" sheetId="21" r:id="rId20"/>
    <sheet name="Figure 4" sheetId="22" r:id="rId21"/>
    <sheet name="Figure 5" sheetId="23" r:id="rId22"/>
    <sheet name="Figure 6" sheetId="24" r:id="rId23"/>
    <sheet name="Figure 7" sheetId="26" r:id="rId24"/>
    <sheet name="Background Notes" sheetId="28" r:id="rId25"/>
  </sheets>
  <calcPr calcId="152511"/>
</workbook>
</file>

<file path=xl/calcChain.xml><?xml version="1.0" encoding="utf-8"?>
<calcChain xmlns="http://schemas.openxmlformats.org/spreadsheetml/2006/main">
  <c r="T7" i="34" l="1"/>
  <c r="T8" i="34"/>
  <c r="T9" i="34"/>
  <c r="T10" i="34"/>
  <c r="T11" i="34"/>
  <c r="T12" i="34"/>
  <c r="T13" i="34"/>
  <c r="T14" i="34"/>
  <c r="T15" i="34"/>
  <c r="T16" i="34"/>
  <c r="T17" i="34"/>
  <c r="T18" i="34"/>
  <c r="T19" i="34"/>
  <c r="T20" i="34"/>
  <c r="T21" i="34"/>
  <c r="T22" i="34"/>
  <c r="T23" i="34"/>
  <c r="T24" i="34"/>
  <c r="T25" i="34"/>
  <c r="T26" i="34"/>
  <c r="T27" i="34"/>
  <c r="T28" i="34"/>
  <c r="T29" i="34"/>
  <c r="T30" i="34"/>
  <c r="T6" i="34"/>
  <c r="F34" i="21"/>
  <c r="E34" i="21"/>
  <c r="D34" i="21"/>
  <c r="C34" i="21"/>
  <c r="B34" i="21"/>
  <c r="U30" i="34" l="1"/>
  <c r="U29" i="34"/>
  <c r="U28" i="34"/>
  <c r="U27" i="34"/>
  <c r="U26" i="34"/>
  <c r="U25" i="34"/>
  <c r="U24" i="34"/>
  <c r="U23" i="34"/>
  <c r="U22" i="34"/>
  <c r="U21" i="34"/>
  <c r="U20" i="34"/>
  <c r="U19" i="34"/>
  <c r="U18" i="34"/>
  <c r="U17" i="34"/>
  <c r="U16" i="34"/>
  <c r="U15" i="34"/>
  <c r="U14" i="34"/>
  <c r="U13" i="34"/>
  <c r="U12" i="34"/>
  <c r="U11" i="34"/>
  <c r="U10" i="34"/>
  <c r="U9" i="34"/>
  <c r="T30" i="33"/>
  <c r="T29" i="33"/>
  <c r="T28" i="33"/>
  <c r="T27" i="33"/>
  <c r="T26" i="33"/>
  <c r="T25" i="33"/>
  <c r="T24" i="33"/>
  <c r="T23" i="33"/>
  <c r="T22" i="33"/>
  <c r="T21" i="33"/>
  <c r="T20" i="33"/>
  <c r="T19" i="33"/>
  <c r="T18" i="33"/>
  <c r="T17" i="33"/>
  <c r="T16" i="33"/>
  <c r="T15" i="33"/>
  <c r="T14" i="33"/>
  <c r="T13" i="33"/>
  <c r="T12" i="33"/>
  <c r="T11" i="33"/>
  <c r="T10" i="33"/>
  <c r="T9" i="33"/>
  <c r="T8" i="33"/>
  <c r="T7" i="33"/>
  <c r="T6" i="33"/>
  <c r="U12" i="33" l="1"/>
  <c r="U20" i="33"/>
  <c r="U28" i="33"/>
  <c r="U17" i="33"/>
  <c r="U25" i="33"/>
  <c r="U14" i="33"/>
  <c r="U18" i="33"/>
  <c r="U22" i="33"/>
  <c r="U26" i="33"/>
  <c r="U30" i="33"/>
  <c r="U24" i="33"/>
  <c r="U15" i="33"/>
  <c r="U21" i="33"/>
  <c r="U29" i="33"/>
  <c r="U16" i="33"/>
  <c r="U11" i="33"/>
  <c r="U23" i="33"/>
  <c r="U9" i="33"/>
  <c r="U13" i="33"/>
  <c r="U19" i="33"/>
  <c r="U27" i="33"/>
  <c r="U10" i="33"/>
  <c r="E36" i="22" l="1"/>
  <c r="D36" i="22"/>
  <c r="C36" i="22"/>
  <c r="B36" i="22"/>
  <c r="D14" i="4" l="1"/>
  <c r="B14" i="4"/>
  <c r="F6" i="13" l="1"/>
  <c r="F10" i="13"/>
  <c r="B10" i="14" l="1"/>
  <c r="D10" i="14"/>
  <c r="F10" i="14" s="1"/>
  <c r="B15" i="14"/>
  <c r="D15" i="14"/>
  <c r="B20" i="14"/>
  <c r="D20" i="14"/>
  <c r="B25" i="14"/>
  <c r="D25" i="14"/>
  <c r="F25" i="14" s="1"/>
  <c r="B10" i="16"/>
  <c r="B14" i="16" s="1"/>
  <c r="B18" i="16" s="1"/>
  <c r="D10" i="16"/>
  <c r="D14" i="16" s="1"/>
  <c r="B10" i="15"/>
  <c r="B14" i="15" s="1"/>
  <c r="B18" i="15" s="1"/>
  <c r="D10" i="15"/>
  <c r="D14" i="15" s="1"/>
  <c r="D18" i="15" s="1"/>
  <c r="B14" i="11"/>
  <c r="F6" i="11"/>
  <c r="D14" i="11"/>
  <c r="F8" i="11"/>
  <c r="F10" i="11"/>
  <c r="F12" i="11"/>
  <c r="F16" i="16"/>
  <c r="F12" i="16"/>
  <c r="F8" i="16"/>
  <c r="F6" i="16"/>
  <c r="F16" i="15"/>
  <c r="F12" i="15"/>
  <c r="F8" i="15"/>
  <c r="F6" i="15"/>
  <c r="F24" i="14"/>
  <c r="F23" i="14"/>
  <c r="F22" i="14"/>
  <c r="F21" i="14"/>
  <c r="F19" i="14"/>
  <c r="F18" i="14"/>
  <c r="F17" i="14"/>
  <c r="F16" i="14"/>
  <c r="F14" i="14"/>
  <c r="F13" i="14"/>
  <c r="F12" i="14"/>
  <c r="F11" i="14"/>
  <c r="F9" i="14"/>
  <c r="F8" i="14"/>
  <c r="F7" i="14"/>
  <c r="F6" i="14"/>
  <c r="F8" i="13"/>
  <c r="D10" i="12"/>
  <c r="D14" i="12" s="1"/>
  <c r="D18" i="12" s="1"/>
  <c r="F16" i="12"/>
  <c r="F12" i="12"/>
  <c r="F8" i="12"/>
  <c r="B10" i="12"/>
  <c r="F6" i="12"/>
  <c r="F20" i="14" l="1"/>
  <c r="F8" i="10"/>
  <c r="F10" i="10"/>
  <c r="F6" i="10"/>
  <c r="F15" i="14"/>
  <c r="F10" i="15"/>
  <c r="F14" i="16"/>
  <c r="D18" i="16"/>
  <c r="F18" i="16" s="1"/>
  <c r="F10" i="16"/>
  <c r="F18" i="15"/>
  <c r="F14" i="15"/>
  <c r="F14" i="11"/>
  <c r="F10" i="12"/>
  <c r="B14" i="12"/>
  <c r="F14" i="12" l="1"/>
  <c r="B18" i="12"/>
  <c r="F18" i="12" s="1"/>
  <c r="B10" i="9" l="1"/>
  <c r="F8" i="8" l="1"/>
  <c r="F16" i="8"/>
  <c r="D10" i="8"/>
  <c r="D14" i="8" s="1"/>
  <c r="D18" i="8" s="1"/>
  <c r="F8" i="9"/>
  <c r="F12" i="9"/>
  <c r="F6" i="9"/>
  <c r="B14" i="9"/>
  <c r="B18" i="9" s="1"/>
  <c r="F16" i="9"/>
  <c r="D10" i="9"/>
  <c r="B10" i="8"/>
  <c r="B14" i="8" s="1"/>
  <c r="B18" i="8" s="1"/>
  <c r="F10" i="8"/>
  <c r="F6" i="8"/>
  <c r="F12" i="8"/>
  <c r="F18" i="8" l="1"/>
  <c r="F10" i="9"/>
  <c r="D14" i="9"/>
  <c r="F14" i="8"/>
  <c r="F14" i="9" l="1"/>
  <c r="D18" i="9"/>
  <c r="F18" i="9" s="1"/>
  <c r="F18" i="7"/>
  <c r="F17" i="7"/>
  <c r="F14" i="7"/>
  <c r="F13" i="7"/>
  <c r="F12" i="7"/>
  <c r="F9" i="7"/>
  <c r="F8" i="7"/>
  <c r="B10" i="5"/>
  <c r="F8" i="4"/>
  <c r="F6" i="4"/>
  <c r="F14" i="4" l="1"/>
  <c r="F8" i="6"/>
  <c r="F8" i="1"/>
  <c r="F6" i="6"/>
  <c r="F7" i="7"/>
  <c r="F16" i="5"/>
  <c r="F12" i="4"/>
  <c r="B14" i="5"/>
  <c r="F6" i="5"/>
  <c r="B10" i="7"/>
  <c r="F12" i="5"/>
  <c r="F6" i="1"/>
  <c r="F10" i="4"/>
  <c r="F10" i="1"/>
  <c r="F8" i="5"/>
  <c r="F6" i="7"/>
  <c r="F22" i="7"/>
  <c r="F10" i="6"/>
  <c r="F23" i="7"/>
  <c r="B18" i="5"/>
  <c r="F21" i="7"/>
  <c r="F24" i="7"/>
  <c r="D25" i="7"/>
  <c r="B25" i="7"/>
  <c r="F19" i="7"/>
  <c r="D20" i="7"/>
  <c r="F16" i="7"/>
  <c r="B20" i="7"/>
  <c r="D15" i="7"/>
  <c r="F11" i="7"/>
  <c r="B15" i="7"/>
  <c r="D10" i="7"/>
  <c r="D10" i="5"/>
  <c r="F25" i="7" l="1"/>
  <c r="F10" i="7"/>
  <c r="D14" i="5"/>
  <c r="F10" i="5"/>
  <c r="F20" i="7"/>
  <c r="F15" i="7"/>
  <c r="D18" i="5" l="1"/>
  <c r="F18" i="5" s="1"/>
  <c r="F14" i="5"/>
  <c r="F36" i="22" l="1"/>
  <c r="D29" i="7"/>
  <c r="D28" i="7"/>
  <c r="D27" i="7"/>
  <c r="D26" i="7"/>
  <c r="B29" i="7"/>
  <c r="B28" i="7"/>
  <c r="B27" i="7"/>
  <c r="B26" i="7"/>
  <c r="F29" i="7" l="1"/>
  <c r="F28" i="7"/>
  <c r="B30" i="7"/>
  <c r="F27" i="7"/>
  <c r="F26" i="7"/>
  <c r="D30" i="7"/>
  <c r="D29" i="14"/>
  <c r="B29" i="14"/>
  <c r="D28" i="14"/>
  <c r="B28" i="14"/>
  <c r="D27" i="14"/>
  <c r="B27" i="14"/>
  <c r="D26" i="14"/>
  <c r="B26" i="14"/>
  <c r="D30" i="14" l="1"/>
  <c r="B30" i="14"/>
  <c r="F28" i="14"/>
  <c r="F27" i="14"/>
  <c r="F29" i="14"/>
  <c r="F26" i="14"/>
  <c r="F30" i="7"/>
  <c r="F30" i="14" l="1"/>
</calcChain>
</file>

<file path=xl/sharedStrings.xml><?xml version="1.0" encoding="utf-8"?>
<sst xmlns="http://schemas.openxmlformats.org/spreadsheetml/2006/main" count="611" uniqueCount="219">
  <si>
    <t xml:space="preserve">Overall Trips </t>
  </si>
  <si>
    <t xml:space="preserve">Overall Nights </t>
  </si>
  <si>
    <t xml:space="preserve">% Change </t>
  </si>
  <si>
    <t xml:space="preserve">(1) All surveys are based on sample surveys and therefore have an associated degree of sampling error. Information on confidence intervals where these are available and sample sizes are provided in the background notes. </t>
  </si>
  <si>
    <t xml:space="preserve">(2)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</si>
  <si>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Holiday</t>
  </si>
  <si>
    <t>Visiting friends/relatives</t>
  </si>
  <si>
    <t>Business</t>
  </si>
  <si>
    <t>Other</t>
  </si>
  <si>
    <t>(2) Figures derived from the Northern Ireland Passenger Survey (NIPS) conducted by the Northern Ireland Statistics and Research Agency (NISRA) and the Survey of Overseas Travellers (SOT) conducted on behalf of Fáilte Ireland.</t>
  </si>
  <si>
    <t xml:space="preserve">     Estimates based on a sample size of 31-50 appear shaded as </t>
  </si>
  <si>
    <t xml:space="preserve">     Estimates based on a sample size of 51-100 appear shaded as </t>
  </si>
  <si>
    <t xml:space="preserve">Contents </t>
  </si>
  <si>
    <t xml:space="preserve">List of Tables </t>
  </si>
  <si>
    <t>Table 1.1</t>
  </si>
  <si>
    <t xml:space="preserve">Table 1.2 </t>
  </si>
  <si>
    <t>Table 1.3</t>
  </si>
  <si>
    <t>Table 1.4</t>
  </si>
  <si>
    <t>Table 1.5</t>
  </si>
  <si>
    <t>Table 1.6</t>
  </si>
  <si>
    <t>Table 1.7</t>
  </si>
  <si>
    <t>Table 2.1</t>
  </si>
  <si>
    <t>Table 2.2</t>
  </si>
  <si>
    <t>Table 2.3</t>
  </si>
  <si>
    <t>Table 2.4</t>
  </si>
  <si>
    <t>Table 2.5</t>
  </si>
  <si>
    <t>Table 2.6</t>
  </si>
  <si>
    <t>Table 2.7</t>
  </si>
  <si>
    <t>Statistical Theme:</t>
  </si>
  <si>
    <t xml:space="preserve">People and Places </t>
  </si>
  <si>
    <t>Year of Data:</t>
  </si>
  <si>
    <t>Data Subset:</t>
  </si>
  <si>
    <t>Tourism</t>
  </si>
  <si>
    <t>Dataset Title:</t>
  </si>
  <si>
    <t>Coverage:</t>
  </si>
  <si>
    <t xml:space="preserve">Northern Ireland </t>
  </si>
  <si>
    <t>Source:</t>
  </si>
  <si>
    <t xml:space="preserve">Tourism Statistics Branch (NISRA) </t>
  </si>
  <si>
    <t>National Statistics Data?</t>
  </si>
  <si>
    <t>Northern Ireland Tourism Statistics</t>
  </si>
  <si>
    <t>1. Rolling Year</t>
  </si>
  <si>
    <t>2. Year to date</t>
  </si>
  <si>
    <t>Contact</t>
  </si>
  <si>
    <t xml:space="preserve">Total Overnight Trips from outside NI </t>
  </si>
  <si>
    <t>Total Overnight Trips</t>
  </si>
  <si>
    <t>Total outside NI and RoI Nights</t>
  </si>
  <si>
    <t>Total outside NI Nights</t>
  </si>
  <si>
    <t xml:space="preserve">Total Nights </t>
  </si>
  <si>
    <t>Total outside NI Expenditure</t>
  </si>
  <si>
    <t>Total Expenditure</t>
  </si>
  <si>
    <t>Total Overnight Trips from outside NI and RoI</t>
  </si>
  <si>
    <t>Overall Expenditure (£)</t>
  </si>
  <si>
    <t xml:space="preserve">List of Figures </t>
  </si>
  <si>
    <t>Figure 2</t>
  </si>
  <si>
    <t>Figure 3</t>
  </si>
  <si>
    <t>Figure 4</t>
  </si>
  <si>
    <t>Figure 5</t>
  </si>
  <si>
    <t>Figure 6</t>
  </si>
  <si>
    <t>Figure 7</t>
  </si>
  <si>
    <t>Q1</t>
  </si>
  <si>
    <t>Q2</t>
  </si>
  <si>
    <t>Q3</t>
  </si>
  <si>
    <t>Q4</t>
  </si>
  <si>
    <t xml:space="preserve">Overnight trips </t>
  </si>
  <si>
    <t xml:space="preserve">Great Britain </t>
  </si>
  <si>
    <t xml:space="preserve">Outside UK and RoI </t>
  </si>
  <si>
    <t xml:space="preserve">Republic of Ireland </t>
  </si>
  <si>
    <t xml:space="preserve">Overnight Trips </t>
  </si>
  <si>
    <t xml:space="preserve">Belfast International </t>
  </si>
  <si>
    <t xml:space="preserve">Belfast City </t>
  </si>
  <si>
    <t>City of Derry</t>
  </si>
  <si>
    <t xml:space="preserve">Sea Ports </t>
  </si>
  <si>
    <t>Belfast</t>
  </si>
  <si>
    <t>Londonderry</t>
  </si>
  <si>
    <t>Background Notes</t>
  </si>
  <si>
    <r>
      <t xml:space="preserve">GB Overnight Trips </t>
    </r>
    <r>
      <rPr>
        <b/>
        <vertAlign val="superscript"/>
        <sz val="12"/>
        <color theme="1"/>
        <rFont val="Arial"/>
        <family val="2"/>
      </rPr>
      <t>(2)</t>
    </r>
  </si>
  <si>
    <r>
      <t xml:space="preserve">Outside UK and RoI Overnight Trips  </t>
    </r>
    <r>
      <rPr>
        <b/>
        <vertAlign val="superscript"/>
        <sz val="12"/>
        <color theme="1"/>
        <rFont val="Arial"/>
        <family val="2"/>
      </rPr>
      <t>(2)</t>
    </r>
  </si>
  <si>
    <r>
      <t xml:space="preserve">GB Overnight Trips </t>
    </r>
    <r>
      <rPr>
        <b/>
        <i/>
        <vertAlign val="superscript"/>
        <sz val="12"/>
        <color theme="1"/>
        <rFont val="Arial"/>
        <family val="2"/>
      </rPr>
      <t>(2)</t>
    </r>
  </si>
  <si>
    <r>
      <t xml:space="preserve">Outside UK and RoI Overnight Trips </t>
    </r>
    <r>
      <rPr>
        <b/>
        <i/>
        <vertAlign val="superscript"/>
        <sz val="12"/>
        <color theme="1"/>
        <rFont val="Arial"/>
        <family val="2"/>
      </rPr>
      <t>(2)</t>
    </r>
  </si>
  <si>
    <r>
      <t xml:space="preserve">RoI Overnight Trips </t>
    </r>
    <r>
      <rPr>
        <b/>
        <i/>
        <vertAlign val="superscript"/>
        <sz val="12"/>
        <color theme="1"/>
        <rFont val="Arial"/>
        <family val="2"/>
      </rPr>
      <t>(3)</t>
    </r>
  </si>
  <si>
    <r>
      <t xml:space="preserve">GB Nights </t>
    </r>
    <r>
      <rPr>
        <b/>
        <vertAlign val="superscript"/>
        <sz val="12"/>
        <color theme="1"/>
        <rFont val="Arial"/>
        <family val="2"/>
      </rPr>
      <t>(2)</t>
    </r>
  </si>
  <si>
    <r>
      <t xml:space="preserve">Outside UK and RoI Nights </t>
    </r>
    <r>
      <rPr>
        <b/>
        <vertAlign val="superscript"/>
        <sz val="12"/>
        <color theme="1"/>
        <rFont val="Arial"/>
        <family val="2"/>
      </rPr>
      <t>(2)</t>
    </r>
  </si>
  <si>
    <r>
      <t xml:space="preserve">GB Expenditure </t>
    </r>
    <r>
      <rPr>
        <b/>
        <vertAlign val="superscript"/>
        <sz val="12"/>
        <color theme="1"/>
        <rFont val="Arial"/>
        <family val="2"/>
      </rPr>
      <t>(2)</t>
    </r>
  </si>
  <si>
    <r>
      <t xml:space="preserve">Outside UK and RoI Expenditure </t>
    </r>
    <r>
      <rPr>
        <b/>
        <vertAlign val="superscript"/>
        <sz val="12"/>
        <color theme="1"/>
        <rFont val="Arial"/>
        <family val="2"/>
      </rPr>
      <t>(2)</t>
    </r>
  </si>
  <si>
    <t>a.    meet identified user needs,</t>
  </si>
  <si>
    <t>b.    are well explained and readily accessible,</t>
  </si>
  <si>
    <t>c.    are produced according to sound methods, and</t>
  </si>
  <si>
    <t>d.    are managed impartially and objectively in the public interest</t>
  </si>
  <si>
    <r>
      <t xml:space="preserve">Domestic Overnight Trips </t>
    </r>
    <r>
      <rPr>
        <b/>
        <vertAlign val="superscript"/>
        <sz val="12"/>
        <color theme="1"/>
        <rFont val="Arial"/>
        <family val="2"/>
      </rPr>
      <t>(4)</t>
    </r>
  </si>
  <si>
    <r>
      <t xml:space="preserve">RoI Overnight Trips </t>
    </r>
    <r>
      <rPr>
        <b/>
        <vertAlign val="superscript"/>
        <sz val="12"/>
        <color theme="1"/>
        <rFont val="Arial"/>
        <family val="2"/>
      </rPr>
      <t>(3)</t>
    </r>
  </si>
  <si>
    <t xml:space="preserve">(4) Figures derived from the Northern Ireland Continuous Household Survey (CHS) conducted by NISRA. </t>
  </si>
  <si>
    <r>
      <t xml:space="preserve">RoI Nights </t>
    </r>
    <r>
      <rPr>
        <b/>
        <vertAlign val="superscript"/>
        <sz val="12"/>
        <color theme="1"/>
        <rFont val="Arial"/>
        <family val="2"/>
      </rPr>
      <t>(3)</t>
    </r>
  </si>
  <si>
    <r>
      <t xml:space="preserve">Domestic Nights </t>
    </r>
    <r>
      <rPr>
        <b/>
        <vertAlign val="superscript"/>
        <sz val="12"/>
        <color theme="1"/>
        <rFont val="Arial"/>
        <family val="2"/>
      </rPr>
      <t>(4)</t>
    </r>
  </si>
  <si>
    <r>
      <t xml:space="preserve">RoI Expenditure </t>
    </r>
    <r>
      <rPr>
        <b/>
        <vertAlign val="superscript"/>
        <sz val="12"/>
        <color theme="1"/>
        <rFont val="Arial"/>
        <family val="2"/>
      </rPr>
      <t>(3)</t>
    </r>
  </si>
  <si>
    <r>
      <t xml:space="preserve">Domestic Expenditure </t>
    </r>
    <r>
      <rPr>
        <b/>
        <vertAlign val="superscript"/>
        <sz val="12"/>
        <color theme="1"/>
        <rFont val="Arial"/>
        <family val="2"/>
      </rPr>
      <t>(4)</t>
    </r>
  </si>
  <si>
    <t xml:space="preserve">(3) Figures derived from the Household Travel Survey (HTS) conducted by Central Statistics Office (CSO). </t>
  </si>
  <si>
    <t>(3) Figures derived from the Household Travel Survey (HTS) conducted by Central Statistics Office (CSO).</t>
  </si>
  <si>
    <t xml:space="preserve">(4) Figures derived from  the Northern Ireland Continuous Household Survey (CHS) conducted by NISRA. </t>
  </si>
  <si>
    <t>Responsible Statistician:</t>
  </si>
  <si>
    <t>NISRA Tourism Statistics Branch,</t>
  </si>
  <si>
    <t>Netherleigh, Massey Avenue</t>
  </si>
  <si>
    <t>BELFAST</t>
  </si>
  <si>
    <t>BT4 2JP</t>
  </si>
  <si>
    <t>Address:</t>
  </si>
  <si>
    <r>
      <t>Telephone:</t>
    </r>
    <r>
      <rPr>
        <b/>
        <sz val="12"/>
        <color theme="1"/>
        <rFont val="Arial"/>
        <family val="2"/>
      </rPr>
      <t xml:space="preserve">  </t>
    </r>
    <r>
      <rPr>
        <sz val="12"/>
        <color theme="1"/>
        <rFont val="Arial"/>
        <family val="2"/>
      </rPr>
      <t>028 9052 9604</t>
    </r>
  </si>
  <si>
    <t>Media Enquiries:</t>
  </si>
  <si>
    <t>Publication Date:</t>
  </si>
  <si>
    <t>Overnight Trips</t>
  </si>
  <si>
    <t>Nights during the Overnight Trips</t>
  </si>
  <si>
    <t>Expenditure during the Overnight Trips (£)</t>
  </si>
  <si>
    <t>Quarter</t>
  </si>
  <si>
    <t>Year</t>
  </si>
  <si>
    <t>Table 3.1</t>
  </si>
  <si>
    <t>3. Quarterly Breakdown</t>
  </si>
  <si>
    <t>(1) All surveys are based on sample surveys and therefore have an associated degree of sampling error. Information on confidence intervals where these are available and sample sizes are available in the background notes</t>
  </si>
  <si>
    <t xml:space="preserve">Further breakdowns of this data can be found in the found at: </t>
  </si>
  <si>
    <t>(1) All surveys are based on sample surveys and therefore have an associated degree of sampling error. Information on confidence intervals where these are available and sample sizes are available in the background notes.</t>
  </si>
  <si>
    <t xml:space="preserve"> </t>
  </si>
  <si>
    <t xml:space="preserve">(2) Figures derived from the Northern Ireland Passenger Survey (NIPS) conducted by the Northern Ireland Statistics and Research Agency (NISRA), the Survey of Overseas Travellers (SOT) conducted on behalf of Fáilte Ireland and the Household Travel Survey (HTS) conducted by Central Statistics Office (CSO). </t>
  </si>
  <si>
    <t>Visiting Friends/Relatives</t>
  </si>
  <si>
    <t>facebook</t>
  </si>
  <si>
    <t>twitter</t>
  </si>
  <si>
    <t>DfE Communications Office</t>
  </si>
  <si>
    <t>pressoffice@economy-ni.gov.uk</t>
  </si>
  <si>
    <r>
      <rPr>
        <sz val="12"/>
        <rFont val="Arial"/>
        <family val="2"/>
      </rPr>
      <t xml:space="preserve">3.    The production of tourism statistics is conducted in line with the </t>
    </r>
    <r>
      <rPr>
        <u/>
        <sz val="12"/>
        <color theme="10"/>
        <rFont val="Arial"/>
        <family val="2"/>
      </rPr>
      <t xml:space="preserve">UK Statistics Authority Code of Practice for Official Statistics. </t>
    </r>
    <r>
      <rPr>
        <sz val="12"/>
        <rFont val="Arial"/>
        <family val="2"/>
      </rPr>
      <t>This means that the statistics</t>
    </r>
  </si>
  <si>
    <t>Figure 1</t>
  </si>
  <si>
    <t>.</t>
  </si>
  <si>
    <t>Total outside NI and RoI Expenditure</t>
  </si>
  <si>
    <t>Colby House</t>
  </si>
  <si>
    <t>Stranmillis Court</t>
  </si>
  <si>
    <t>BT9 5RR</t>
  </si>
  <si>
    <t>tourismstatistics@nisra.gov.uk</t>
  </si>
  <si>
    <t>Mr Jim McColgan</t>
  </si>
  <si>
    <t>April 2015 - March 2017</t>
  </si>
  <si>
    <t>Yes</t>
  </si>
  <si>
    <t>Data correct as at 17/08/2017</t>
  </si>
  <si>
    <t>April 2015 - March 2016</t>
  </si>
  <si>
    <t>April 2016 - March 2017</t>
  </si>
  <si>
    <t>Figure 4: Place of origin overnight visitors (April 2016 - March 2017)</t>
  </si>
  <si>
    <t>Estimated number of overnight trips, nights and expenditure in NI (all visitors) for January to March 2016, 2017</t>
  </si>
  <si>
    <t>Estimated number of overnight trips in NI (all visitors) by reason for visit for January to March 2016, 2017</t>
  </si>
  <si>
    <t>Estimated number of overnight trips, nights and expenditure in NI (excluding NI residents) for January to March 2016, 2017</t>
  </si>
  <si>
    <t>Estimated nights spent in NI (all visitors) for January to March 2016, 2017</t>
  </si>
  <si>
    <t>Estimated expenditure (£) spent in NI (all visitors) for January to March 2016, 2017</t>
  </si>
  <si>
    <t>Estimated number of overnight trips, nights and expenditure in NI (all visitors) for the 12 months to March 2016, 2017</t>
  </si>
  <si>
    <t>Estimated number of overnight trips in NI (all visitors) by reason for visit for the 12 months to March 2016, 2017</t>
  </si>
  <si>
    <t>Estimated number of overnight trips, nights and expenditure in NI (excluding NI residents) for the 12 months to March 2016, 2017</t>
  </si>
  <si>
    <t>Estimated nights spent in NI (all visitors) for the 12 months to March 2016, 2017</t>
  </si>
  <si>
    <t>Estimated expenditure (£) spent in NI (all visitors) for the 12 months to March 2016, 2017</t>
  </si>
  <si>
    <t>January - March 2016</t>
  </si>
  <si>
    <t>January - March 2017</t>
  </si>
  <si>
    <r>
      <t>Table 3.1 Estimated</t>
    </r>
    <r>
      <rPr>
        <b/>
        <vertAlign val="superscript"/>
        <sz val="12"/>
        <color theme="1"/>
        <rFont val="Arial"/>
        <family val="2"/>
      </rPr>
      <t>(1,2)</t>
    </r>
    <r>
      <rPr>
        <b/>
        <sz val="12"/>
        <color theme="1"/>
        <rFont val="Arial"/>
        <family val="2"/>
      </rPr>
      <t xml:space="preserve"> number of overnight trips, nights and expenditure in NI </t>
    </r>
    <r>
      <rPr>
        <b/>
        <sz val="12"/>
        <rFont val="Arial"/>
        <family val="2"/>
      </rPr>
      <t>(all visitors</t>
    </r>
    <r>
      <rPr>
        <b/>
        <sz val="12"/>
        <color theme="1"/>
        <rFont val="Arial"/>
        <family val="2"/>
      </rPr>
      <t>) by quarter, Q1 2011 - Q1 2017</t>
    </r>
  </si>
  <si>
    <t xml:space="preserve">(3) Estimates based on a sample size of 51-100 appear shaded as </t>
  </si>
  <si>
    <t xml:space="preserve">(5) Estimates based on a sample size of 51-100 appear shaded as </t>
  </si>
  <si>
    <t>Rolling year estimated expenditure on overnight trips (Q1 2011 - Q1 2017) (non-zero axis)</t>
  </si>
  <si>
    <t xml:space="preserve">Quarterly outgoing passengers Northern Ireland Ports (Q1 2011 - Q1 2017) </t>
  </si>
  <si>
    <t>Total cruise ship numbers docking at NI ports (Q1 2012 - Q1 2017)</t>
  </si>
  <si>
    <t>Figure 2: Rolling year estimated expenditure (£m) on overnight trips, Q1 2011 - Q1 2017 (non-zero y axis)</t>
  </si>
  <si>
    <r>
      <rPr>
        <sz val="12"/>
        <color theme="1"/>
        <rFont val="Arial"/>
        <family val="2"/>
      </rPr>
      <t xml:space="preserve">2.    Tourism data is derived from a variety of sources, more information on these sources can also be found at this </t>
    </r>
    <r>
      <rPr>
        <u/>
        <sz val="12"/>
        <color theme="10"/>
        <rFont val="Arial"/>
        <family val="2"/>
      </rPr>
      <t>link</t>
    </r>
    <r>
      <rPr>
        <sz val="12"/>
        <color theme="1"/>
        <rFont val="Arial"/>
        <family val="2"/>
      </rPr>
      <t>. Tourism estimates are designed to provide timely data on tourism activity in Northern Ireland. The estimates may be subject to revision due to improvements to the survey/analysis methodology or the inclusion of data returned after the publication date.</t>
    </r>
  </si>
  <si>
    <r>
      <rPr>
        <sz val="12"/>
        <color theme="1"/>
        <rFont val="Arial"/>
        <family val="2"/>
      </rPr>
      <t>The figures in this document are the most up-to-date available at the time of publication, Northern Ireland Tourism Statistics have undergone a series of organisational changes and revisions to methodology. Information of the sources, the data quality of each source and any revisions or changes in methodology can be accessed at this</t>
    </r>
    <r>
      <rPr>
        <sz val="12"/>
        <color theme="10"/>
        <rFont val="Arial"/>
        <family val="2"/>
      </rPr>
      <t xml:space="preserve"> </t>
    </r>
    <r>
      <rPr>
        <u/>
        <sz val="12"/>
        <color theme="10"/>
        <rFont val="Arial"/>
        <family val="2"/>
      </rPr>
      <t>link.</t>
    </r>
  </si>
  <si>
    <t>4.   Tourism Statistics have recently undergone an assessment by the UK Statistics Authority. In May 2017 the Office for Statistics Regulation completed their review and confirmed the designation of new National Statistics on:</t>
  </si>
  <si>
    <t>Northern Ireland Annual Tourism Statistics</t>
  </si>
  <si>
    <t>Northern Ireland Quarterly Tourism Statistics</t>
  </si>
  <si>
    <t>External Overnight Trips to Northern Ireland</t>
  </si>
  <si>
    <t>Northern Ireland Domestic Tourism</t>
  </si>
  <si>
    <t>Northern Ireland Hotel Occupancy</t>
  </si>
  <si>
    <t>Northern Ireland Local Government District Tourism Statistics</t>
  </si>
  <si>
    <t>National Statistics status means that official statistics meet the highest standards of trustworthiness, quality and value.</t>
  </si>
  <si>
    <r>
      <rPr>
        <sz val="12"/>
        <rFont val="Arial"/>
        <family val="2"/>
      </rPr>
      <t xml:space="preserve">5.    NISRA uses the Survey of Overseas Travellers run by Fáilte Ireland to gain information on the overnight trips to Northern Ireland who exit through Republic of Ireland ports. Information on Northern Ireland overnight trips is also now collected through a separate survey carried out by Central Statistics Office Ireland. NISRA researched the two sources and presented and agreed the findings at the all Ireland tourism statistics meeting with all relevant providers and users of the data. The findings can be accessed at </t>
    </r>
    <r>
      <rPr>
        <u/>
        <sz val="12"/>
        <color theme="10"/>
        <rFont val="Arial"/>
        <family val="2"/>
      </rPr>
      <t>link.</t>
    </r>
  </si>
  <si>
    <t>9.    The vast majority of cruise ships visit Northern Ireland on a single day basis, arriving in the morning and leaving the same evening. Thus under UN definitions cruise ship visits are considered day-trips and excluded from the overnight trips figures outlined in section 1. To address this, section 4 includes statistics from Visit Belfast and Cruise North West and data relating to Warrenpoint port and Bangor Marina. Cruise ships can also drop anchor and tender passengers ashore at other parts of Northern Ireland (e.g. Portrush).</t>
  </si>
  <si>
    <t>Source: Northern Ireland Hotel Occupancy Survey</t>
  </si>
  <si>
    <t>Figure 7: Total cruise ship numbers docking at NI ports (Q1 2012 - Q1 2017)</t>
  </si>
  <si>
    <t>Place of origin overnight visitors April 2016 - March 2017)</t>
  </si>
  <si>
    <r>
      <t>Table 1.6 Estimated</t>
    </r>
    <r>
      <rPr>
        <b/>
        <vertAlign val="superscript"/>
        <sz val="12"/>
        <color theme="1"/>
        <rFont val="Arial"/>
        <family val="2"/>
      </rPr>
      <t>(1)</t>
    </r>
    <r>
      <rPr>
        <b/>
        <sz val="12"/>
        <color theme="1"/>
        <rFont val="Arial"/>
        <family val="2"/>
      </rPr>
      <t xml:space="preserve"> nights spent in NI (all visitors) for the 12 months to March 2016, 2017</t>
    </r>
  </si>
  <si>
    <r>
      <t>Table 1.7 Estimated</t>
    </r>
    <r>
      <rPr>
        <b/>
        <vertAlign val="superscript"/>
        <sz val="12"/>
        <color theme="1"/>
        <rFont val="Arial"/>
        <family val="2"/>
      </rPr>
      <t>(1)</t>
    </r>
    <r>
      <rPr>
        <b/>
        <sz val="12"/>
        <color theme="1"/>
        <rFont val="Arial"/>
        <family val="2"/>
      </rPr>
      <t xml:space="preserve"> expenditure (£) spent in NI (all visitors) for the 12 months to March 2016, 2017</t>
    </r>
  </si>
  <si>
    <t xml:space="preserve">(5) Estimates based on a sample size of &lt;30 appear shaded as </t>
  </si>
  <si>
    <r>
      <t xml:space="preserve">NI Overnight Trips </t>
    </r>
    <r>
      <rPr>
        <b/>
        <i/>
        <vertAlign val="superscript"/>
        <sz val="12"/>
        <color theme="1"/>
        <rFont val="Arial"/>
        <family val="2"/>
      </rPr>
      <t>(4)</t>
    </r>
  </si>
  <si>
    <r>
      <t xml:space="preserve">Total Overnight Trips </t>
    </r>
    <r>
      <rPr>
        <b/>
        <i/>
        <vertAlign val="superscript"/>
        <sz val="12"/>
        <color theme="1"/>
        <rFont val="Arial"/>
        <family val="2"/>
      </rPr>
      <t>(2,3,4)</t>
    </r>
  </si>
  <si>
    <r>
      <rPr>
        <sz val="12"/>
        <color theme="1"/>
        <rFont val="Arial"/>
        <family val="2"/>
      </rPr>
      <t xml:space="preserve">1.    These statistics present a summary of tourism information in the 12 months to March 2017. More detailed quarterly data is available on our website at this </t>
    </r>
    <r>
      <rPr>
        <u/>
        <sz val="12"/>
        <color theme="10"/>
        <rFont val="Arial"/>
        <family val="2"/>
      </rPr>
      <t>link</t>
    </r>
    <r>
      <rPr>
        <sz val="12"/>
        <color theme="1"/>
        <rFont val="Arial"/>
        <family val="2"/>
      </rPr>
      <t xml:space="preserve">. It should be noted that 2017 data are provisional until publication of the 2017 annual statistics in Spring 2018. The next tourism statistics release will be in October for the year ending June 2017; users should note that it is recommended estimated tourism statistics should be looked at over a twelve month period to give a more robust picture of tourism in NI over a period including all four quarters of the year to the latest statistics available. These results will be made available online in a tabular format only.  </t>
    </r>
  </si>
  <si>
    <t>028 9025 5159</t>
  </si>
  <si>
    <r>
      <t xml:space="preserve">Figure 6: Quarterly </t>
    </r>
    <r>
      <rPr>
        <b/>
        <u/>
        <sz val="12"/>
        <color theme="1"/>
        <rFont val="Arial"/>
        <family val="2"/>
      </rPr>
      <t>outgoing</t>
    </r>
    <r>
      <rPr>
        <b/>
        <sz val="12"/>
        <color theme="1"/>
        <rFont val="Arial"/>
        <family val="2"/>
      </rPr>
      <t xml:space="preserve"> passengers Northern Ireland Ports (Q1 2011 - Q1 2017) </t>
    </r>
  </si>
  <si>
    <r>
      <rPr>
        <sz val="12"/>
        <rFont val="Arial"/>
        <family val="2"/>
      </rPr>
      <t xml:space="preserve">6.    Due to the nature of household surveys in Northern Ireland, users should be aware that statistics on overnight trips in Northern Ireland residents aged under 16 are excluded. NISRA is in the process of changing the methodology of data collection to capture this information from April 2015. NISRA has also increased the sample size of the underlying survey used to measure domestic tourism from April 2017. Over the next year (2017/18), NISRA will explore the impact of both changes with a view to improving the overall estimates of domestic tourism and will update users on progress. Users can see the Tourism Statistics Plan at this </t>
    </r>
    <r>
      <rPr>
        <u/>
        <sz val="12"/>
        <color theme="10"/>
        <rFont val="Arial"/>
        <family val="2"/>
      </rPr>
      <t>link.</t>
    </r>
  </si>
  <si>
    <r>
      <rPr>
        <sz val="12"/>
        <rFont val="Arial"/>
        <family val="2"/>
      </rPr>
      <t xml:space="preserve">7.    While the statistics are produced in as timely a way as possible, it is realised that early indicators would be useful. Early tourism indicators are published at this </t>
    </r>
    <r>
      <rPr>
        <u/>
        <sz val="12"/>
        <color theme="10"/>
        <rFont val="Arial"/>
        <family val="2"/>
      </rPr>
      <t>link</t>
    </r>
    <r>
      <rPr>
        <sz val="12"/>
        <rFont val="Arial"/>
        <family val="2"/>
      </rPr>
      <t xml:space="preserve"> and are updated monthly.</t>
    </r>
  </si>
  <si>
    <r>
      <rPr>
        <sz val="12"/>
        <color theme="1"/>
        <rFont val="Arial"/>
        <family val="2"/>
      </rPr>
      <t>8. </t>
    </r>
    <r>
      <rPr>
        <sz val="12"/>
        <rFont val="Arial"/>
        <family val="2"/>
      </rPr>
      <t xml:space="preserve">   Tourism statistics systems are designed to collect information for Northern Ireland as a whole. However, respondents do indicate where they stay during these overnight trips allowing for some analysis at Local Government District level. The most recent 2016 results published at this level can be found at this </t>
    </r>
    <r>
      <rPr>
        <u/>
        <sz val="12"/>
        <color theme="10"/>
        <rFont val="Arial"/>
        <family val="2"/>
      </rPr>
      <t>link</t>
    </r>
    <r>
      <rPr>
        <sz val="12"/>
        <rFont val="Arial"/>
        <family val="2"/>
      </rPr>
      <t xml:space="preserve">. The 2017 Local Government District Tourism Statistics are expected to be published in July 2018. </t>
    </r>
  </si>
  <si>
    <t>11.    Follow NISRA on Twitter and Facebook. We welcome feedback from users on the content, format and relevance of this release. Feedback can be sent by email.</t>
  </si>
  <si>
    <r>
      <t>Table 1.1 Estimated</t>
    </r>
    <r>
      <rPr>
        <b/>
        <vertAlign val="superscript"/>
        <sz val="12"/>
        <color theme="1"/>
        <rFont val="Arial"/>
        <family val="2"/>
      </rPr>
      <t>(1,2)</t>
    </r>
    <r>
      <rPr>
        <b/>
        <sz val="12"/>
        <color theme="1"/>
        <rFont val="Arial"/>
        <family val="2"/>
      </rPr>
      <t xml:space="preserve"> number of overnight trips, nights and expenditure in NI (all visitors) for the 12 months to March 2016, 2017</t>
    </r>
  </si>
  <si>
    <r>
      <t>Table 1.2 Estimated</t>
    </r>
    <r>
      <rPr>
        <b/>
        <vertAlign val="superscript"/>
        <sz val="12"/>
        <color theme="1"/>
        <rFont val="Arial"/>
        <family val="2"/>
      </rPr>
      <t>(1,2)</t>
    </r>
    <r>
      <rPr>
        <b/>
        <sz val="12"/>
        <color theme="1"/>
        <rFont val="Arial"/>
        <family val="2"/>
      </rPr>
      <t xml:space="preserve"> number of overnight trips in NI (all visitors) by reason for visit for the 12 months to March 2016, 2017</t>
    </r>
  </si>
  <si>
    <r>
      <t>Table 1.4 Estimated</t>
    </r>
    <r>
      <rPr>
        <b/>
        <vertAlign val="superscript"/>
        <sz val="12"/>
        <color theme="1"/>
        <rFont val="Arial"/>
        <family val="2"/>
      </rPr>
      <t>(1,2)</t>
    </r>
    <r>
      <rPr>
        <b/>
        <sz val="12"/>
        <color theme="1"/>
        <rFont val="Arial"/>
        <family val="2"/>
      </rPr>
      <t xml:space="preserve"> number of overnight trips, nights and expenditure in NI (</t>
    </r>
    <r>
      <rPr>
        <b/>
        <sz val="12"/>
        <color rgb="FFFF0000"/>
        <rFont val="Arial"/>
        <family val="2"/>
      </rPr>
      <t>excluding NI residents</t>
    </r>
    <r>
      <rPr>
        <b/>
        <sz val="12"/>
        <color theme="1"/>
        <rFont val="Arial"/>
        <family val="2"/>
      </rPr>
      <t>) for the 12 months to March 2016, 2017</t>
    </r>
  </si>
  <si>
    <r>
      <t>Table 2.1 Estimated</t>
    </r>
    <r>
      <rPr>
        <b/>
        <vertAlign val="superscript"/>
        <sz val="12"/>
        <color theme="1"/>
        <rFont val="Arial"/>
        <family val="2"/>
      </rPr>
      <t>(1,2)</t>
    </r>
    <r>
      <rPr>
        <b/>
        <sz val="12"/>
        <color theme="1"/>
        <rFont val="Arial"/>
        <family val="2"/>
      </rPr>
      <t xml:space="preserve"> number of overnight trips, nights and expenditure in NI (all visitors) for January to March 2016, 2017</t>
    </r>
  </si>
  <si>
    <r>
      <t>Table 2.2 Estimated</t>
    </r>
    <r>
      <rPr>
        <b/>
        <vertAlign val="superscript"/>
        <sz val="12"/>
        <color theme="1"/>
        <rFont val="Arial"/>
        <family val="2"/>
      </rPr>
      <t>(1,2,3)</t>
    </r>
    <r>
      <rPr>
        <b/>
        <sz val="12"/>
        <color theme="1"/>
        <rFont val="Arial"/>
        <family val="2"/>
      </rPr>
      <t xml:space="preserve"> number of overnight trips in NI (all visitors) by reason for visit for January to March 2016, 2017</t>
    </r>
  </si>
  <si>
    <r>
      <t>Table 2.4 Estimated</t>
    </r>
    <r>
      <rPr>
        <b/>
        <vertAlign val="superscript"/>
        <sz val="12"/>
        <color theme="1"/>
        <rFont val="Arial"/>
        <family val="2"/>
      </rPr>
      <t>(1,2)</t>
    </r>
    <r>
      <rPr>
        <b/>
        <sz val="12"/>
        <color theme="1"/>
        <rFont val="Arial"/>
        <family val="2"/>
      </rPr>
      <t xml:space="preserve"> number of overnight trips, nights and expenditure in NI (</t>
    </r>
    <r>
      <rPr>
        <b/>
        <sz val="12"/>
        <color rgb="FFFF0000"/>
        <rFont val="Arial"/>
        <family val="2"/>
      </rPr>
      <t>excluding NI residents</t>
    </r>
    <r>
      <rPr>
        <b/>
        <sz val="12"/>
        <color theme="1"/>
        <rFont val="Arial"/>
        <family val="2"/>
      </rPr>
      <t>) for January to March 2016, 2017</t>
    </r>
  </si>
  <si>
    <r>
      <t>Table 2.6 Estimated</t>
    </r>
    <r>
      <rPr>
        <b/>
        <vertAlign val="superscript"/>
        <sz val="12"/>
        <color theme="1"/>
        <rFont val="Arial"/>
        <family val="2"/>
      </rPr>
      <t>(1,5)</t>
    </r>
    <r>
      <rPr>
        <b/>
        <sz val="12"/>
        <color theme="1"/>
        <rFont val="Arial"/>
        <family val="2"/>
      </rPr>
      <t xml:space="preserve"> nights spent in NI (all visitors) for January to March 2016, 2017 </t>
    </r>
  </si>
  <si>
    <r>
      <t>Table 2.7 Estimated</t>
    </r>
    <r>
      <rPr>
        <b/>
        <vertAlign val="superscript"/>
        <sz val="12"/>
        <color theme="1"/>
        <rFont val="Arial"/>
        <family val="2"/>
      </rPr>
      <t>(1,5)</t>
    </r>
    <r>
      <rPr>
        <b/>
        <sz val="12"/>
        <color theme="1"/>
        <rFont val="Arial"/>
        <family val="2"/>
      </rPr>
      <t xml:space="preserve"> expenditure (£) spent in NI (all visitors) for January to March 2016, 2017</t>
    </r>
  </si>
  <si>
    <t>Northern Ireland Tourism Statistics microdata Q1 2011-Q1 2017</t>
  </si>
  <si>
    <t>(3) Percentages shown may not add up to 100% due to rounding</t>
  </si>
  <si>
    <t xml:space="preserve">Figure 3: Reason for estimated overnight trips in Northern Ireland (April 2016 - March 2017) </t>
  </si>
  <si>
    <t xml:space="preserve">Rolling Year Overnight Trips </t>
  </si>
  <si>
    <t>Figure 5: Northern Ireland Hotel rooms sold rolling year (Q1 2012 - Q1 2017) (non-zero y axis)</t>
  </si>
  <si>
    <t xml:space="preserve">(1) Figures obtained from the Civil Aviation Authority (CAA), Stenaline and P&amp;O Ferries. </t>
  </si>
  <si>
    <r>
      <rPr>
        <sz val="12"/>
        <rFont val="Arial"/>
        <family val="2"/>
      </rPr>
      <t>10. The estimates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during 2016 stands at +/-7% for the year (associated expenditure at +/-11%). Note: based on the survey design confidence intervals for domestic tourism trips stands at +/-10% and external trips at +/-4% for trips taken in 2016. Confidence intervals for 2017 data will be available when the 2017 annual statistics publication is published in Spring 2018. Information on confidence intervals in Northern Ireland tourism statistics can be accesses at this</t>
    </r>
    <r>
      <rPr>
        <u/>
        <sz val="12"/>
        <color rgb="FF00B0F0"/>
        <rFont val="Arial"/>
        <family val="2"/>
      </rPr>
      <t xml:space="preserve"> link. </t>
    </r>
  </si>
  <si>
    <t>Rolling Year Expenditure during Overnight Trips (£)</t>
  </si>
  <si>
    <t>Expenditure during Overnight Trips (£)</t>
  </si>
  <si>
    <t>Figure 1: Rolling year estimated number of overnight trips, Q1 2011 - Q1 2017 (non-zero y axis)</t>
  </si>
  <si>
    <t>Rolling year estimated number of overnight trips (Q1 2011 - Q1 2017) (non-zero axis)</t>
  </si>
  <si>
    <t xml:space="preserve">Reason for estimated overnight trips in Northern Ireland April 2016 - March 2017) </t>
  </si>
  <si>
    <t>Northern Ireland hotel rooms sold rolling year (Q1 2012 - Q1 2017) (non-zero axis)</t>
  </si>
  <si>
    <t>Rolling Year Rooms Sold</t>
  </si>
  <si>
    <r>
      <t>Table 1.3 Estimated</t>
    </r>
    <r>
      <rPr>
        <b/>
        <vertAlign val="superscript"/>
        <sz val="12"/>
        <color theme="1"/>
        <rFont val="Arial"/>
        <family val="2"/>
      </rPr>
      <t>(1)</t>
    </r>
    <r>
      <rPr>
        <b/>
        <sz val="12"/>
        <color theme="1"/>
        <rFont val="Arial"/>
        <family val="2"/>
      </rPr>
      <t xml:space="preserve"> number of overnight trips in NI (all visitors) by market for the 12 months to March 2016, 2017</t>
    </r>
  </si>
  <si>
    <r>
      <t>Table 1.5 Estimated</t>
    </r>
    <r>
      <rPr>
        <b/>
        <vertAlign val="superscript"/>
        <sz val="12"/>
        <color theme="1"/>
        <rFont val="Arial"/>
        <family val="2"/>
      </rPr>
      <t>(1,5)</t>
    </r>
    <r>
      <rPr>
        <b/>
        <sz val="12"/>
        <color theme="1"/>
        <rFont val="Arial"/>
        <family val="2"/>
      </rPr>
      <t xml:space="preserve"> number of overnight trips to NI (all visitors) by reason for visit for the 12 months to March 2016, 2017</t>
    </r>
  </si>
  <si>
    <r>
      <t>Table 2.3 Estimated</t>
    </r>
    <r>
      <rPr>
        <b/>
        <vertAlign val="superscript"/>
        <sz val="12"/>
        <color theme="1"/>
        <rFont val="Arial"/>
        <family val="2"/>
      </rPr>
      <t>(1,5)</t>
    </r>
    <r>
      <rPr>
        <b/>
        <sz val="12"/>
        <color theme="1"/>
        <rFont val="Arial"/>
        <family val="2"/>
      </rPr>
      <t xml:space="preserve"> number of overnight trips in NI (all visitors) by market for January to March 2016, 2017</t>
    </r>
  </si>
  <si>
    <r>
      <t>Table 2.5 Estimated</t>
    </r>
    <r>
      <rPr>
        <b/>
        <vertAlign val="superscript"/>
        <sz val="12"/>
        <color theme="1"/>
        <rFont val="Arial"/>
        <family val="2"/>
      </rPr>
      <t>(1,5)</t>
    </r>
    <r>
      <rPr>
        <b/>
        <sz val="12"/>
        <color theme="1"/>
        <rFont val="Arial"/>
        <family val="2"/>
      </rPr>
      <t xml:space="preserve"> number of overnight trips to NI (all visitors) by reason for visit for the January to March 2016, 2017</t>
    </r>
  </si>
  <si>
    <t>Estimated number of overnight trips in NI (all visitors) by market for the 12 months to March 2016, 2017</t>
  </si>
  <si>
    <t>Estimated number of overnight trips to NI (all visitors) by reason for visit for the 12 months to March 2016, 2017</t>
  </si>
  <si>
    <t>Estimated number of overnight trips in NI (all visitors) by market for January to March 2016, 2017</t>
  </si>
  <si>
    <t>Estimated number of overnight trips to NI (all visitors) by reason for visit for the January to March 2016, 2017</t>
  </si>
  <si>
    <t>Estimated number of overnight trips, nights and expenditure in NI (all visitors) by quarter, Q1 2011 - Q1 2017</t>
  </si>
  <si>
    <t>Belfast Figures are obtained from Cruise Belfast</t>
  </si>
  <si>
    <t>Londonderry Figures are obtained from Cruise North West</t>
  </si>
  <si>
    <t>Cruise ships that include more than one Northern Ireland port in their itinerary will be included in the figures for each port at which they dock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</si>
</sst>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42"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u/>
      <sz val="11"/>
      <color theme="10"/>
      <name val="Calibri"/>
      <family val="2"/>
    </font>
    <font>
      <sz val="10"/>
      <name val="Arial"/>
      <family val="2"/>
    </font>
    <font>
      <u/>
      <sz val="10"/>
      <color indexed="12"/>
      <name val="Arial"/>
      <family val="2"/>
    </font>
    <font>
      <sz val="12"/>
      <color theme="1"/>
      <name val="Arial"/>
      <family val="2"/>
    </font>
    <font>
      <b/>
      <sz val="12"/>
      <color theme="1"/>
      <name val="Arial"/>
      <family val="2"/>
    </font>
    <font>
      <b/>
      <u/>
      <sz val="12"/>
      <color theme="1"/>
      <name val="Arial"/>
      <family val="2"/>
    </font>
    <font>
      <b/>
      <sz val="14"/>
      <name val="Arial"/>
      <family val="2"/>
    </font>
    <font>
      <b/>
      <sz val="14"/>
      <color indexed="18"/>
      <name val="Arial"/>
      <family val="2"/>
    </font>
    <font>
      <sz val="14"/>
      <name val="Arial"/>
      <family val="2"/>
    </font>
    <font>
      <sz val="14"/>
      <color indexed="18"/>
      <name val="Arial"/>
      <family val="2"/>
    </font>
    <font>
      <u/>
      <sz val="14"/>
      <name val="Arial"/>
      <family val="2"/>
    </font>
    <font>
      <b/>
      <u/>
      <sz val="14"/>
      <name val="Arial"/>
      <family val="2"/>
    </font>
    <font>
      <b/>
      <sz val="12"/>
      <name val="Arial"/>
      <family val="2"/>
    </font>
    <font>
      <sz val="12"/>
      <name val="Arial"/>
      <family val="2"/>
    </font>
    <font>
      <u/>
      <sz val="12"/>
      <color theme="10"/>
      <name val="Arial"/>
      <family val="2"/>
    </font>
    <font>
      <i/>
      <sz val="12"/>
      <color theme="1"/>
      <name val="Arial"/>
      <family val="2"/>
    </font>
    <font>
      <sz val="10"/>
      <color theme="1"/>
      <name val="Arial"/>
      <family val="2"/>
    </font>
    <font>
      <i/>
      <sz val="10"/>
      <color theme="1"/>
      <name val="Arial"/>
      <family val="2"/>
    </font>
    <font>
      <b/>
      <vertAlign val="superscript"/>
      <sz val="12"/>
      <color theme="1"/>
      <name val="Arial"/>
      <family val="2"/>
    </font>
    <font>
      <b/>
      <i/>
      <sz val="12"/>
      <color theme="1"/>
      <name val="Arial"/>
      <family val="2"/>
    </font>
    <font>
      <b/>
      <i/>
      <vertAlign val="superscript"/>
      <sz val="12"/>
      <color theme="1"/>
      <name val="Arial"/>
      <family val="2"/>
    </font>
    <font>
      <sz val="11"/>
      <color theme="1"/>
      <name val="Arial"/>
      <family val="2"/>
    </font>
    <font>
      <u/>
      <sz val="11"/>
      <color theme="10"/>
      <name val="Arial"/>
      <family val="2"/>
    </font>
    <font>
      <b/>
      <sz val="12"/>
      <color indexed="18"/>
      <name val="Arial"/>
      <family val="2"/>
    </font>
    <font>
      <sz val="12"/>
      <color indexed="18"/>
      <name val="Arial"/>
      <family val="2"/>
    </font>
    <font>
      <u/>
      <sz val="12"/>
      <color indexed="12"/>
      <name val="Arial"/>
      <family val="2"/>
    </font>
    <font>
      <sz val="12"/>
      <color theme="10"/>
      <name val="Arial"/>
      <family val="2"/>
    </font>
    <font>
      <i/>
      <sz val="12"/>
      <name val="Arial"/>
      <family val="2"/>
    </font>
    <font>
      <b/>
      <sz val="12"/>
      <color rgb="FFFF0000"/>
      <name val="Arial"/>
      <family val="2"/>
    </font>
    <font>
      <u/>
      <sz val="12"/>
      <color rgb="FF00B0F0"/>
      <name val="Arial"/>
      <family val="2"/>
    </font>
    <font>
      <u/>
      <sz val="10"/>
      <color theme="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0.34998626667073579"/>
        <bgColor indexed="64"/>
      </patternFill>
    </fill>
  </fills>
  <borders count="30">
    <border>
      <left/>
      <right/>
      <top/>
      <bottom/>
      <diagonal/>
    </border>
    <border>
      <left/>
      <right/>
      <top style="medium">
        <color auto="1"/>
      </top>
      <bottom style="medium">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thin">
        <color auto="1"/>
      </top>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bottom style="thin">
        <color auto="1"/>
      </bottom>
      <diagonal/>
    </border>
    <border>
      <left style="medium">
        <color auto="1"/>
      </left>
      <right/>
      <top style="thin">
        <color auto="1"/>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s>
  <cellStyleXfs count="7">
    <xf numFmtId="0" fontId="0" fillId="0" borderId="0"/>
    <xf numFmtId="9"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xf numFmtId="0" fontId="13" fillId="0" borderId="0" applyNumberFormat="0" applyFill="0" applyBorder="0" applyAlignment="0" applyProtection="0">
      <alignment vertical="top"/>
      <protection locked="0"/>
    </xf>
    <xf numFmtId="0" fontId="12" fillId="0" borderId="0"/>
    <xf numFmtId="43" fontId="10" fillId="0" borderId="0" applyFont="0" applyFill="0" applyBorder="0" applyAlignment="0" applyProtection="0"/>
  </cellStyleXfs>
  <cellXfs count="255">
    <xf numFmtId="0" fontId="0" fillId="0" borderId="0" xfId="0"/>
    <xf numFmtId="0" fontId="12" fillId="0" borderId="0" xfId="0" applyFont="1" applyFill="1" applyBorder="1"/>
    <xf numFmtId="0" fontId="14" fillId="0" borderId="0" xfId="0" applyFont="1"/>
    <xf numFmtId="0" fontId="25" fillId="0" borderId="0" xfId="2" applyFont="1" applyAlignment="1" applyProtection="1"/>
    <xf numFmtId="0" fontId="15" fillId="0" borderId="0" xfId="0" applyFont="1"/>
    <xf numFmtId="3" fontId="14" fillId="0" borderId="0" xfId="0" applyNumberFormat="1" applyFont="1"/>
    <xf numFmtId="0" fontId="26" fillId="0" borderId="0" xfId="0" applyFont="1" applyAlignment="1">
      <alignment horizontal="left" vertical="top" wrapText="1"/>
    </xf>
    <xf numFmtId="0" fontId="27" fillId="0" borderId="0" xfId="0" applyFont="1"/>
    <xf numFmtId="0" fontId="28" fillId="0" borderId="0" xfId="0" applyFont="1" applyAlignment="1">
      <alignment vertical="top" wrapText="1"/>
    </xf>
    <xf numFmtId="9" fontId="14" fillId="0" borderId="0" xfId="1" applyFont="1"/>
    <xf numFmtId="0" fontId="15" fillId="0" borderId="5" xfId="0" applyFont="1" applyBorder="1"/>
    <xf numFmtId="0" fontId="15" fillId="0" borderId="5" xfId="0" applyFont="1" applyBorder="1" applyAlignment="1">
      <alignment wrapText="1"/>
    </xf>
    <xf numFmtId="3" fontId="14" fillId="0" borderId="5" xfId="0" applyNumberFormat="1" applyFont="1" applyBorder="1"/>
    <xf numFmtId="0" fontId="26" fillId="0" borderId="0" xfId="0" applyFont="1" applyAlignment="1">
      <alignment vertical="top" wrapText="1"/>
    </xf>
    <xf numFmtId="3" fontId="14" fillId="0" borderId="0" xfId="0" applyNumberFormat="1" applyFont="1" applyFill="1"/>
    <xf numFmtId="0" fontId="24" fillId="0" borderId="0" xfId="0" applyFont="1" applyFill="1" applyBorder="1"/>
    <xf numFmtId="164" fontId="14" fillId="0" borderId="0" xfId="6" applyNumberFormat="1" applyFont="1"/>
    <xf numFmtId="0" fontId="14" fillId="0" borderId="1" xfId="0" applyFont="1" applyBorder="1"/>
    <xf numFmtId="0" fontId="15" fillId="0" borderId="1" xfId="0" applyFont="1" applyBorder="1"/>
    <xf numFmtId="0" fontId="15" fillId="0" borderId="0" xfId="0" applyFont="1" applyBorder="1"/>
    <xf numFmtId="3" fontId="14" fillId="0" borderId="0" xfId="0" applyNumberFormat="1" applyFont="1" applyBorder="1"/>
    <xf numFmtId="0" fontId="14" fillId="0" borderId="0" xfId="0" applyFont="1" applyBorder="1"/>
    <xf numFmtId="9" fontId="14" fillId="0" borderId="0" xfId="1" applyFont="1" applyBorder="1"/>
    <xf numFmtId="0" fontId="15" fillId="0" borderId="2" xfId="0" applyFont="1" applyBorder="1"/>
    <xf numFmtId="3" fontId="14" fillId="0" borderId="2" xfId="0" applyNumberFormat="1" applyFont="1" applyBorder="1"/>
    <xf numFmtId="0" fontId="14" fillId="0" borderId="2" xfId="0" applyFont="1" applyBorder="1"/>
    <xf numFmtId="0" fontId="30" fillId="0" borderId="2" xfId="0" applyFont="1" applyBorder="1"/>
    <xf numFmtId="3" fontId="30" fillId="0" borderId="2" xfId="0" applyNumberFormat="1" applyFont="1" applyBorder="1"/>
    <xf numFmtId="0" fontId="30" fillId="0" borderId="3" xfId="0" applyFont="1" applyBorder="1"/>
    <xf numFmtId="3" fontId="26" fillId="0" borderId="3" xfId="0" applyNumberFormat="1" applyFont="1" applyBorder="1"/>
    <xf numFmtId="0" fontId="26" fillId="0" borderId="3" xfId="0" applyFont="1" applyBorder="1"/>
    <xf numFmtId="0" fontId="30" fillId="0" borderId="1" xfId="0" applyFont="1" applyBorder="1"/>
    <xf numFmtId="3" fontId="30" fillId="0" borderId="1" xfId="0" applyNumberFormat="1" applyFont="1" applyBorder="1"/>
    <xf numFmtId="0" fontId="30" fillId="0" borderId="4" xfId="0" applyFont="1" applyFill="1" applyBorder="1"/>
    <xf numFmtId="0" fontId="30" fillId="0" borderId="4" xfId="0" applyFont="1" applyBorder="1"/>
    <xf numFmtId="3" fontId="14" fillId="0" borderId="0" xfId="0" applyNumberFormat="1" applyFont="1" applyFill="1" applyBorder="1"/>
    <xf numFmtId="0" fontId="14" fillId="0" borderId="0" xfId="0" applyFont="1" applyFill="1" applyBorder="1"/>
    <xf numFmtId="0" fontId="15" fillId="0" borderId="1" xfId="0" applyFont="1" applyBorder="1" applyAlignment="1">
      <alignment horizontal="right"/>
    </xf>
    <xf numFmtId="0" fontId="14" fillId="0" borderId="6" xfId="0" applyFont="1" applyBorder="1"/>
    <xf numFmtId="3" fontId="14" fillId="0" borderId="6" xfId="0" applyNumberFormat="1" applyFont="1" applyFill="1" applyBorder="1"/>
    <xf numFmtId="0" fontId="14" fillId="0" borderId="6" xfId="0" applyFont="1" applyFill="1" applyBorder="1"/>
    <xf numFmtId="9" fontId="14" fillId="0" borderId="6" xfId="1" applyFont="1" applyFill="1" applyBorder="1"/>
    <xf numFmtId="9" fontId="14" fillId="0" borderId="0" xfId="1" applyFont="1" applyFill="1" applyBorder="1"/>
    <xf numFmtId="3" fontId="30" fillId="0" borderId="2" xfId="0" applyNumberFormat="1" applyFont="1" applyFill="1" applyBorder="1"/>
    <xf numFmtId="0" fontId="30" fillId="0" borderId="2" xfId="0" applyFont="1" applyFill="1" applyBorder="1"/>
    <xf numFmtId="0" fontId="14" fillId="0" borderId="7" xfId="0" applyFont="1" applyBorder="1"/>
    <xf numFmtId="0" fontId="0" fillId="0" borderId="0" xfId="0" applyAlignment="1">
      <alignment vertical="center"/>
    </xf>
    <xf numFmtId="3" fontId="0" fillId="0" borderId="0" xfId="0" applyNumberFormat="1"/>
    <xf numFmtId="0" fontId="9" fillId="0" borderId="0" xfId="0" applyFont="1"/>
    <xf numFmtId="0" fontId="26" fillId="3" borderId="0" xfId="0" applyFont="1" applyFill="1" applyAlignment="1">
      <alignment vertical="top" wrapText="1"/>
    </xf>
    <xf numFmtId="0" fontId="26" fillId="0" borderId="0" xfId="0" applyFont="1" applyFill="1" applyAlignment="1">
      <alignment vertical="top" wrapText="1"/>
    </xf>
    <xf numFmtId="0" fontId="14" fillId="0" borderId="0" xfId="0" applyFont="1" applyFill="1"/>
    <xf numFmtId="0" fontId="25" fillId="0" borderId="0" xfId="2" applyFont="1" applyFill="1" applyAlignment="1" applyProtection="1"/>
    <xf numFmtId="0" fontId="15" fillId="0" borderId="0" xfId="0" applyFont="1" applyFill="1"/>
    <xf numFmtId="0" fontId="14" fillId="0" borderId="1" xfId="0" applyFont="1" applyFill="1" applyBorder="1"/>
    <xf numFmtId="0" fontId="15" fillId="0" borderId="1" xfId="0" applyFont="1" applyFill="1" applyBorder="1"/>
    <xf numFmtId="0" fontId="15" fillId="0" borderId="0" xfId="0" applyFont="1" applyFill="1" applyBorder="1"/>
    <xf numFmtId="0" fontId="15" fillId="0" borderId="2" xfId="0" applyFont="1" applyFill="1" applyBorder="1"/>
    <xf numFmtId="3" fontId="14" fillId="0" borderId="2" xfId="0" applyNumberFormat="1" applyFont="1" applyFill="1" applyBorder="1"/>
    <xf numFmtId="0" fontId="14" fillId="0" borderId="2" xfId="0" applyFont="1" applyFill="1" applyBorder="1"/>
    <xf numFmtId="0" fontId="27" fillId="0" borderId="0" xfId="0" applyFont="1" applyFill="1"/>
    <xf numFmtId="9" fontId="14" fillId="0" borderId="0" xfId="1" applyFont="1" applyFill="1"/>
    <xf numFmtId="9" fontId="14" fillId="0" borderId="2" xfId="1" applyFont="1" applyFill="1" applyBorder="1"/>
    <xf numFmtId="9" fontId="14" fillId="0" borderId="1" xfId="1" applyFont="1" applyFill="1" applyBorder="1"/>
    <xf numFmtId="3" fontId="30" fillId="0" borderId="1" xfId="0" applyNumberFormat="1" applyFont="1" applyFill="1" applyBorder="1"/>
    <xf numFmtId="0" fontId="30" fillId="0" borderId="1" xfId="0" applyFont="1" applyFill="1" applyBorder="1"/>
    <xf numFmtId="9" fontId="14" fillId="0" borderId="3" xfId="1" applyFont="1" applyFill="1" applyBorder="1"/>
    <xf numFmtId="0" fontId="8" fillId="0" borderId="0" xfId="0" applyFont="1"/>
    <xf numFmtId="3" fontId="30" fillId="0" borderId="4" xfId="0" applyNumberFormat="1" applyFont="1" applyFill="1" applyBorder="1"/>
    <xf numFmtId="0" fontId="30" fillId="0" borderId="0" xfId="0" applyFont="1" applyFill="1" applyBorder="1"/>
    <xf numFmtId="3" fontId="30" fillId="0" borderId="0" xfId="0" applyNumberFormat="1" applyFont="1" applyFill="1" applyBorder="1"/>
    <xf numFmtId="3" fontId="14" fillId="0" borderId="7" xfId="0" applyNumberFormat="1" applyFont="1" applyFill="1" applyBorder="1"/>
    <xf numFmtId="0" fontId="14" fillId="0" borderId="7" xfId="0" applyFont="1" applyFill="1" applyBorder="1"/>
    <xf numFmtId="2" fontId="14" fillId="0" borderId="0" xfId="0" applyNumberFormat="1" applyFont="1"/>
    <xf numFmtId="1" fontId="14" fillId="0" borderId="0" xfId="0" applyNumberFormat="1" applyFont="1"/>
    <xf numFmtId="0" fontId="7" fillId="0" borderId="0" xfId="0" applyFont="1"/>
    <xf numFmtId="0" fontId="14" fillId="0" borderId="0" xfId="0" applyFont="1" applyFill="1" applyAlignment="1">
      <alignment wrapText="1"/>
    </xf>
    <xf numFmtId="0" fontId="7" fillId="0" borderId="0" xfId="0" applyFont="1" applyFill="1" applyAlignment="1">
      <alignment wrapText="1"/>
    </xf>
    <xf numFmtId="0" fontId="15" fillId="0" borderId="1" xfId="0" applyFont="1" applyBorder="1" applyAlignment="1">
      <alignment horizontal="right" wrapText="1"/>
    </xf>
    <xf numFmtId="0" fontId="14" fillId="0" borderId="18" xfId="0" applyFont="1" applyBorder="1"/>
    <xf numFmtId="0" fontId="14" fillId="0" borderId="19" xfId="0" applyFont="1" applyBorder="1"/>
    <xf numFmtId="0" fontId="30" fillId="0" borderId="20" xfId="0" applyFont="1" applyFill="1" applyBorder="1"/>
    <xf numFmtId="0" fontId="30" fillId="0" borderId="20" xfId="0" applyFont="1" applyBorder="1"/>
    <xf numFmtId="3" fontId="6" fillId="0" borderId="0" xfId="0" applyNumberFormat="1" applyFont="1"/>
    <xf numFmtId="0" fontId="27" fillId="0" borderId="0" xfId="0" applyFont="1" applyFill="1" applyAlignment="1">
      <alignment vertical="top"/>
    </xf>
    <xf numFmtId="0" fontId="6" fillId="0" borderId="0" xfId="0" applyFont="1"/>
    <xf numFmtId="9" fontId="27" fillId="0" borderId="0" xfId="1" applyFont="1"/>
    <xf numFmtId="0" fontId="32" fillId="0" borderId="0" xfId="0" applyFont="1"/>
    <xf numFmtId="0" fontId="5" fillId="0" borderId="7" xfId="0" applyFont="1" applyBorder="1"/>
    <xf numFmtId="3" fontId="5" fillId="0" borderId="7" xfId="0" applyNumberFormat="1" applyFont="1" applyFill="1" applyBorder="1"/>
    <xf numFmtId="3" fontId="32" fillId="0" borderId="0" xfId="0" applyNumberFormat="1" applyFont="1"/>
    <xf numFmtId="0" fontId="5" fillId="0" borderId="0" xfId="0" applyFont="1" applyBorder="1"/>
    <xf numFmtId="3" fontId="5" fillId="0" borderId="0" xfId="0" applyNumberFormat="1" applyFont="1" applyFill="1" applyBorder="1"/>
    <xf numFmtId="0" fontId="5" fillId="0" borderId="4" xfId="0" applyFont="1" applyBorder="1"/>
    <xf numFmtId="3" fontId="5" fillId="0" borderId="4" xfId="0" applyNumberFormat="1" applyFont="1" applyFill="1" applyBorder="1"/>
    <xf numFmtId="0" fontId="32" fillId="0" borderId="0" xfId="0" applyFont="1" applyFill="1"/>
    <xf numFmtId="0" fontId="33" fillId="0" borderId="0" xfId="2" applyFont="1" applyFill="1" applyAlignment="1" applyProtection="1">
      <alignment vertical="top" wrapText="1"/>
    </xf>
    <xf numFmtId="0" fontId="33" fillId="0" borderId="0" xfId="2" applyFont="1" applyFill="1" applyAlignment="1" applyProtection="1"/>
    <xf numFmtId="0" fontId="5" fillId="0" borderId="0" xfId="0" applyFont="1" applyFill="1"/>
    <xf numFmtId="3" fontId="5" fillId="0" borderId="9" xfId="0" applyNumberFormat="1" applyFont="1" applyFill="1" applyBorder="1"/>
    <xf numFmtId="3" fontId="5" fillId="0" borderId="11" xfId="0" applyNumberFormat="1" applyFont="1" applyFill="1" applyBorder="1"/>
    <xf numFmtId="3" fontId="5" fillId="0" borderId="10" xfId="0" applyNumberFormat="1" applyFont="1" applyFill="1" applyBorder="1"/>
    <xf numFmtId="164" fontId="14" fillId="0" borderId="0" xfId="6" applyNumberFormat="1" applyFont="1" applyFill="1"/>
    <xf numFmtId="0" fontId="15" fillId="0" borderId="1" xfId="0" applyFont="1" applyFill="1" applyBorder="1" applyAlignment="1">
      <alignment horizontal="right" wrapText="1"/>
    </xf>
    <xf numFmtId="0" fontId="16" fillId="0" borderId="0" xfId="0" applyFont="1" applyFill="1" applyAlignment="1">
      <alignment wrapText="1"/>
    </xf>
    <xf numFmtId="0" fontId="32" fillId="0" borderId="0" xfId="0" applyFont="1" applyFill="1" applyAlignment="1"/>
    <xf numFmtId="0" fontId="7" fillId="0" borderId="0" xfId="0" applyFont="1" applyFill="1" applyAlignment="1">
      <alignment horizontal="left" wrapText="1"/>
    </xf>
    <xf numFmtId="0" fontId="4" fillId="0" borderId="0" xfId="0" applyFont="1" applyFill="1" applyAlignment="1">
      <alignment horizontal="left" wrapText="1"/>
    </xf>
    <xf numFmtId="0" fontId="25" fillId="0" borderId="0" xfId="2" applyFont="1" applyFill="1" applyAlignment="1" applyProtection="1">
      <alignment horizontal="left" wrapText="1"/>
    </xf>
    <xf numFmtId="0" fontId="3" fillId="0" borderId="0" xfId="0" applyFont="1"/>
    <xf numFmtId="0" fontId="15" fillId="0" borderId="1" xfId="0" applyFont="1" applyFill="1" applyBorder="1" applyAlignment="1">
      <alignment horizontal="right"/>
    </xf>
    <xf numFmtId="9" fontId="30" fillId="0" borderId="2" xfId="1" applyFont="1" applyFill="1" applyBorder="1"/>
    <xf numFmtId="3" fontId="14" fillId="2" borderId="0" xfId="0" applyNumberFormat="1" applyFont="1" applyFill="1" applyBorder="1"/>
    <xf numFmtId="9" fontId="14" fillId="2" borderId="0" xfId="1" applyFont="1" applyFill="1" applyBorder="1"/>
    <xf numFmtId="0" fontId="3" fillId="0" borderId="4" xfId="0" applyFont="1" applyBorder="1"/>
    <xf numFmtId="164" fontId="14" fillId="0" borderId="0" xfId="0" applyNumberFormat="1" applyFont="1"/>
    <xf numFmtId="9" fontId="14" fillId="0" borderId="0" xfId="1" applyNumberFormat="1" applyFont="1"/>
    <xf numFmtId="0" fontId="3" fillId="0" borderId="0" xfId="0" applyFont="1" applyFill="1" applyAlignment="1">
      <alignment horizontal="left" wrapText="1"/>
    </xf>
    <xf numFmtId="0" fontId="2" fillId="0" borderId="0" xfId="0" applyFont="1"/>
    <xf numFmtId="9" fontId="14" fillId="0" borderId="0" xfId="0" applyNumberFormat="1" applyFont="1"/>
    <xf numFmtId="0" fontId="1" fillId="0" borderId="0" xfId="0" applyFont="1"/>
    <xf numFmtId="14" fontId="1" fillId="0" borderId="0" xfId="0" applyNumberFormat="1" applyFont="1" applyFill="1"/>
    <xf numFmtId="14" fontId="1" fillId="3" borderId="0" xfId="0" applyNumberFormat="1" applyFont="1" applyFill="1"/>
    <xf numFmtId="0" fontId="14" fillId="0" borderId="0" xfId="1" applyNumberFormat="1" applyFont="1" applyFill="1"/>
    <xf numFmtId="0" fontId="28" fillId="0" borderId="0" xfId="0" applyFont="1" applyAlignment="1">
      <alignment horizontal="left" vertical="top" wrapText="1"/>
    </xf>
    <xf numFmtId="0" fontId="5" fillId="0" borderId="0" xfId="0" applyFont="1" applyBorder="1" applyAlignment="1">
      <alignment horizontal="right" vertical="center"/>
    </xf>
    <xf numFmtId="9" fontId="14" fillId="0" borderId="2" xfId="1" applyNumberFormat="1" applyFont="1" applyFill="1" applyBorder="1"/>
    <xf numFmtId="0" fontId="1" fillId="0" borderId="0" xfId="0" applyFont="1" applyBorder="1"/>
    <xf numFmtId="0" fontId="5" fillId="0" borderId="23" xfId="0" applyFont="1" applyBorder="1" applyAlignment="1">
      <alignment horizontal="right" vertical="center"/>
    </xf>
    <xf numFmtId="3" fontId="5" fillId="0" borderId="24" xfId="0" applyNumberFormat="1" applyFont="1" applyFill="1" applyBorder="1"/>
    <xf numFmtId="3" fontId="5" fillId="0" borderId="25" xfId="0" applyNumberFormat="1" applyFont="1" applyFill="1" applyBorder="1"/>
    <xf numFmtId="0" fontId="1" fillId="0" borderId="24" xfId="0" applyFont="1" applyBorder="1"/>
    <xf numFmtId="0" fontId="1" fillId="0" borderId="4" xfId="0" applyFont="1" applyBorder="1"/>
    <xf numFmtId="164" fontId="0" fillId="0" borderId="0" xfId="0" applyNumberFormat="1"/>
    <xf numFmtId="0" fontId="1" fillId="0" borderId="0" xfId="0" applyFont="1" applyFill="1"/>
    <xf numFmtId="3" fontId="1" fillId="0" borderId="0" xfId="0" applyNumberFormat="1" applyFont="1" applyFill="1" applyBorder="1"/>
    <xf numFmtId="9" fontId="14" fillId="0" borderId="7" xfId="1" applyFont="1" applyFill="1" applyBorder="1"/>
    <xf numFmtId="9" fontId="14" fillId="0" borderId="4" xfId="1" applyFont="1" applyFill="1" applyBorder="1"/>
    <xf numFmtId="0" fontId="25" fillId="0" borderId="0" xfId="2" applyFont="1" applyFill="1" applyBorder="1" applyAlignment="1" applyProtection="1">
      <alignment vertical="top" wrapText="1"/>
    </xf>
    <xf numFmtId="0" fontId="36" fillId="0" borderId="0" xfId="4" applyFont="1" applyFill="1" applyBorder="1" applyAlignment="1" applyProtection="1"/>
    <xf numFmtId="0" fontId="17" fillId="0" borderId="0" xfId="3" applyFont="1" applyFill="1" applyBorder="1" applyAlignment="1" applyProtection="1">
      <alignment wrapText="1"/>
    </xf>
    <xf numFmtId="0" fontId="34" fillId="0" borderId="0" xfId="3" applyFont="1" applyFill="1" applyBorder="1" applyAlignment="1" applyProtection="1">
      <alignment wrapText="1"/>
    </xf>
    <xf numFmtId="0" fontId="17" fillId="0" borderId="0" xfId="3" applyFont="1" applyFill="1" applyBorder="1" applyAlignment="1" applyProtection="1">
      <alignment vertical="top" wrapText="1"/>
    </xf>
    <xf numFmtId="0" fontId="19" fillId="0" borderId="0" xfId="3" applyFont="1" applyFill="1" applyBorder="1" applyProtection="1"/>
    <xf numFmtId="0" fontId="18" fillId="0" borderId="0" xfId="3" applyFont="1" applyFill="1" applyBorder="1" applyAlignment="1" applyProtection="1">
      <alignment horizontal="left" vertical="top" wrapText="1"/>
    </xf>
    <xf numFmtId="0" fontId="35" fillId="0" borderId="0" xfId="3" applyFont="1" applyFill="1" applyBorder="1" applyAlignment="1" applyProtection="1">
      <alignment wrapText="1"/>
    </xf>
    <xf numFmtId="0" fontId="20" fillId="0" borderId="0" xfId="3" applyFont="1" applyFill="1" applyBorder="1" applyAlignment="1" applyProtection="1">
      <alignment vertical="top" wrapText="1"/>
    </xf>
    <xf numFmtId="0" fontId="24" fillId="0" borderId="0" xfId="3" applyFont="1" applyFill="1" applyBorder="1" applyProtection="1"/>
    <xf numFmtId="0" fontId="18" fillId="0" borderId="0" xfId="3" applyFont="1" applyFill="1" applyBorder="1" applyAlignment="1" applyProtection="1">
      <alignment vertical="top" wrapText="1"/>
    </xf>
    <xf numFmtId="0" fontId="19" fillId="0" borderId="0" xfId="3" applyFont="1" applyFill="1" applyBorder="1" applyAlignment="1" applyProtection="1">
      <alignment vertical="top" wrapText="1"/>
    </xf>
    <xf numFmtId="0" fontId="17" fillId="0" borderId="0" xfId="3" applyFont="1" applyFill="1" applyBorder="1" applyProtection="1"/>
    <xf numFmtId="14" fontId="24" fillId="0" borderId="0" xfId="3" applyNumberFormat="1" applyFont="1" applyFill="1" applyBorder="1" applyAlignment="1" applyProtection="1">
      <alignment horizontal="left"/>
    </xf>
    <xf numFmtId="0" fontId="3" fillId="0" borderId="0" xfId="0" applyFont="1" applyFill="1" applyBorder="1" applyAlignment="1" applyProtection="1">
      <alignment vertical="top" wrapText="1"/>
    </xf>
    <xf numFmtId="0" fontId="21" fillId="0" borderId="0" xfId="3" applyFont="1" applyFill="1" applyBorder="1" applyProtection="1"/>
    <xf numFmtId="0" fontId="17" fillId="0" borderId="0" xfId="3" applyFont="1" applyFill="1" applyBorder="1" applyAlignment="1" applyProtection="1">
      <alignment horizontal="center"/>
    </xf>
    <xf numFmtId="0" fontId="22" fillId="0" borderId="0" xfId="3" applyFont="1" applyFill="1" applyBorder="1" applyAlignment="1" applyProtection="1">
      <alignment horizontal="left"/>
    </xf>
    <xf numFmtId="0" fontId="19" fillId="0" borderId="0" xfId="3" applyFont="1" applyFill="1" applyBorder="1" applyAlignment="1" applyProtection="1">
      <alignment horizontal="left"/>
    </xf>
    <xf numFmtId="0" fontId="14" fillId="0" borderId="13" xfId="0" applyFont="1" applyFill="1" applyBorder="1"/>
    <xf numFmtId="0" fontId="15" fillId="0" borderId="16" xfId="0" applyFont="1" applyFill="1" applyBorder="1"/>
    <xf numFmtId="0" fontId="25" fillId="0" borderId="16" xfId="2" applyFont="1" applyFill="1" applyBorder="1" applyAlignment="1" applyProtection="1"/>
    <xf numFmtId="0" fontId="25" fillId="0" borderId="17" xfId="2" applyFont="1" applyFill="1" applyBorder="1" applyAlignment="1" applyProtection="1"/>
    <xf numFmtId="0" fontId="23" fillId="0" borderId="16" xfId="2" applyFont="1" applyFill="1" applyBorder="1" applyAlignment="1" applyProtection="1"/>
    <xf numFmtId="0" fontId="23" fillId="0" borderId="15" xfId="2" applyFont="1" applyFill="1" applyBorder="1" applyAlignment="1" applyProtection="1"/>
    <xf numFmtId="0" fontId="7" fillId="0" borderId="16" xfId="0" applyFont="1" applyFill="1" applyBorder="1"/>
    <xf numFmtId="0" fontId="15" fillId="0" borderId="8" xfId="0" applyFont="1" applyFill="1" applyBorder="1" applyAlignment="1">
      <alignment horizontal="left"/>
    </xf>
    <xf numFmtId="0" fontId="14" fillId="0" borderId="9" xfId="0" applyFont="1" applyFill="1" applyBorder="1" applyAlignment="1">
      <alignment horizontal="left"/>
    </xf>
    <xf numFmtId="0" fontId="1" fillId="0" borderId="9" xfId="0" applyFont="1" applyFill="1" applyBorder="1" applyAlignment="1">
      <alignment horizontal="left"/>
    </xf>
    <xf numFmtId="0" fontId="14" fillId="0" borderId="12" xfId="0" applyFont="1" applyFill="1" applyBorder="1" applyAlignment="1">
      <alignment horizontal="left"/>
    </xf>
    <xf numFmtId="0" fontId="14" fillId="0" borderId="14" xfId="0" applyFont="1" applyFill="1" applyBorder="1" applyAlignment="1">
      <alignment horizontal="left"/>
    </xf>
    <xf numFmtId="0" fontId="15" fillId="0" borderId="9" xfId="0" applyFont="1" applyFill="1" applyBorder="1" applyAlignment="1">
      <alignment horizontal="left"/>
    </xf>
    <xf numFmtId="0" fontId="1" fillId="0" borderId="12" xfId="0" applyFont="1" applyFill="1" applyBorder="1" applyAlignment="1">
      <alignment horizontal="left"/>
    </xf>
    <xf numFmtId="165" fontId="14" fillId="0" borderId="0" xfId="1" applyNumberFormat="1" applyFont="1"/>
    <xf numFmtId="0" fontId="38" fillId="0" borderId="0" xfId="2" applyFont="1" applyFill="1" applyAlignment="1" applyProtection="1">
      <alignment horizontal="left" wrapText="1"/>
    </xf>
    <xf numFmtId="0" fontId="26" fillId="0" borderId="0" xfId="0" applyFont="1" applyFill="1"/>
    <xf numFmtId="0" fontId="24" fillId="0" borderId="0" xfId="2" applyFont="1" applyFill="1" applyAlignment="1" applyProtection="1">
      <alignment horizontal="left" wrapText="1"/>
    </xf>
    <xf numFmtId="0" fontId="1" fillId="0" borderId="0" xfId="0" applyFont="1" applyFill="1" applyAlignment="1">
      <alignment horizontal="left" wrapText="1"/>
    </xf>
    <xf numFmtId="0" fontId="14" fillId="0" borderId="0" xfId="0" applyFont="1" applyAlignment="1">
      <alignment horizontal="center"/>
    </xf>
    <xf numFmtId="0" fontId="28" fillId="4" borderId="0" xfId="0" applyFont="1" applyFill="1" applyAlignment="1">
      <alignment horizontal="left" vertical="top"/>
    </xf>
    <xf numFmtId="0" fontId="28" fillId="5" borderId="0" xfId="0" applyFont="1" applyFill="1" applyAlignment="1">
      <alignment horizontal="left" vertical="top"/>
    </xf>
    <xf numFmtId="0" fontId="28" fillId="6" borderId="0" xfId="0" applyFont="1" applyFill="1" applyAlignment="1">
      <alignment horizontal="left" vertical="top"/>
    </xf>
    <xf numFmtId="3" fontId="14" fillId="6" borderId="0" xfId="0" applyNumberFormat="1" applyFont="1" applyFill="1" applyBorder="1"/>
    <xf numFmtId="9" fontId="14" fillId="6" borderId="0" xfId="1" applyFont="1" applyFill="1" applyBorder="1"/>
    <xf numFmtId="3" fontId="14" fillId="4" borderId="0" xfId="0" applyNumberFormat="1" applyFont="1" applyFill="1" applyBorder="1"/>
    <xf numFmtId="9" fontId="14" fillId="4" borderId="0" xfId="0" applyNumberFormat="1" applyFont="1" applyFill="1" applyBorder="1"/>
    <xf numFmtId="3" fontId="14" fillId="5" borderId="0" xfId="0" applyNumberFormat="1" applyFont="1" applyFill="1" applyBorder="1"/>
    <xf numFmtId="9" fontId="14" fillId="5" borderId="0" xfId="1" applyFont="1" applyFill="1" applyBorder="1"/>
    <xf numFmtId="3" fontId="1" fillId="5" borderId="0" xfId="0" applyNumberFormat="1" applyFont="1" applyFill="1" applyBorder="1"/>
    <xf numFmtId="9" fontId="1" fillId="5" borderId="0" xfId="1" applyFont="1" applyFill="1" applyBorder="1"/>
    <xf numFmtId="9" fontId="14" fillId="4" borderId="0" xfId="1" applyFont="1" applyFill="1" applyBorder="1"/>
    <xf numFmtId="3" fontId="30" fillId="5" borderId="4" xfId="0" applyNumberFormat="1" applyFont="1" applyFill="1" applyBorder="1"/>
    <xf numFmtId="9" fontId="14" fillId="4" borderId="4" xfId="1" applyFont="1" applyFill="1" applyBorder="1"/>
    <xf numFmtId="0" fontId="1" fillId="0" borderId="0" xfId="0" applyFont="1" applyFill="1" applyAlignment="1">
      <alignment wrapText="1"/>
    </xf>
    <xf numFmtId="0" fontId="25" fillId="0" borderId="0" xfId="2" applyFont="1" applyFill="1" applyBorder="1" applyAlignment="1" applyProtection="1">
      <alignment horizontal="left" wrapText="1"/>
    </xf>
    <xf numFmtId="0" fontId="28" fillId="0" borderId="0" xfId="0" applyFont="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left" vertical="top"/>
    </xf>
    <xf numFmtId="9" fontId="15" fillId="0" borderId="0" xfId="1" applyFont="1" applyFill="1"/>
    <xf numFmtId="164" fontId="14" fillId="0" borderId="0" xfId="6" applyNumberFormat="1" applyFont="1" applyBorder="1"/>
    <xf numFmtId="0" fontId="6" fillId="0" borderId="0" xfId="0" applyFont="1" applyBorder="1"/>
    <xf numFmtId="0" fontId="3" fillId="0" borderId="0" xfId="0" applyFont="1" applyBorder="1"/>
    <xf numFmtId="3" fontId="14" fillId="0" borderId="4" xfId="0" applyNumberFormat="1" applyFont="1" applyBorder="1"/>
    <xf numFmtId="164" fontId="14" fillId="0" borderId="4" xfId="6" applyNumberFormat="1" applyFont="1" applyBorder="1"/>
    <xf numFmtId="0" fontId="14" fillId="0" borderId="4" xfId="0" applyFont="1" applyBorder="1"/>
    <xf numFmtId="0" fontId="3" fillId="0" borderId="7" xfId="0" applyFont="1" applyBorder="1"/>
    <xf numFmtId="14" fontId="1" fillId="0" borderId="0" xfId="0" applyNumberFormat="1" applyFont="1" applyFill="1" applyBorder="1"/>
    <xf numFmtId="0" fontId="41" fillId="0" borderId="0" xfId="2" applyFont="1" applyFill="1" applyAlignment="1" applyProtection="1">
      <alignment vertical="top"/>
    </xf>
    <xf numFmtId="3" fontId="14" fillId="0" borderId="7" xfId="0" applyNumberFormat="1" applyFont="1" applyBorder="1"/>
    <xf numFmtId="0" fontId="5" fillId="0" borderId="18" xfId="0" applyFont="1" applyBorder="1" applyAlignment="1">
      <alignment horizontal="center" wrapText="1"/>
    </xf>
    <xf numFmtId="0" fontId="5" fillId="0" borderId="1" xfId="0" applyFont="1" applyBorder="1" applyAlignment="1">
      <alignment horizontal="center" wrapText="1"/>
    </xf>
    <xf numFmtId="0" fontId="1" fillId="0" borderId="8" xfId="0" applyFont="1" applyBorder="1" applyAlignment="1">
      <alignment horizontal="center" wrapText="1"/>
    </xf>
    <xf numFmtId="164" fontId="14" fillId="0" borderId="7" xfId="6" applyNumberFormat="1" applyFont="1" applyBorder="1"/>
    <xf numFmtId="0" fontId="1" fillId="0" borderId="26" xfId="0" applyFont="1" applyBorder="1" applyAlignment="1">
      <alignment horizontal="center"/>
    </xf>
    <xf numFmtId="0" fontId="1" fillId="0" borderId="27" xfId="0" applyFont="1" applyBorder="1" applyAlignment="1">
      <alignment horizontal="center"/>
    </xf>
    <xf numFmtId="0" fontId="1" fillId="0" borderId="27" xfId="0" applyFont="1" applyBorder="1" applyAlignment="1">
      <alignment horizontal="center" wrapText="1"/>
    </xf>
    <xf numFmtId="0" fontId="1" fillId="0" borderId="28" xfId="0" applyFont="1" applyBorder="1" applyAlignment="1">
      <alignment horizontal="center" wrapText="1"/>
    </xf>
    <xf numFmtId="164" fontId="14" fillId="0" borderId="9" xfId="6" applyNumberFormat="1" applyFont="1" applyBorder="1"/>
    <xf numFmtId="164" fontId="14" fillId="0" borderId="10" xfId="6" applyNumberFormat="1" applyFont="1" applyBorder="1"/>
    <xf numFmtId="164" fontId="14" fillId="0" borderId="11" xfId="6" applyNumberFormat="1" applyFont="1" applyBorder="1"/>
    <xf numFmtId="0" fontId="14" fillId="0" borderId="23" xfId="0" applyFont="1" applyBorder="1" applyAlignment="1">
      <alignment horizontal="center"/>
    </xf>
    <xf numFmtId="0" fontId="3" fillId="0" borderId="2" xfId="0" applyFont="1" applyBorder="1"/>
    <xf numFmtId="164" fontId="14" fillId="0" borderId="12" xfId="6" applyNumberFormat="1" applyFont="1" applyBorder="1"/>
    <xf numFmtId="0" fontId="14" fillId="0" borderId="23" xfId="0" applyFont="1" applyBorder="1" applyAlignment="1">
      <alignment horizontal="center" vertical="center"/>
    </xf>
    <xf numFmtId="164" fontId="14" fillId="0" borderId="2" xfId="6" applyNumberFormat="1" applyFont="1" applyBorder="1"/>
    <xf numFmtId="0" fontId="1" fillId="0" borderId="29" xfId="0" applyFont="1" applyBorder="1" applyAlignment="1">
      <alignment horizontal="center"/>
    </xf>
    <xf numFmtId="0" fontId="1" fillId="0" borderId="6" xfId="0" applyFont="1" applyBorder="1" applyAlignment="1">
      <alignment horizontal="center"/>
    </xf>
    <xf numFmtId="0" fontId="1" fillId="0" borderId="14" xfId="0" applyFont="1" applyBorder="1" applyAlignment="1">
      <alignment horizontal="center" wrapText="1"/>
    </xf>
    <xf numFmtId="3" fontId="1" fillId="0" borderId="10" xfId="0" applyNumberFormat="1" applyFont="1" applyBorder="1"/>
    <xf numFmtId="3" fontId="1" fillId="0" borderId="9" xfId="0" applyNumberFormat="1" applyFont="1" applyBorder="1"/>
    <xf numFmtId="3" fontId="1" fillId="0" borderId="11" xfId="0" applyNumberFormat="1" applyFont="1" applyBorder="1"/>
    <xf numFmtId="0" fontId="1" fillId="0" borderId="23" xfId="0" applyFont="1" applyBorder="1" applyAlignment="1">
      <alignment horizontal="center"/>
    </xf>
    <xf numFmtId="0" fontId="3" fillId="0" borderId="24" xfId="0" applyFont="1" applyBorder="1"/>
    <xf numFmtId="3" fontId="1" fillId="0" borderId="25" xfId="0" applyNumberFormat="1" applyFont="1" applyBorder="1"/>
    <xf numFmtId="0" fontId="14" fillId="0" borderId="0" xfId="0" applyFont="1" applyAlignment="1">
      <alignment horizontal="center"/>
    </xf>
    <xf numFmtId="0" fontId="0" fillId="0" borderId="0" xfId="0" applyAlignment="1"/>
    <xf numFmtId="0" fontId="1" fillId="0" borderId="0" xfId="3" applyFont="1"/>
    <xf numFmtId="0" fontId="17" fillId="0" borderId="0" xfId="3" applyFont="1" applyFill="1" applyBorder="1" applyAlignment="1" applyProtection="1">
      <alignment vertical="top" wrapText="1"/>
    </xf>
    <xf numFmtId="0" fontId="28" fillId="0" borderId="0" xfId="0" applyFont="1" applyFill="1" applyAlignment="1">
      <alignment horizontal="left" vertical="top" wrapText="1"/>
    </xf>
    <xf numFmtId="0" fontId="28" fillId="0" borderId="0" xfId="0" applyFont="1" applyAlignment="1">
      <alignment horizontal="left" vertical="top" wrapText="1"/>
    </xf>
    <xf numFmtId="0" fontId="5" fillId="0" borderId="19" xfId="0" applyFont="1" applyBorder="1" applyAlignment="1">
      <alignment vertical="center"/>
    </xf>
    <xf numFmtId="0" fontId="32" fillId="0" borderId="19" xfId="0" applyFont="1" applyBorder="1" applyAlignment="1">
      <alignment vertical="center"/>
    </xf>
    <xf numFmtId="0" fontId="32" fillId="0" borderId="21" xfId="0" applyFont="1" applyBorder="1" applyAlignment="1">
      <alignment vertical="center"/>
    </xf>
    <xf numFmtId="0" fontId="5" fillId="0" borderId="22" xfId="0" applyFont="1" applyBorder="1" applyAlignment="1">
      <alignment vertical="center"/>
    </xf>
    <xf numFmtId="0" fontId="5" fillId="0" borderId="22" xfId="0" applyFont="1" applyBorder="1" applyAlignment="1">
      <alignment horizontal="right" vertical="center"/>
    </xf>
    <xf numFmtId="0" fontId="5" fillId="0" borderId="19" xfId="0" applyFont="1" applyBorder="1" applyAlignment="1">
      <alignment horizontal="right" vertical="center"/>
    </xf>
    <xf numFmtId="0" fontId="5" fillId="0" borderId="21" xfId="0" applyFont="1" applyBorder="1" applyAlignment="1">
      <alignment horizontal="right" vertical="center"/>
    </xf>
    <xf numFmtId="0" fontId="27" fillId="0" borderId="0" xfId="0" applyFont="1" applyAlignment="1">
      <alignment horizontal="left" vertical="top" wrapText="1"/>
    </xf>
    <xf numFmtId="0" fontId="14" fillId="0" borderId="22"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0" fillId="0" borderId="0" xfId="0" applyAlignment="1">
      <alignment horizontal="left" vertical="top" wrapText="1"/>
    </xf>
    <xf numFmtId="0" fontId="14" fillId="0" borderId="0" xfId="0" applyFont="1" applyAlignment="1">
      <alignment horizontal="center"/>
    </xf>
    <xf numFmtId="0" fontId="0" fillId="0" borderId="0" xfId="0" applyAlignment="1"/>
    <xf numFmtId="0" fontId="14" fillId="0" borderId="0" xfId="0" applyFont="1" applyAlignment="1"/>
  </cellXfs>
  <cellStyles count="7">
    <cellStyle name="Comma" xfId="6" builtinId="3"/>
    <cellStyle name="Hyperlink" xfId="2" builtinId="8"/>
    <cellStyle name="Hyperlink 2" xfId="4"/>
    <cellStyle name="Normal" xfId="0" builtinId="0"/>
    <cellStyle name="Normal 2" xfId="3"/>
    <cellStyle name="Normal 3" xfId="5"/>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Rolling Year</a:t>
            </a:r>
            <a:r>
              <a:rPr lang="en-GB" sz="1200" baseline="0">
                <a:latin typeface="Arial" panose="020B0604020202020204" pitchFamily="34" charset="0"/>
                <a:cs typeface="Arial" panose="020B0604020202020204" pitchFamily="34" charset="0"/>
              </a:rPr>
              <a:t> Number of</a:t>
            </a:r>
          </a:p>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Overnight trips (millions)</a:t>
            </a:r>
          </a:p>
        </c:rich>
      </c:tx>
      <c:layout>
        <c:manualLayout>
          <c:xMode val="edge"/>
          <c:yMode val="edge"/>
          <c:x val="4.5506628885196482E-4"/>
          <c:y val="8.8008800880088004E-3"/>
        </c:manualLayout>
      </c:layout>
      <c:overlay val="0"/>
      <c:spPr>
        <a:noFill/>
        <a:ln>
          <a:noFill/>
        </a:ln>
        <a:effectLst/>
      </c:spPr>
    </c:title>
    <c:autoTitleDeleted val="0"/>
    <c:plotArea>
      <c:layout>
        <c:manualLayout>
          <c:layoutTarget val="inner"/>
          <c:xMode val="edge"/>
          <c:yMode val="edge"/>
          <c:x val="4.601485401429093E-2"/>
          <c:y val="9.2634806787765409E-2"/>
          <c:w val="0.95398514598570905"/>
          <c:h val="0.80101400691250224"/>
        </c:manualLayout>
      </c:layout>
      <c:lineChart>
        <c:grouping val="standard"/>
        <c:varyColors val="0"/>
        <c:ser>
          <c:idx val="2"/>
          <c:order val="0"/>
          <c:tx>
            <c:strRef>
              <c:f>'Figure 1'!$U$5</c:f>
              <c:strCache>
                <c:ptCount val="1"/>
                <c:pt idx="0">
                  <c:v>Rolling Year Overnight Trips </c:v>
                </c:pt>
              </c:strCache>
            </c:strRef>
          </c:tx>
          <c:spPr>
            <a:ln>
              <a:solidFill>
                <a:srgbClr val="0070C0"/>
              </a:solidFill>
            </a:ln>
          </c:spPr>
          <c:marker>
            <c:symbol val="none"/>
          </c:marker>
          <c:cat>
            <c:multiLvlStrRef>
              <c:f>'Figure 1'!$R$6:$S$30</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2011</c:v>
                  </c:pt>
                  <c:pt idx="4">
                    <c:v>2012</c:v>
                  </c:pt>
                  <c:pt idx="8">
                    <c:v>2013</c:v>
                  </c:pt>
                  <c:pt idx="12">
                    <c:v>2014</c:v>
                  </c:pt>
                  <c:pt idx="16">
                    <c:v>2015</c:v>
                  </c:pt>
                  <c:pt idx="20">
                    <c:v>2016</c:v>
                  </c:pt>
                  <c:pt idx="24">
                    <c:v>2017</c:v>
                  </c:pt>
                </c:lvl>
              </c:multiLvlStrCache>
            </c:multiLvlStrRef>
          </c:cat>
          <c:val>
            <c:numRef>
              <c:f>'Figure 1'!$U$6:$U$30</c:f>
              <c:numCache>
                <c:formatCode>_-* #,##0_-;\-* #,##0_-;_-* "-"??_-;_-@_-</c:formatCode>
                <c:ptCount val="25"/>
                <c:pt idx="0">
                  <c:v>3449234.5853794003</c:v>
                </c:pt>
                <c:pt idx="1">
                  <c:v>3603503.0250553871</c:v>
                </c:pt>
                <c:pt idx="2">
                  <c:v>3776061.8352315491</c:v>
                </c:pt>
                <c:pt idx="3">
                  <c:v>3967762.0234856899</c:v>
                </c:pt>
                <c:pt idx="4">
                  <c:v>4038429.2824205412</c:v>
                </c:pt>
                <c:pt idx="5">
                  <c:v>4051615.1425331356</c:v>
                </c:pt>
                <c:pt idx="6">
                  <c:v>3926598.0365261137</c:v>
                </c:pt>
                <c:pt idx="7">
                  <c:v>4024504.9994742707</c:v>
                </c:pt>
                <c:pt idx="8">
                  <c:v>4164220.8848546301</c:v>
                </c:pt>
                <c:pt idx="9">
                  <c:v>4200581.795949637</c:v>
                </c:pt>
                <c:pt idx="10">
                  <c:v>4241056.55480434</c:v>
                </c:pt>
                <c:pt idx="11">
                  <c:v>4069440.4235911751</c:v>
                </c:pt>
                <c:pt idx="12">
                  <c:v>4026459.6870188513</c:v>
                </c:pt>
                <c:pt idx="13">
                  <c:v>4137374.7289523296</c:v>
                </c:pt>
                <c:pt idx="14">
                  <c:v>4294428.2998425653</c:v>
                </c:pt>
                <c:pt idx="15">
                  <c:v>4513146.4003482983</c:v>
                </c:pt>
                <c:pt idx="16">
                  <c:v>4649933.4456728213</c:v>
                </c:pt>
                <c:pt idx="17">
                  <c:v>4649322.2490766114</c:v>
                </c:pt>
                <c:pt idx="18">
                  <c:v>4552115.0238852706</c:v>
                </c:pt>
                <c:pt idx="19">
                  <c:v>4531617.9835282778</c:v>
                </c:pt>
                <c:pt idx="20">
                  <c:v>4524205.2994910721</c:v>
                </c:pt>
                <c:pt idx="21">
                  <c:v>4412394.4167176951</c:v>
                </c:pt>
                <c:pt idx="22">
                  <c:v>4500506.2548925327</c:v>
                </c:pt>
                <c:pt idx="23">
                  <c:v>4572940.4077096106</c:v>
                </c:pt>
                <c:pt idx="24">
                  <c:v>4632852.4302169746</c:v>
                </c:pt>
              </c:numCache>
            </c:numRef>
          </c:val>
          <c:smooth val="0"/>
        </c:ser>
        <c:dLbls>
          <c:showLegendKey val="0"/>
          <c:showVal val="0"/>
          <c:showCatName val="0"/>
          <c:showSerName val="0"/>
          <c:showPercent val="0"/>
          <c:showBubbleSize val="0"/>
        </c:dLbls>
        <c:smooth val="0"/>
        <c:axId val="228470872"/>
        <c:axId val="227430416"/>
      </c:lineChart>
      <c:catAx>
        <c:axId val="228470872"/>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7430416"/>
        <c:crosses val="autoZero"/>
        <c:auto val="1"/>
        <c:lblAlgn val="ctr"/>
        <c:lblOffset val="100"/>
        <c:noMultiLvlLbl val="0"/>
      </c:catAx>
      <c:valAx>
        <c:axId val="227430416"/>
        <c:scaling>
          <c:orientation val="minMax"/>
          <c:max val="5000000"/>
          <c:min val="3000000"/>
        </c:scaling>
        <c:delete val="0"/>
        <c:axPos val="l"/>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8470872"/>
        <c:crosses val="autoZero"/>
        <c:crossBetween val="between"/>
        <c:dispUnits>
          <c:builtInUnit val="millions"/>
        </c:dispUnits>
      </c:valAx>
      <c:spPr>
        <a:solidFill>
          <a:schemeClr val="bg1"/>
        </a:solidFill>
        <a:ln>
          <a:noFill/>
        </a:ln>
        <a:effectLst/>
      </c:spPr>
    </c:plotArea>
    <c:plotVisOnly val="1"/>
    <c:dispBlanksAs val="gap"/>
    <c:showDLblsOverMax val="0"/>
  </c:chart>
  <c:spPr>
    <a:solidFill>
      <a:sysClr val="window" lastClr="FFFFFF"/>
    </a:solidFill>
    <a:ln w="9525" cap="flat" cmpd="sng" algn="ctr">
      <a:solidFill>
        <a:schemeClr val="bg1"/>
      </a:solidFill>
      <a:prstDash val="solid"/>
      <a:round/>
    </a:ln>
    <a:effectLst/>
  </c:spPr>
  <c:txPr>
    <a:bodyPr/>
    <a:lstStyle/>
    <a:p>
      <a:pPr>
        <a:defRPr>
          <a:solidFill>
            <a:sysClr val="windowText" lastClr="000000"/>
          </a:solidFill>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Rolling Year Expenditure</a:t>
            </a:r>
            <a:br>
              <a:rPr lang="en-US" sz="1200"/>
            </a:br>
            <a:r>
              <a:rPr lang="en-US" sz="1200"/>
              <a:t> on Overnight Trips (£ millions)</a:t>
            </a:r>
          </a:p>
        </c:rich>
      </c:tx>
      <c:layout>
        <c:manualLayout>
          <c:xMode val="edge"/>
          <c:yMode val="edge"/>
          <c:x val="5.6334783217185948E-4"/>
          <c:y val="1.1760644038796543E-2"/>
        </c:manualLayout>
      </c:layout>
      <c:overlay val="0"/>
    </c:title>
    <c:autoTitleDeleted val="0"/>
    <c:plotArea>
      <c:layout>
        <c:manualLayout>
          <c:layoutTarget val="inner"/>
          <c:xMode val="edge"/>
          <c:yMode val="edge"/>
          <c:x val="5.4916582170534516E-2"/>
          <c:y val="0.10814945216066156"/>
          <c:w val="0.92350355339055246"/>
          <c:h val="0.76777301453683833"/>
        </c:manualLayout>
      </c:layout>
      <c:lineChart>
        <c:grouping val="standard"/>
        <c:varyColors val="0"/>
        <c:ser>
          <c:idx val="0"/>
          <c:order val="0"/>
          <c:tx>
            <c:strRef>
              <c:f>'Figure 2'!$U$5</c:f>
              <c:strCache>
                <c:ptCount val="1"/>
                <c:pt idx="0">
                  <c:v>Rolling Year Expenditure during Overnight Trips (£)</c:v>
                </c:pt>
              </c:strCache>
            </c:strRef>
          </c:tx>
          <c:spPr>
            <a:ln>
              <a:solidFill>
                <a:srgbClr val="0070C0"/>
              </a:solidFill>
            </a:ln>
          </c:spPr>
          <c:marker>
            <c:symbol val="none"/>
          </c:marker>
          <c:dPt>
            <c:idx val="0"/>
            <c:bubble3D val="0"/>
          </c:dPt>
          <c:dPt>
            <c:idx val="4"/>
            <c:bubble3D val="0"/>
          </c:dPt>
          <c:dPt>
            <c:idx val="8"/>
            <c:bubble3D val="0"/>
          </c:dPt>
          <c:dPt>
            <c:idx val="12"/>
            <c:bubble3D val="0"/>
          </c:dPt>
          <c:dPt>
            <c:idx val="16"/>
            <c:bubble3D val="0"/>
          </c:dPt>
          <c:dPt>
            <c:idx val="20"/>
            <c:bubble3D val="0"/>
          </c:dPt>
          <c:dPt>
            <c:idx val="24"/>
            <c:bubble3D val="0"/>
          </c:dPt>
          <c:cat>
            <c:multiLvlStrRef>
              <c:f>'Figure 2'!$R$6:$S$30</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2011</c:v>
                  </c:pt>
                  <c:pt idx="4">
                    <c:v>2012</c:v>
                  </c:pt>
                  <c:pt idx="8">
                    <c:v>2013</c:v>
                  </c:pt>
                  <c:pt idx="12">
                    <c:v>2014</c:v>
                  </c:pt>
                  <c:pt idx="16">
                    <c:v>2015</c:v>
                  </c:pt>
                  <c:pt idx="20">
                    <c:v>2016</c:v>
                  </c:pt>
                  <c:pt idx="24">
                    <c:v>2017</c:v>
                  </c:pt>
                </c:lvl>
              </c:multiLvlStrCache>
            </c:multiLvlStrRef>
          </c:cat>
          <c:val>
            <c:numRef>
              <c:f>'Figure 2'!$U$6:$U$30</c:f>
              <c:numCache>
                <c:formatCode>_-* #,##0_-;\-* #,##0_-;_-* "-"??_-;_-@_-</c:formatCode>
                <c:ptCount val="25"/>
                <c:pt idx="0">
                  <c:v>565729554.00069547</c:v>
                </c:pt>
                <c:pt idx="1">
                  <c:v>596312192.59327102</c:v>
                </c:pt>
                <c:pt idx="2">
                  <c:v>641866557.50012004</c:v>
                </c:pt>
                <c:pt idx="3">
                  <c:v>641047679.3865056</c:v>
                </c:pt>
                <c:pt idx="4">
                  <c:v>627323887.72122753</c:v>
                </c:pt>
                <c:pt idx="5">
                  <c:v>657242377.11195374</c:v>
                </c:pt>
                <c:pt idx="6">
                  <c:v>659852225.79752421</c:v>
                </c:pt>
                <c:pt idx="7">
                  <c:v>686321849.94109821</c:v>
                </c:pt>
                <c:pt idx="8">
                  <c:v>712983579.3821044</c:v>
                </c:pt>
                <c:pt idx="9">
                  <c:v>709441918.47348499</c:v>
                </c:pt>
                <c:pt idx="10">
                  <c:v>731788868.70165324</c:v>
                </c:pt>
                <c:pt idx="11">
                  <c:v>715190933.75330377</c:v>
                </c:pt>
                <c:pt idx="12">
                  <c:v>732440715.99893332</c:v>
                </c:pt>
                <c:pt idx="13">
                  <c:v>743830056.83780909</c:v>
                </c:pt>
                <c:pt idx="14">
                  <c:v>757659736.91986632</c:v>
                </c:pt>
                <c:pt idx="15">
                  <c:v>744902295.73088992</c:v>
                </c:pt>
                <c:pt idx="16">
                  <c:v>745261550.62415946</c:v>
                </c:pt>
                <c:pt idx="17">
                  <c:v>748317146.57251251</c:v>
                </c:pt>
                <c:pt idx="18">
                  <c:v>747907058.21639109</c:v>
                </c:pt>
                <c:pt idx="19">
                  <c:v>764066271.95568144</c:v>
                </c:pt>
                <c:pt idx="20">
                  <c:v>778038524.36448026</c:v>
                </c:pt>
                <c:pt idx="21">
                  <c:v>777511283.85107243</c:v>
                </c:pt>
                <c:pt idx="22">
                  <c:v>809333487.80621278</c:v>
                </c:pt>
                <c:pt idx="23">
                  <c:v>850707667.92256856</c:v>
                </c:pt>
                <c:pt idx="24">
                  <c:v>862269362.2025702</c:v>
                </c:pt>
              </c:numCache>
            </c:numRef>
          </c:val>
          <c:smooth val="0"/>
        </c:ser>
        <c:dLbls>
          <c:showLegendKey val="0"/>
          <c:showVal val="0"/>
          <c:showCatName val="0"/>
          <c:showSerName val="0"/>
          <c:showPercent val="0"/>
          <c:showBubbleSize val="0"/>
        </c:dLbls>
        <c:smooth val="0"/>
        <c:axId val="229416056"/>
        <c:axId val="152040712"/>
      </c:lineChart>
      <c:catAx>
        <c:axId val="229416056"/>
        <c:scaling>
          <c:orientation val="minMax"/>
        </c:scaling>
        <c:delete val="0"/>
        <c:axPos val="b"/>
        <c:numFmt formatCode="General" sourceLinked="1"/>
        <c:majorTickMark val="out"/>
        <c:minorTickMark val="none"/>
        <c:tickLblPos val="nextTo"/>
        <c:crossAx val="152040712"/>
        <c:crosses val="autoZero"/>
        <c:auto val="1"/>
        <c:lblAlgn val="ctr"/>
        <c:lblOffset val="100"/>
        <c:noMultiLvlLbl val="0"/>
      </c:catAx>
      <c:valAx>
        <c:axId val="152040712"/>
        <c:scaling>
          <c:orientation val="minMax"/>
          <c:max val="900000000"/>
          <c:min val="400000000"/>
        </c:scaling>
        <c:delete val="0"/>
        <c:axPos val="l"/>
        <c:numFmt formatCode="#,##0" sourceLinked="0"/>
        <c:majorTickMark val="out"/>
        <c:minorTickMark val="none"/>
        <c:tickLblPos val="nextTo"/>
        <c:txPr>
          <a:bodyPr/>
          <a:lstStyle/>
          <a:p>
            <a:pPr>
              <a:defRPr>
                <a:solidFill>
                  <a:sysClr val="windowText" lastClr="000000"/>
                </a:solidFill>
              </a:defRPr>
            </a:pPr>
            <a:endParaRPr lang="en-US"/>
          </a:p>
        </c:txPr>
        <c:crossAx val="229416056"/>
        <c:crosses val="autoZero"/>
        <c:crossBetween val="between"/>
        <c:dispUnits>
          <c:builtInUnit val="millions"/>
        </c:dispUnits>
      </c:valAx>
    </c:plotArea>
    <c:plotVisOnly val="1"/>
    <c:dispBlanksAs val="gap"/>
    <c:showDLblsOverMax val="0"/>
  </c:chart>
  <c:spPr>
    <a:solidFill>
      <a:sysClr val="window" lastClr="FFFFFF"/>
    </a:solidFill>
    <a:ln>
      <a:solidFill>
        <a:schemeClr val="bg1"/>
      </a:solidFill>
    </a:ln>
  </c:spPr>
  <c:txPr>
    <a:bodyPr/>
    <a:lstStyle/>
    <a:p>
      <a:pPr>
        <a:defRPr sz="1200">
          <a:latin typeface="Arial" pitchFamily="34" charset="0"/>
          <a:cs typeface="Arial" pitchFamily="34" charset="0"/>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31672272925637"/>
          <c:y val="8.9215132261473068E-2"/>
          <c:w val="0.54312885980309233"/>
          <c:h val="0.84585631714068565"/>
        </c:manualLayout>
      </c:layout>
      <c:doughnutChart>
        <c:varyColors val="1"/>
        <c:ser>
          <c:idx val="0"/>
          <c:order val="0"/>
          <c:tx>
            <c:strRef>
              <c:f>'Figure 3'!$A$33</c:f>
              <c:strCache>
                <c:ptCount val="1"/>
                <c:pt idx="0">
                  <c:v>April 2016 - March 2017</c:v>
                </c:pt>
              </c:strCache>
            </c:strRef>
          </c:tx>
          <c:dPt>
            <c:idx val="0"/>
            <c:bubble3D val="0"/>
            <c:spPr>
              <a:solidFill>
                <a:srgbClr val="C00000"/>
              </a:solidFill>
            </c:spPr>
          </c:dPt>
          <c:dPt>
            <c:idx val="1"/>
            <c:bubble3D val="0"/>
            <c:spPr>
              <a:solidFill>
                <a:schemeClr val="accent1"/>
              </a:solidFill>
            </c:spPr>
          </c:dPt>
          <c:dPt>
            <c:idx val="2"/>
            <c:bubble3D val="0"/>
            <c:spPr>
              <a:solidFill>
                <a:schemeClr val="bg1">
                  <a:lumMod val="65000"/>
                </a:schemeClr>
              </a:solidFill>
            </c:spPr>
          </c:dPt>
          <c:dPt>
            <c:idx val="3"/>
            <c:bubble3D val="0"/>
            <c:spPr>
              <a:solidFill>
                <a:srgbClr val="00B050"/>
              </a:solidFill>
            </c:spPr>
          </c:dPt>
          <c:dLbls>
            <c:dLbl>
              <c:idx val="0"/>
              <c:tx>
                <c:rich>
                  <a:bodyPr/>
                  <a:lstStyle/>
                  <a:p>
                    <a:r>
                      <a:rPr lang="en-US"/>
                      <a:t>Business
9%</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2.7136155250481544E-2"/>
                  <c:y val="7.2439888416444165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400" b="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3'!$B$33:$E$33</c:f>
              <c:strCache>
                <c:ptCount val="4"/>
                <c:pt idx="0">
                  <c:v>Business</c:v>
                </c:pt>
                <c:pt idx="1">
                  <c:v>Holiday</c:v>
                </c:pt>
                <c:pt idx="2">
                  <c:v>Other</c:v>
                </c:pt>
                <c:pt idx="3">
                  <c:v>Visiting Friends/Relatives</c:v>
                </c:pt>
              </c:strCache>
            </c:strRef>
          </c:cat>
          <c:val>
            <c:numRef>
              <c:f>'Figure 3'!$B$34:$E$34</c:f>
              <c:numCache>
                <c:formatCode>#,##0</c:formatCode>
                <c:ptCount val="4"/>
                <c:pt idx="0">
                  <c:v>436300.89078885398</c:v>
                </c:pt>
                <c:pt idx="1">
                  <c:v>2190624.5747683882</c:v>
                </c:pt>
                <c:pt idx="2">
                  <c:v>189784.30593332753</c:v>
                </c:pt>
                <c:pt idx="3">
                  <c:v>1816142.6587264054</c:v>
                </c:pt>
              </c:numCache>
            </c:numRef>
          </c:val>
        </c:ser>
        <c:dLbls>
          <c:showLegendKey val="0"/>
          <c:showVal val="1"/>
          <c:showCatName val="0"/>
          <c:showSerName val="0"/>
          <c:showPercent val="0"/>
          <c:showBubbleSize val="0"/>
          <c:showLeaderLines val="1"/>
        </c:dLbls>
        <c:firstSliceAng val="0"/>
        <c:holeSize val="30"/>
      </c:doughnutChart>
    </c:plotArea>
    <c:plotVisOnly val="1"/>
    <c:dispBlanksAs val="gap"/>
    <c:showDLblsOverMax val="0"/>
  </c:chart>
  <c:spPr>
    <a:solidFill>
      <a:sysClr val="window" lastClr="FFFFFF"/>
    </a:solidFill>
    <a:ln>
      <a:noFill/>
    </a:ln>
  </c:spPr>
  <c:printSettings>
    <c:headerFooter/>
    <c:pageMargins b="0.75000000000000544" l="0.70000000000000062" r="0.70000000000000062" t="0.750000000000005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395995483263737"/>
          <c:y val="8.6622649299393797E-2"/>
          <c:w val="0.57977712993488273"/>
          <c:h val="0.82675470140121243"/>
        </c:manualLayout>
      </c:layout>
      <c:doughnutChart>
        <c:varyColors val="1"/>
        <c:ser>
          <c:idx val="0"/>
          <c:order val="0"/>
          <c:tx>
            <c:strRef>
              <c:f>'Figure 4'!$A$36</c:f>
              <c:strCache>
                <c:ptCount val="1"/>
                <c:pt idx="0">
                  <c:v>Overnight Trips </c:v>
                </c:pt>
              </c:strCache>
            </c:strRef>
          </c:tx>
          <c:dPt>
            <c:idx val="1"/>
            <c:bubble3D val="0"/>
            <c:spPr>
              <a:solidFill>
                <a:schemeClr val="bg1">
                  <a:lumMod val="65000"/>
                </a:schemeClr>
              </a:solidFill>
            </c:spPr>
          </c:dPt>
          <c:dPt>
            <c:idx val="2"/>
            <c:bubble3D val="0"/>
            <c:spPr>
              <a:solidFill>
                <a:srgbClr val="00B050"/>
              </a:solidFill>
            </c:spPr>
          </c:dPt>
          <c:dPt>
            <c:idx val="3"/>
            <c:bubble3D val="0"/>
            <c:spPr>
              <a:solidFill>
                <a:srgbClr val="C00000"/>
              </a:solidFill>
            </c:spPr>
          </c:dPt>
          <c:dLbls>
            <c:dLbl>
              <c:idx val="1"/>
              <c:tx>
                <c:rich>
                  <a:bodyPr/>
                  <a:lstStyle/>
                  <a:p>
                    <a:r>
                      <a:rPr lang="en-US"/>
                      <a:t>Outside UK and RoI 
16%</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1.5294044397106753E-3"/>
                  <c:y val="5.6894237644094736E-2"/>
                </c:manualLayout>
              </c:layout>
              <c:showLegendKey val="0"/>
              <c:showVal val="0"/>
              <c:showCatName val="1"/>
              <c:showSerName val="0"/>
              <c:showPercent val="1"/>
              <c:showBubbleSize val="0"/>
              <c:extLst>
                <c:ext xmlns:c15="http://schemas.microsoft.com/office/drawing/2012/chart" uri="{CE6537A1-D6FC-4f65-9D91-7224C49458BB}">
                  <c15:layout>
                    <c:manualLayout>
                      <c:w val="0.16323217550450353"/>
                      <c:h val="0.17113786683343696"/>
                    </c:manualLayout>
                  </c15:layout>
                </c:ext>
              </c:extLst>
            </c:dLbl>
            <c:dLbl>
              <c:idx val="3"/>
              <c:layout>
                <c:manualLayout>
                  <c:x val="1.9426048565121413E-2"/>
                  <c:y val="-8.5526503233614784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400" b="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4'!$B$35:$E$35</c:f>
              <c:strCache>
                <c:ptCount val="4"/>
                <c:pt idx="0">
                  <c:v>Great Britain </c:v>
                </c:pt>
                <c:pt idx="1">
                  <c:v>Outside UK and RoI </c:v>
                </c:pt>
                <c:pt idx="2">
                  <c:v>Republic of Ireland </c:v>
                </c:pt>
                <c:pt idx="3">
                  <c:v>Northern Ireland </c:v>
                </c:pt>
              </c:strCache>
            </c:strRef>
          </c:cat>
          <c:val>
            <c:numRef>
              <c:f>'Figure 4'!$B$36:$E$36</c:f>
              <c:numCache>
                <c:formatCode>#,##0</c:formatCode>
                <c:ptCount val="4"/>
                <c:pt idx="0">
                  <c:v>1404446.1245089383</c:v>
                </c:pt>
                <c:pt idx="1">
                  <c:v>758463.79154919821</c:v>
                </c:pt>
                <c:pt idx="2">
                  <c:v>468296</c:v>
                </c:pt>
                <c:pt idx="3">
                  <c:v>2001646.5141588384</c:v>
                </c:pt>
              </c:numCache>
            </c:numRef>
          </c:val>
        </c:ser>
        <c:dLbls>
          <c:showLegendKey val="0"/>
          <c:showVal val="1"/>
          <c:showCatName val="0"/>
          <c:showSerName val="0"/>
          <c:showPercent val="0"/>
          <c:showBubbleSize val="0"/>
          <c:showLeaderLines val="1"/>
        </c:dLbls>
        <c:firstSliceAng val="0"/>
        <c:holeSize val="33"/>
      </c:doughnutChart>
    </c:plotArea>
    <c:plotVisOnly val="1"/>
    <c:dispBlanksAs val="gap"/>
    <c:showDLblsOverMax val="0"/>
  </c:chart>
  <c:spPr>
    <a:solidFill>
      <a:sysClr val="window" lastClr="FFFFFF"/>
    </a:solidFill>
    <a:ln>
      <a:noFill/>
    </a:ln>
  </c:spPr>
  <c:printSettings>
    <c:headerFooter/>
    <c:pageMargins b="0.75000000000000544" l="0.70000000000000062" r="0.70000000000000062" t="0.750000000000005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58964436743006E-2"/>
          <c:y val="0.11548556430446194"/>
          <c:w val="0.92381735635383078"/>
          <c:h val="0.7721607043214086"/>
        </c:manualLayout>
      </c:layout>
      <c:lineChart>
        <c:grouping val="standard"/>
        <c:varyColors val="0"/>
        <c:ser>
          <c:idx val="0"/>
          <c:order val="0"/>
          <c:spPr>
            <a:ln w="28575" cap="rnd">
              <a:solidFill>
                <a:srgbClr val="0070C0"/>
              </a:solidFill>
              <a:round/>
            </a:ln>
            <a:effectLst/>
          </c:spPr>
          <c:marker>
            <c:symbol val="none"/>
          </c:marker>
          <c:dPt>
            <c:idx val="0"/>
            <c:marker>
              <c:symbol val="none"/>
            </c:marker>
            <c:bubble3D val="0"/>
          </c:dPt>
          <c:dPt>
            <c:idx val="4"/>
            <c:marker>
              <c:symbol val="none"/>
            </c:marker>
            <c:bubble3D val="0"/>
          </c:dPt>
          <c:dPt>
            <c:idx val="8"/>
            <c:marker>
              <c:symbol val="none"/>
            </c:marker>
            <c:bubble3D val="0"/>
          </c:dPt>
          <c:dPt>
            <c:idx val="12"/>
            <c:marker>
              <c:symbol val="none"/>
            </c:marker>
            <c:bubble3D val="0"/>
          </c:dPt>
          <c:dPt>
            <c:idx val="16"/>
            <c:marker>
              <c:symbol val="none"/>
            </c:marker>
            <c:bubble3D val="0"/>
          </c:dPt>
          <c:dPt>
            <c:idx val="20"/>
            <c:marker>
              <c:symbol val="none"/>
            </c:marker>
            <c:bubble3D val="0"/>
          </c:dPt>
          <c:cat>
            <c:multiLvlStrRef>
              <c:f>'Figure 5'!$O$4:$P$24</c:f>
              <c:multiLvlStrCache>
                <c:ptCount val="2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lvl>
                <c:lvl>
                  <c:pt idx="0">
                    <c:v>2012</c:v>
                  </c:pt>
                  <c:pt idx="4">
                    <c:v>2013</c:v>
                  </c:pt>
                  <c:pt idx="8">
                    <c:v>2014</c:v>
                  </c:pt>
                  <c:pt idx="12">
                    <c:v>2015</c:v>
                  </c:pt>
                  <c:pt idx="16">
                    <c:v>2016</c:v>
                  </c:pt>
                  <c:pt idx="20">
                    <c:v>2017</c:v>
                  </c:pt>
                </c:lvl>
              </c:multiLvlStrCache>
            </c:multiLvlStrRef>
          </c:cat>
          <c:val>
            <c:numRef>
              <c:f>'Figure 5'!$Q$4:$Q$24</c:f>
              <c:numCache>
                <c:formatCode>#,##0</c:formatCode>
                <c:ptCount val="21"/>
                <c:pt idx="0">
                  <c:v>1625.7981746730934</c:v>
                </c:pt>
                <c:pt idx="1">
                  <c:v>1682.9862816357077</c:v>
                </c:pt>
                <c:pt idx="2">
                  <c:v>1742.7947912650011</c:v>
                </c:pt>
                <c:pt idx="3">
                  <c:v>1768.6851233138173</c:v>
                </c:pt>
                <c:pt idx="4">
                  <c:v>1769.5882248074581</c:v>
                </c:pt>
                <c:pt idx="5">
                  <c:v>1758.9501145120928</c:v>
                </c:pt>
                <c:pt idx="6">
                  <c:v>1768.6728274078775</c:v>
                </c:pt>
                <c:pt idx="7">
                  <c:v>1796.7033166074073</c:v>
                </c:pt>
                <c:pt idx="8">
                  <c:v>1831.3353839794547</c:v>
                </c:pt>
                <c:pt idx="9">
                  <c:v>1857.2254611662479</c:v>
                </c:pt>
                <c:pt idx="10">
                  <c:v>1854.028286261221</c:v>
                </c:pt>
                <c:pt idx="11">
                  <c:v>1849.52142167173</c:v>
                </c:pt>
                <c:pt idx="12">
                  <c:v>1875.1956301086748</c:v>
                </c:pt>
                <c:pt idx="13">
                  <c:v>1907.6463557784596</c:v>
                </c:pt>
                <c:pt idx="14">
                  <c:v>1907.9291659618034</c:v>
                </c:pt>
                <c:pt idx="15">
                  <c:v>1897.8763195426711</c:v>
                </c:pt>
                <c:pt idx="16">
                  <c:v>1873.4112333054063</c:v>
                </c:pt>
                <c:pt idx="17">
                  <c:v>1873.6769647953968</c:v>
                </c:pt>
                <c:pt idx="18">
                  <c:v>1944.3775885761529</c:v>
                </c:pt>
                <c:pt idx="19">
                  <c:v>2016.0243900910102</c:v>
                </c:pt>
                <c:pt idx="20">
                  <c:v>2071.1048986801707</c:v>
                </c:pt>
              </c:numCache>
            </c:numRef>
          </c:val>
          <c:smooth val="0"/>
        </c:ser>
        <c:dLbls>
          <c:showLegendKey val="0"/>
          <c:showVal val="0"/>
          <c:showCatName val="0"/>
          <c:showSerName val="0"/>
          <c:showPercent val="0"/>
          <c:showBubbleSize val="0"/>
        </c:dLbls>
        <c:smooth val="0"/>
        <c:axId val="227870176"/>
        <c:axId val="229354200"/>
      </c:lineChart>
      <c:catAx>
        <c:axId val="2278701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29354200"/>
        <c:crosses val="autoZero"/>
        <c:auto val="1"/>
        <c:lblAlgn val="ctr"/>
        <c:lblOffset val="100"/>
        <c:noMultiLvlLbl val="0"/>
      </c:catAx>
      <c:valAx>
        <c:axId val="229354200"/>
        <c:scaling>
          <c:orientation val="minMax"/>
          <c:min val="1400"/>
        </c:scaling>
        <c:delete val="0"/>
        <c:axPos val="l"/>
        <c:title>
          <c:tx>
            <c:rich>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rPr>
                  <a:t>Rolling year rooms sold (thousands)</a:t>
                </a:r>
              </a:p>
            </c:rich>
          </c:tx>
          <c:layout>
            <c:manualLayout>
              <c:xMode val="edge"/>
              <c:yMode val="edge"/>
              <c:x val="3.040668947168377E-3"/>
              <c:y val="6.1592989852646274E-3"/>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27870176"/>
        <c:crosses val="autoZero"/>
        <c:crossBetween val="between"/>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2125819178263"/>
          <c:y val="1.0463447825569587E-2"/>
          <c:w val="0.86140725333861567"/>
          <c:h val="0.80789050221040171"/>
        </c:manualLayout>
      </c:layout>
      <c:barChart>
        <c:barDir val="col"/>
        <c:grouping val="stacked"/>
        <c:varyColors val="0"/>
        <c:ser>
          <c:idx val="0"/>
          <c:order val="0"/>
          <c:tx>
            <c:strRef>
              <c:f>'Figure 6'!$C$5</c:f>
              <c:strCache>
                <c:ptCount val="1"/>
                <c:pt idx="0">
                  <c:v>Belfast International </c:v>
                </c:pt>
              </c:strCache>
            </c:strRef>
          </c:tx>
          <c:spPr>
            <a:solidFill>
              <a:schemeClr val="accent2">
                <a:lumMod val="75000"/>
              </a:schemeClr>
            </a:solidFill>
            <a:ln>
              <a:noFill/>
            </a:ln>
          </c:spPr>
          <c:invertIfNegative val="0"/>
          <c:dPt>
            <c:idx val="0"/>
            <c:invertIfNegative val="0"/>
            <c:bubble3D val="0"/>
            <c:spPr>
              <a:solidFill>
                <a:schemeClr val="accent2">
                  <a:lumMod val="75000"/>
                </a:schemeClr>
              </a:solidFill>
              <a:ln w="12700">
                <a:solidFill>
                  <a:schemeClr val="tx1"/>
                </a:solidFill>
              </a:ln>
            </c:spPr>
          </c:dPt>
          <c:dPt>
            <c:idx val="2"/>
            <c:invertIfNegative val="0"/>
            <c:bubble3D val="0"/>
          </c:dPt>
          <c:dPt>
            <c:idx val="4"/>
            <c:invertIfNegative val="0"/>
            <c:bubble3D val="0"/>
            <c:spPr>
              <a:solidFill>
                <a:schemeClr val="accent2">
                  <a:lumMod val="75000"/>
                </a:schemeClr>
              </a:solidFill>
              <a:ln>
                <a:solidFill>
                  <a:schemeClr val="tx1"/>
                </a:solidFill>
              </a:ln>
            </c:spPr>
          </c:dPt>
          <c:dPt>
            <c:idx val="6"/>
            <c:invertIfNegative val="0"/>
            <c:bubble3D val="0"/>
          </c:dPt>
          <c:dPt>
            <c:idx val="8"/>
            <c:invertIfNegative val="0"/>
            <c:bubble3D val="0"/>
            <c:spPr>
              <a:solidFill>
                <a:schemeClr val="accent2">
                  <a:lumMod val="75000"/>
                </a:schemeClr>
              </a:solidFill>
              <a:ln>
                <a:solidFill>
                  <a:schemeClr val="tx1"/>
                </a:solidFill>
              </a:ln>
            </c:spPr>
          </c:dPt>
          <c:dPt>
            <c:idx val="10"/>
            <c:invertIfNegative val="0"/>
            <c:bubble3D val="0"/>
          </c:dPt>
          <c:dPt>
            <c:idx val="12"/>
            <c:invertIfNegative val="0"/>
            <c:bubble3D val="0"/>
            <c:spPr>
              <a:solidFill>
                <a:schemeClr val="accent2">
                  <a:lumMod val="75000"/>
                </a:schemeClr>
              </a:solidFill>
              <a:ln>
                <a:solidFill>
                  <a:schemeClr val="tx1"/>
                </a:solidFill>
              </a:ln>
            </c:spPr>
          </c:dPt>
          <c:dPt>
            <c:idx val="14"/>
            <c:invertIfNegative val="0"/>
            <c:bubble3D val="0"/>
          </c:dPt>
          <c:dPt>
            <c:idx val="16"/>
            <c:invertIfNegative val="0"/>
            <c:bubble3D val="0"/>
            <c:spPr>
              <a:solidFill>
                <a:schemeClr val="accent2">
                  <a:lumMod val="75000"/>
                </a:schemeClr>
              </a:solidFill>
              <a:ln>
                <a:solidFill>
                  <a:schemeClr val="tx1"/>
                </a:solidFill>
              </a:ln>
            </c:spPr>
          </c:dPt>
          <c:dPt>
            <c:idx val="18"/>
            <c:invertIfNegative val="0"/>
            <c:bubble3D val="0"/>
          </c:dPt>
          <c:dPt>
            <c:idx val="20"/>
            <c:invertIfNegative val="0"/>
            <c:bubble3D val="0"/>
            <c:spPr>
              <a:solidFill>
                <a:schemeClr val="accent2">
                  <a:lumMod val="75000"/>
                </a:schemeClr>
              </a:solidFill>
              <a:ln>
                <a:solidFill>
                  <a:schemeClr val="tx1"/>
                </a:solidFill>
              </a:ln>
            </c:spPr>
          </c:dPt>
          <c:dPt>
            <c:idx val="22"/>
            <c:invertIfNegative val="0"/>
            <c:bubble3D val="0"/>
          </c:dPt>
          <c:dPt>
            <c:idx val="24"/>
            <c:invertIfNegative val="0"/>
            <c:bubble3D val="0"/>
            <c:spPr>
              <a:solidFill>
                <a:schemeClr val="accent2">
                  <a:lumMod val="75000"/>
                </a:schemeClr>
              </a:solidFill>
              <a:ln>
                <a:solidFill>
                  <a:schemeClr val="tx1"/>
                </a:solidFill>
              </a:ln>
            </c:spPr>
          </c:dPt>
          <c:cat>
            <c:multiLvlStrRef>
              <c:f>'Figure 6'!$A$6:$B$30</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2011</c:v>
                  </c:pt>
                  <c:pt idx="4">
                    <c:v>2012</c:v>
                  </c:pt>
                  <c:pt idx="8">
                    <c:v>2013</c:v>
                  </c:pt>
                  <c:pt idx="12">
                    <c:v>2014</c:v>
                  </c:pt>
                  <c:pt idx="16">
                    <c:v>2015</c:v>
                  </c:pt>
                  <c:pt idx="20">
                    <c:v>2016</c:v>
                  </c:pt>
                  <c:pt idx="24">
                    <c:v>2017</c:v>
                  </c:pt>
                </c:lvl>
              </c:multiLvlStrCache>
            </c:multiLvlStrRef>
          </c:cat>
          <c:val>
            <c:numRef>
              <c:f>'Figure 6'!$C$6:$C$30</c:f>
              <c:numCache>
                <c:formatCode>#,##0</c:formatCode>
                <c:ptCount val="25"/>
                <c:pt idx="0">
                  <c:v>394100</c:v>
                </c:pt>
                <c:pt idx="1">
                  <c:v>546651</c:v>
                </c:pt>
                <c:pt idx="2">
                  <c:v>659236</c:v>
                </c:pt>
                <c:pt idx="3">
                  <c:v>445944</c:v>
                </c:pt>
                <c:pt idx="4">
                  <c:v>430140</c:v>
                </c:pt>
                <c:pt idx="5">
                  <c:v>590889</c:v>
                </c:pt>
                <c:pt idx="6">
                  <c:v>682848</c:v>
                </c:pt>
                <c:pt idx="7">
                  <c:v>443634</c:v>
                </c:pt>
                <c:pt idx="8">
                  <c:v>426712</c:v>
                </c:pt>
                <c:pt idx="9">
                  <c:v>529784</c:v>
                </c:pt>
                <c:pt idx="10">
                  <c:v>610949</c:v>
                </c:pt>
                <c:pt idx="11">
                  <c:v>440220</c:v>
                </c:pt>
                <c:pt idx="12">
                  <c:v>426851</c:v>
                </c:pt>
                <c:pt idx="13">
                  <c:v>551638</c:v>
                </c:pt>
                <c:pt idx="14">
                  <c:v>603845</c:v>
                </c:pt>
                <c:pt idx="15">
                  <c:v>430917</c:v>
                </c:pt>
                <c:pt idx="16">
                  <c:v>427248</c:v>
                </c:pt>
                <c:pt idx="17">
                  <c:v>594579</c:v>
                </c:pt>
                <c:pt idx="18">
                  <c:v>672387</c:v>
                </c:pt>
                <c:pt idx="19">
                  <c:v>502921</c:v>
                </c:pt>
                <c:pt idx="20">
                  <c:v>500402</c:v>
                </c:pt>
                <c:pt idx="21">
                  <c:v>678774</c:v>
                </c:pt>
                <c:pt idx="22">
                  <c:v>774778</c:v>
                </c:pt>
                <c:pt idx="23">
                  <c:v>627303</c:v>
                </c:pt>
                <c:pt idx="24">
                  <c:v>623232</c:v>
                </c:pt>
              </c:numCache>
            </c:numRef>
          </c:val>
        </c:ser>
        <c:ser>
          <c:idx val="1"/>
          <c:order val="1"/>
          <c:tx>
            <c:strRef>
              <c:f>'Figure 6'!$D$5</c:f>
              <c:strCache>
                <c:ptCount val="1"/>
                <c:pt idx="0">
                  <c:v>Belfast City </c:v>
                </c:pt>
              </c:strCache>
            </c:strRef>
          </c:tx>
          <c:spPr>
            <a:solidFill>
              <a:schemeClr val="accent2">
                <a:lumMod val="60000"/>
                <a:lumOff val="40000"/>
              </a:schemeClr>
            </a:solidFill>
            <a:ln>
              <a:noFill/>
            </a:ln>
          </c:spPr>
          <c:invertIfNegative val="0"/>
          <c:dPt>
            <c:idx val="0"/>
            <c:invertIfNegative val="0"/>
            <c:bubble3D val="0"/>
            <c:spPr>
              <a:solidFill>
                <a:schemeClr val="accent2">
                  <a:lumMod val="60000"/>
                  <a:lumOff val="40000"/>
                </a:schemeClr>
              </a:solidFill>
              <a:ln>
                <a:solidFill>
                  <a:schemeClr val="tx1"/>
                </a:solidFill>
              </a:ln>
            </c:spPr>
          </c:dPt>
          <c:dPt>
            <c:idx val="2"/>
            <c:invertIfNegative val="0"/>
            <c:bubble3D val="0"/>
          </c:dPt>
          <c:dPt>
            <c:idx val="4"/>
            <c:invertIfNegative val="0"/>
            <c:bubble3D val="0"/>
            <c:spPr>
              <a:solidFill>
                <a:schemeClr val="accent2">
                  <a:lumMod val="60000"/>
                  <a:lumOff val="40000"/>
                </a:schemeClr>
              </a:solidFill>
              <a:ln>
                <a:solidFill>
                  <a:schemeClr val="tx1"/>
                </a:solidFill>
              </a:ln>
            </c:spPr>
          </c:dPt>
          <c:dPt>
            <c:idx val="6"/>
            <c:invertIfNegative val="0"/>
            <c:bubble3D val="0"/>
          </c:dPt>
          <c:dPt>
            <c:idx val="8"/>
            <c:invertIfNegative val="0"/>
            <c:bubble3D val="0"/>
            <c:spPr>
              <a:solidFill>
                <a:schemeClr val="accent2">
                  <a:lumMod val="60000"/>
                  <a:lumOff val="40000"/>
                </a:schemeClr>
              </a:solidFill>
              <a:ln>
                <a:solidFill>
                  <a:schemeClr val="tx1"/>
                </a:solidFill>
              </a:ln>
            </c:spPr>
          </c:dPt>
          <c:dPt>
            <c:idx val="10"/>
            <c:invertIfNegative val="0"/>
            <c:bubble3D val="0"/>
          </c:dPt>
          <c:dPt>
            <c:idx val="12"/>
            <c:invertIfNegative val="0"/>
            <c:bubble3D val="0"/>
            <c:spPr>
              <a:solidFill>
                <a:schemeClr val="accent2">
                  <a:lumMod val="60000"/>
                  <a:lumOff val="40000"/>
                </a:schemeClr>
              </a:solidFill>
              <a:ln>
                <a:solidFill>
                  <a:schemeClr val="tx1"/>
                </a:solidFill>
              </a:ln>
            </c:spPr>
          </c:dPt>
          <c:dPt>
            <c:idx val="14"/>
            <c:invertIfNegative val="0"/>
            <c:bubble3D val="0"/>
          </c:dPt>
          <c:dPt>
            <c:idx val="16"/>
            <c:invertIfNegative val="0"/>
            <c:bubble3D val="0"/>
            <c:spPr>
              <a:solidFill>
                <a:schemeClr val="accent2">
                  <a:lumMod val="60000"/>
                  <a:lumOff val="40000"/>
                </a:schemeClr>
              </a:solidFill>
              <a:ln>
                <a:solidFill>
                  <a:schemeClr val="tx1"/>
                </a:solidFill>
              </a:ln>
            </c:spPr>
          </c:dPt>
          <c:dPt>
            <c:idx val="18"/>
            <c:invertIfNegative val="0"/>
            <c:bubble3D val="0"/>
          </c:dPt>
          <c:dPt>
            <c:idx val="20"/>
            <c:invertIfNegative val="0"/>
            <c:bubble3D val="0"/>
            <c:spPr>
              <a:solidFill>
                <a:schemeClr val="accent2">
                  <a:lumMod val="60000"/>
                  <a:lumOff val="40000"/>
                </a:schemeClr>
              </a:solidFill>
              <a:ln>
                <a:solidFill>
                  <a:schemeClr val="tx1"/>
                </a:solidFill>
              </a:ln>
            </c:spPr>
          </c:dPt>
          <c:dPt>
            <c:idx val="22"/>
            <c:invertIfNegative val="0"/>
            <c:bubble3D val="0"/>
          </c:dPt>
          <c:dPt>
            <c:idx val="24"/>
            <c:invertIfNegative val="0"/>
            <c:bubble3D val="0"/>
            <c:spPr>
              <a:solidFill>
                <a:schemeClr val="accent2">
                  <a:lumMod val="60000"/>
                  <a:lumOff val="40000"/>
                </a:schemeClr>
              </a:solidFill>
              <a:ln>
                <a:solidFill>
                  <a:schemeClr val="tx1"/>
                </a:solidFill>
              </a:ln>
            </c:spPr>
          </c:dPt>
          <c:cat>
            <c:multiLvlStrRef>
              <c:f>'Figure 6'!$A$6:$B$30</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2011</c:v>
                  </c:pt>
                  <c:pt idx="4">
                    <c:v>2012</c:v>
                  </c:pt>
                  <c:pt idx="8">
                    <c:v>2013</c:v>
                  </c:pt>
                  <c:pt idx="12">
                    <c:v>2014</c:v>
                  </c:pt>
                  <c:pt idx="16">
                    <c:v>2015</c:v>
                  </c:pt>
                  <c:pt idx="20">
                    <c:v>2016</c:v>
                  </c:pt>
                  <c:pt idx="24">
                    <c:v>2017</c:v>
                  </c:pt>
                </c:lvl>
              </c:multiLvlStrCache>
            </c:multiLvlStrRef>
          </c:cat>
          <c:val>
            <c:numRef>
              <c:f>'Figure 6'!$D$6:$D$30</c:f>
              <c:numCache>
                <c:formatCode>#,##0</c:formatCode>
                <c:ptCount val="25"/>
                <c:pt idx="0">
                  <c:v>288733</c:v>
                </c:pt>
                <c:pt idx="1">
                  <c:v>320268</c:v>
                </c:pt>
                <c:pt idx="2">
                  <c:v>325208</c:v>
                </c:pt>
                <c:pt idx="3">
                  <c:v>274534</c:v>
                </c:pt>
                <c:pt idx="4">
                  <c:v>263681</c:v>
                </c:pt>
                <c:pt idx="5">
                  <c:v>304966</c:v>
                </c:pt>
                <c:pt idx="6">
                  <c:v>285428</c:v>
                </c:pt>
                <c:pt idx="7">
                  <c:v>278255</c:v>
                </c:pt>
                <c:pt idx="8">
                  <c:v>259035</c:v>
                </c:pt>
                <c:pt idx="9">
                  <c:v>344108</c:v>
                </c:pt>
                <c:pt idx="10">
                  <c:v>373771</c:v>
                </c:pt>
                <c:pt idx="11">
                  <c:v>302642</c:v>
                </c:pt>
                <c:pt idx="12">
                  <c:v>270276</c:v>
                </c:pt>
                <c:pt idx="13">
                  <c:v>338216</c:v>
                </c:pt>
                <c:pt idx="14">
                  <c:v>368032</c:v>
                </c:pt>
                <c:pt idx="15">
                  <c:v>307349</c:v>
                </c:pt>
                <c:pt idx="16">
                  <c:v>287709</c:v>
                </c:pt>
                <c:pt idx="17">
                  <c:v>359411</c:v>
                </c:pt>
                <c:pt idx="18">
                  <c:v>387267</c:v>
                </c:pt>
                <c:pt idx="19">
                  <c:v>307873</c:v>
                </c:pt>
                <c:pt idx="20">
                  <c:v>282712</c:v>
                </c:pt>
                <c:pt idx="21">
                  <c:v>358552</c:v>
                </c:pt>
                <c:pt idx="22">
                  <c:v>389141</c:v>
                </c:pt>
                <c:pt idx="23">
                  <c:v>293936</c:v>
                </c:pt>
                <c:pt idx="24">
                  <c:v>267825</c:v>
                </c:pt>
              </c:numCache>
            </c:numRef>
          </c:val>
        </c:ser>
        <c:ser>
          <c:idx val="2"/>
          <c:order val="2"/>
          <c:tx>
            <c:strRef>
              <c:f>'Figure 6'!$E$5</c:f>
              <c:strCache>
                <c:ptCount val="1"/>
                <c:pt idx="0">
                  <c:v>City of Derry</c:v>
                </c:pt>
              </c:strCache>
            </c:strRef>
          </c:tx>
          <c:spPr>
            <a:solidFill>
              <a:schemeClr val="accent2">
                <a:lumMod val="40000"/>
                <a:lumOff val="60000"/>
              </a:schemeClr>
            </a:solidFill>
            <a:ln>
              <a:noFill/>
            </a:ln>
          </c:spPr>
          <c:invertIfNegative val="0"/>
          <c:dPt>
            <c:idx val="0"/>
            <c:invertIfNegative val="0"/>
            <c:bubble3D val="0"/>
            <c:spPr>
              <a:solidFill>
                <a:schemeClr val="accent2">
                  <a:lumMod val="40000"/>
                  <a:lumOff val="60000"/>
                </a:schemeClr>
              </a:solidFill>
              <a:ln>
                <a:solidFill>
                  <a:schemeClr val="tx1"/>
                </a:solidFill>
              </a:ln>
            </c:spPr>
          </c:dPt>
          <c:dPt>
            <c:idx val="2"/>
            <c:invertIfNegative val="0"/>
            <c:bubble3D val="0"/>
          </c:dPt>
          <c:dPt>
            <c:idx val="4"/>
            <c:invertIfNegative val="0"/>
            <c:bubble3D val="0"/>
            <c:spPr>
              <a:solidFill>
                <a:schemeClr val="accent2">
                  <a:lumMod val="40000"/>
                  <a:lumOff val="60000"/>
                </a:schemeClr>
              </a:solidFill>
              <a:ln>
                <a:solidFill>
                  <a:schemeClr val="tx1"/>
                </a:solidFill>
              </a:ln>
            </c:spPr>
          </c:dPt>
          <c:dPt>
            <c:idx val="6"/>
            <c:invertIfNegative val="0"/>
            <c:bubble3D val="0"/>
          </c:dPt>
          <c:dPt>
            <c:idx val="8"/>
            <c:invertIfNegative val="0"/>
            <c:bubble3D val="0"/>
            <c:spPr>
              <a:solidFill>
                <a:schemeClr val="accent2">
                  <a:lumMod val="40000"/>
                  <a:lumOff val="60000"/>
                </a:schemeClr>
              </a:solidFill>
              <a:ln>
                <a:solidFill>
                  <a:schemeClr val="tx1"/>
                </a:solidFill>
              </a:ln>
            </c:spPr>
          </c:dPt>
          <c:dPt>
            <c:idx val="10"/>
            <c:invertIfNegative val="0"/>
            <c:bubble3D val="0"/>
          </c:dPt>
          <c:dPt>
            <c:idx val="12"/>
            <c:invertIfNegative val="0"/>
            <c:bubble3D val="0"/>
            <c:spPr>
              <a:solidFill>
                <a:schemeClr val="accent2">
                  <a:lumMod val="40000"/>
                  <a:lumOff val="60000"/>
                </a:schemeClr>
              </a:solidFill>
              <a:ln>
                <a:solidFill>
                  <a:schemeClr val="tx1"/>
                </a:solidFill>
              </a:ln>
            </c:spPr>
          </c:dPt>
          <c:dPt>
            <c:idx val="14"/>
            <c:invertIfNegative val="0"/>
            <c:bubble3D val="0"/>
          </c:dPt>
          <c:dPt>
            <c:idx val="16"/>
            <c:invertIfNegative val="0"/>
            <c:bubble3D val="0"/>
            <c:spPr>
              <a:solidFill>
                <a:schemeClr val="accent2">
                  <a:lumMod val="40000"/>
                  <a:lumOff val="60000"/>
                </a:schemeClr>
              </a:solidFill>
              <a:ln>
                <a:solidFill>
                  <a:schemeClr val="tx1"/>
                </a:solidFill>
              </a:ln>
            </c:spPr>
          </c:dPt>
          <c:dPt>
            <c:idx val="18"/>
            <c:invertIfNegative val="0"/>
            <c:bubble3D val="0"/>
          </c:dPt>
          <c:dPt>
            <c:idx val="20"/>
            <c:invertIfNegative val="0"/>
            <c:bubble3D val="0"/>
            <c:spPr>
              <a:solidFill>
                <a:schemeClr val="accent2">
                  <a:lumMod val="40000"/>
                  <a:lumOff val="60000"/>
                </a:schemeClr>
              </a:solidFill>
              <a:ln>
                <a:solidFill>
                  <a:schemeClr val="tx1"/>
                </a:solidFill>
              </a:ln>
            </c:spPr>
          </c:dPt>
          <c:dPt>
            <c:idx val="22"/>
            <c:invertIfNegative val="0"/>
            <c:bubble3D val="0"/>
          </c:dPt>
          <c:dPt>
            <c:idx val="24"/>
            <c:invertIfNegative val="0"/>
            <c:bubble3D val="0"/>
            <c:spPr>
              <a:solidFill>
                <a:schemeClr val="accent2">
                  <a:lumMod val="40000"/>
                  <a:lumOff val="60000"/>
                </a:schemeClr>
              </a:solidFill>
              <a:ln>
                <a:solidFill>
                  <a:schemeClr val="tx1"/>
                </a:solidFill>
              </a:ln>
            </c:spPr>
          </c:dPt>
          <c:cat>
            <c:multiLvlStrRef>
              <c:f>'Figure 6'!$A$6:$B$30</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2011</c:v>
                  </c:pt>
                  <c:pt idx="4">
                    <c:v>2012</c:v>
                  </c:pt>
                  <c:pt idx="8">
                    <c:v>2013</c:v>
                  </c:pt>
                  <c:pt idx="12">
                    <c:v>2014</c:v>
                  </c:pt>
                  <c:pt idx="16">
                    <c:v>2015</c:v>
                  </c:pt>
                  <c:pt idx="20">
                    <c:v>2016</c:v>
                  </c:pt>
                  <c:pt idx="24">
                    <c:v>2017</c:v>
                  </c:pt>
                </c:lvl>
              </c:multiLvlStrCache>
            </c:multiLvlStrRef>
          </c:cat>
          <c:val>
            <c:numRef>
              <c:f>'Figure 6'!$E$6:$E$30</c:f>
              <c:numCache>
                <c:formatCode>#,##0</c:formatCode>
                <c:ptCount val="25"/>
                <c:pt idx="0">
                  <c:v>41049</c:v>
                </c:pt>
                <c:pt idx="1">
                  <c:v>52110</c:v>
                </c:pt>
                <c:pt idx="2">
                  <c:v>64629</c:v>
                </c:pt>
                <c:pt idx="3">
                  <c:v>46125</c:v>
                </c:pt>
                <c:pt idx="4">
                  <c:v>43380</c:v>
                </c:pt>
                <c:pt idx="5">
                  <c:v>52935</c:v>
                </c:pt>
                <c:pt idx="6">
                  <c:v>60563</c:v>
                </c:pt>
                <c:pt idx="7">
                  <c:v>43558</c:v>
                </c:pt>
                <c:pt idx="8">
                  <c:v>38346</c:v>
                </c:pt>
                <c:pt idx="9">
                  <c:v>51638</c:v>
                </c:pt>
                <c:pt idx="10">
                  <c:v>60775</c:v>
                </c:pt>
                <c:pt idx="11">
                  <c:v>42220</c:v>
                </c:pt>
                <c:pt idx="12">
                  <c:v>37816</c:v>
                </c:pt>
                <c:pt idx="13">
                  <c:v>45507</c:v>
                </c:pt>
                <c:pt idx="14">
                  <c:v>54147</c:v>
                </c:pt>
                <c:pt idx="15">
                  <c:v>40509</c:v>
                </c:pt>
                <c:pt idx="16">
                  <c:v>35674</c:v>
                </c:pt>
                <c:pt idx="17">
                  <c:v>36022</c:v>
                </c:pt>
                <c:pt idx="18">
                  <c:v>39697</c:v>
                </c:pt>
                <c:pt idx="19">
                  <c:v>35612</c:v>
                </c:pt>
                <c:pt idx="20">
                  <c:v>37282</c:v>
                </c:pt>
                <c:pt idx="21">
                  <c:v>37173</c:v>
                </c:pt>
                <c:pt idx="22">
                  <c:v>42385</c:v>
                </c:pt>
                <c:pt idx="23">
                  <c:v>32976</c:v>
                </c:pt>
                <c:pt idx="24">
                  <c:v>31621</c:v>
                </c:pt>
              </c:numCache>
            </c:numRef>
          </c:val>
        </c:ser>
        <c:ser>
          <c:idx val="3"/>
          <c:order val="3"/>
          <c:tx>
            <c:strRef>
              <c:f>'Figure 6'!$F$5</c:f>
              <c:strCache>
                <c:ptCount val="1"/>
                <c:pt idx="0">
                  <c:v>Sea Ports </c:v>
                </c:pt>
              </c:strCache>
            </c:strRef>
          </c:tx>
          <c:spPr>
            <a:solidFill>
              <a:schemeClr val="tx2">
                <a:lumMod val="40000"/>
                <a:lumOff val="60000"/>
              </a:schemeClr>
            </a:solidFill>
            <a:ln>
              <a:noFill/>
            </a:ln>
          </c:spPr>
          <c:invertIfNegative val="0"/>
          <c:dPt>
            <c:idx val="0"/>
            <c:invertIfNegative val="0"/>
            <c:bubble3D val="0"/>
            <c:spPr>
              <a:solidFill>
                <a:schemeClr val="tx2">
                  <a:lumMod val="40000"/>
                  <a:lumOff val="60000"/>
                </a:schemeClr>
              </a:solidFill>
              <a:ln>
                <a:solidFill>
                  <a:schemeClr val="tx1"/>
                </a:solidFill>
              </a:ln>
            </c:spPr>
          </c:dPt>
          <c:dPt>
            <c:idx val="2"/>
            <c:invertIfNegative val="0"/>
            <c:bubble3D val="0"/>
          </c:dPt>
          <c:dPt>
            <c:idx val="4"/>
            <c:invertIfNegative val="0"/>
            <c:bubble3D val="0"/>
            <c:spPr>
              <a:solidFill>
                <a:schemeClr val="tx2">
                  <a:lumMod val="40000"/>
                  <a:lumOff val="60000"/>
                </a:schemeClr>
              </a:solidFill>
              <a:ln>
                <a:solidFill>
                  <a:schemeClr val="tx1"/>
                </a:solidFill>
              </a:ln>
            </c:spPr>
          </c:dPt>
          <c:dPt>
            <c:idx val="6"/>
            <c:invertIfNegative val="0"/>
            <c:bubble3D val="0"/>
          </c:dPt>
          <c:dPt>
            <c:idx val="8"/>
            <c:invertIfNegative val="0"/>
            <c:bubble3D val="0"/>
            <c:spPr>
              <a:solidFill>
                <a:schemeClr val="tx2">
                  <a:lumMod val="40000"/>
                  <a:lumOff val="60000"/>
                </a:schemeClr>
              </a:solidFill>
              <a:ln>
                <a:solidFill>
                  <a:schemeClr val="tx1"/>
                </a:solidFill>
              </a:ln>
            </c:spPr>
          </c:dPt>
          <c:dPt>
            <c:idx val="10"/>
            <c:invertIfNegative val="0"/>
            <c:bubble3D val="0"/>
          </c:dPt>
          <c:dPt>
            <c:idx val="12"/>
            <c:invertIfNegative val="0"/>
            <c:bubble3D val="0"/>
            <c:spPr>
              <a:solidFill>
                <a:schemeClr val="tx2">
                  <a:lumMod val="40000"/>
                  <a:lumOff val="60000"/>
                </a:schemeClr>
              </a:solidFill>
              <a:ln>
                <a:solidFill>
                  <a:schemeClr val="tx1"/>
                </a:solidFill>
              </a:ln>
            </c:spPr>
          </c:dPt>
          <c:dPt>
            <c:idx val="14"/>
            <c:invertIfNegative val="0"/>
            <c:bubble3D val="0"/>
          </c:dPt>
          <c:dPt>
            <c:idx val="16"/>
            <c:invertIfNegative val="0"/>
            <c:bubble3D val="0"/>
            <c:spPr>
              <a:solidFill>
                <a:schemeClr val="tx2">
                  <a:lumMod val="40000"/>
                  <a:lumOff val="60000"/>
                </a:schemeClr>
              </a:solidFill>
              <a:ln>
                <a:solidFill>
                  <a:schemeClr val="tx1"/>
                </a:solidFill>
              </a:ln>
            </c:spPr>
          </c:dPt>
          <c:dPt>
            <c:idx val="18"/>
            <c:invertIfNegative val="0"/>
            <c:bubble3D val="0"/>
          </c:dPt>
          <c:dPt>
            <c:idx val="20"/>
            <c:invertIfNegative val="0"/>
            <c:bubble3D val="0"/>
            <c:spPr>
              <a:solidFill>
                <a:schemeClr val="tx2">
                  <a:lumMod val="40000"/>
                  <a:lumOff val="60000"/>
                </a:schemeClr>
              </a:solidFill>
              <a:ln>
                <a:solidFill>
                  <a:schemeClr val="tx1"/>
                </a:solidFill>
              </a:ln>
            </c:spPr>
          </c:dPt>
          <c:dPt>
            <c:idx val="22"/>
            <c:invertIfNegative val="0"/>
            <c:bubble3D val="0"/>
          </c:dPt>
          <c:dPt>
            <c:idx val="24"/>
            <c:invertIfNegative val="0"/>
            <c:bubble3D val="0"/>
            <c:spPr>
              <a:solidFill>
                <a:schemeClr val="tx2">
                  <a:lumMod val="40000"/>
                  <a:lumOff val="60000"/>
                </a:schemeClr>
              </a:solidFill>
              <a:ln>
                <a:solidFill>
                  <a:schemeClr val="tx1"/>
                </a:solidFill>
              </a:ln>
            </c:spPr>
          </c:dPt>
          <c:cat>
            <c:multiLvlStrRef>
              <c:f>'Figure 6'!$A$6:$B$30</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2011</c:v>
                  </c:pt>
                  <c:pt idx="4">
                    <c:v>2012</c:v>
                  </c:pt>
                  <c:pt idx="8">
                    <c:v>2013</c:v>
                  </c:pt>
                  <c:pt idx="12">
                    <c:v>2014</c:v>
                  </c:pt>
                  <c:pt idx="16">
                    <c:v>2015</c:v>
                  </c:pt>
                  <c:pt idx="20">
                    <c:v>2016</c:v>
                  </c:pt>
                  <c:pt idx="24">
                    <c:v>2017</c:v>
                  </c:pt>
                </c:lvl>
              </c:multiLvlStrCache>
            </c:multiLvlStrRef>
          </c:cat>
          <c:val>
            <c:numRef>
              <c:f>'Figure 6'!$F$6:$F$30</c:f>
              <c:numCache>
                <c:formatCode>#,##0</c:formatCode>
                <c:ptCount val="25"/>
                <c:pt idx="0">
                  <c:v>135765</c:v>
                </c:pt>
                <c:pt idx="1">
                  <c:v>253996</c:v>
                </c:pt>
                <c:pt idx="2">
                  <c:v>352634</c:v>
                </c:pt>
                <c:pt idx="3">
                  <c:v>154289</c:v>
                </c:pt>
                <c:pt idx="4">
                  <c:v>128126</c:v>
                </c:pt>
                <c:pt idx="5">
                  <c:v>242979</c:v>
                </c:pt>
                <c:pt idx="6">
                  <c:v>338862</c:v>
                </c:pt>
                <c:pt idx="7">
                  <c:v>157300</c:v>
                </c:pt>
                <c:pt idx="8">
                  <c:v>133115</c:v>
                </c:pt>
                <c:pt idx="9">
                  <c:v>232700</c:v>
                </c:pt>
                <c:pt idx="10">
                  <c:v>339454</c:v>
                </c:pt>
                <c:pt idx="11">
                  <c:v>156301</c:v>
                </c:pt>
                <c:pt idx="12">
                  <c:v>119908</c:v>
                </c:pt>
                <c:pt idx="13">
                  <c:v>236452</c:v>
                </c:pt>
                <c:pt idx="14">
                  <c:v>345849</c:v>
                </c:pt>
                <c:pt idx="15">
                  <c:v>159639</c:v>
                </c:pt>
                <c:pt idx="16">
                  <c:v>121250</c:v>
                </c:pt>
                <c:pt idx="17">
                  <c:v>224689</c:v>
                </c:pt>
                <c:pt idx="18">
                  <c:v>324526</c:v>
                </c:pt>
                <c:pt idx="19">
                  <c:v>147811</c:v>
                </c:pt>
                <c:pt idx="20">
                  <c:v>131151</c:v>
                </c:pt>
                <c:pt idx="21">
                  <c:v>207894</c:v>
                </c:pt>
                <c:pt idx="22">
                  <c:v>316118</c:v>
                </c:pt>
                <c:pt idx="23">
                  <c:v>157838</c:v>
                </c:pt>
                <c:pt idx="24">
                  <c:v>121961</c:v>
                </c:pt>
              </c:numCache>
            </c:numRef>
          </c:val>
        </c:ser>
        <c:dLbls>
          <c:showLegendKey val="0"/>
          <c:showVal val="0"/>
          <c:showCatName val="0"/>
          <c:showSerName val="0"/>
          <c:showPercent val="0"/>
          <c:showBubbleSize val="0"/>
        </c:dLbls>
        <c:gapWidth val="150"/>
        <c:overlap val="100"/>
        <c:axId val="229909856"/>
        <c:axId val="229824360"/>
      </c:barChart>
      <c:catAx>
        <c:axId val="229909856"/>
        <c:scaling>
          <c:orientation val="minMax"/>
        </c:scaling>
        <c:delete val="0"/>
        <c:axPos val="b"/>
        <c:numFmt formatCode="General" sourceLinked="0"/>
        <c:majorTickMark val="out"/>
        <c:minorTickMark val="none"/>
        <c:tickLblPos val="nextTo"/>
        <c:crossAx val="229824360"/>
        <c:crosses val="autoZero"/>
        <c:auto val="1"/>
        <c:lblAlgn val="ctr"/>
        <c:lblOffset val="100"/>
        <c:noMultiLvlLbl val="0"/>
      </c:catAx>
      <c:valAx>
        <c:axId val="229824360"/>
        <c:scaling>
          <c:orientation val="minMax"/>
          <c:max val="1600000"/>
          <c:min val="0"/>
        </c:scaling>
        <c:delete val="0"/>
        <c:axPos val="l"/>
        <c:numFmt formatCode="#,##0" sourceLinked="1"/>
        <c:majorTickMark val="out"/>
        <c:minorTickMark val="none"/>
        <c:tickLblPos val="nextTo"/>
        <c:crossAx val="229909856"/>
        <c:crosses val="autoZero"/>
        <c:crossBetween val="between"/>
      </c:valAx>
      <c:dTable>
        <c:showHorzBorder val="1"/>
        <c:showVertBorder val="1"/>
        <c:showOutline val="1"/>
        <c:showKeys val="1"/>
      </c:dTable>
    </c:plotArea>
    <c:plotVisOnly val="1"/>
    <c:dispBlanksAs val="gap"/>
    <c:showDLblsOverMax val="0"/>
  </c:chart>
  <c:spPr>
    <a:solidFill>
      <a:sysClr val="window" lastClr="FFFFFF"/>
    </a:solidFill>
    <a:ln>
      <a:noFill/>
    </a:ln>
  </c:spPr>
  <c:txPr>
    <a:bodyPr/>
    <a:lstStyle/>
    <a:p>
      <a:pPr>
        <a:defRPr>
          <a:latin typeface="Arial" pitchFamily="34" charset="0"/>
          <a:cs typeface="Arial" pitchFamily="34" charset="0"/>
        </a:defRPr>
      </a:pPr>
      <a:endParaRPr lang="en-US"/>
    </a:p>
  </c:txPr>
  <c:printSettings>
    <c:headerFooter/>
    <c:pageMargins b="0.75000000000000544" l="0.70000000000000062" r="0.70000000000000062" t="0.750000000000005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7'!$A$9</c:f>
              <c:strCache>
                <c:ptCount val="1"/>
                <c:pt idx="0">
                  <c:v>Belfast</c:v>
                </c:pt>
              </c:strCache>
            </c:strRef>
          </c:tx>
          <c:invertIfNegative val="0"/>
          <c:cat>
            <c:multiLvlStrRef>
              <c:f>'Figure 7'!$B$7:$V$8</c:f>
              <c:multiLvlStrCache>
                <c:ptCount val="2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lvl>
                <c:lvl>
                  <c:pt idx="0">
                    <c:v>2012</c:v>
                  </c:pt>
                  <c:pt idx="4">
                    <c:v>2013</c:v>
                  </c:pt>
                  <c:pt idx="8">
                    <c:v>2014</c:v>
                  </c:pt>
                  <c:pt idx="12">
                    <c:v>2015</c:v>
                  </c:pt>
                  <c:pt idx="16">
                    <c:v>2016</c:v>
                  </c:pt>
                  <c:pt idx="20">
                    <c:v>2017</c:v>
                  </c:pt>
                </c:lvl>
              </c:multiLvlStrCache>
            </c:multiLvlStrRef>
          </c:cat>
          <c:val>
            <c:numRef>
              <c:f>'Figure 7'!$B$9:$V$9</c:f>
              <c:numCache>
                <c:formatCode>General</c:formatCode>
                <c:ptCount val="21"/>
                <c:pt idx="0">
                  <c:v>0</c:v>
                </c:pt>
                <c:pt idx="1">
                  <c:v>18</c:v>
                </c:pt>
                <c:pt idx="2">
                  <c:v>27</c:v>
                </c:pt>
                <c:pt idx="3">
                  <c:v>0</c:v>
                </c:pt>
                <c:pt idx="4">
                  <c:v>0</c:v>
                </c:pt>
                <c:pt idx="5">
                  <c:v>21</c:v>
                </c:pt>
                <c:pt idx="6">
                  <c:v>33</c:v>
                </c:pt>
                <c:pt idx="7">
                  <c:v>3</c:v>
                </c:pt>
                <c:pt idx="8">
                  <c:v>1</c:v>
                </c:pt>
                <c:pt idx="9">
                  <c:v>21</c:v>
                </c:pt>
                <c:pt idx="10">
                  <c:v>38</c:v>
                </c:pt>
                <c:pt idx="11">
                  <c:v>3</c:v>
                </c:pt>
                <c:pt idx="12">
                  <c:v>1</c:v>
                </c:pt>
                <c:pt idx="13">
                  <c:v>18</c:v>
                </c:pt>
                <c:pt idx="14">
                  <c:v>34</c:v>
                </c:pt>
                <c:pt idx="15">
                  <c:v>5</c:v>
                </c:pt>
                <c:pt idx="16">
                  <c:v>2</c:v>
                </c:pt>
                <c:pt idx="17">
                  <c:v>26</c:v>
                </c:pt>
                <c:pt idx="18">
                  <c:v>52</c:v>
                </c:pt>
                <c:pt idx="19">
                  <c:v>1</c:v>
                </c:pt>
                <c:pt idx="20">
                  <c:v>0</c:v>
                </c:pt>
              </c:numCache>
            </c:numRef>
          </c:val>
        </c:ser>
        <c:ser>
          <c:idx val="1"/>
          <c:order val="1"/>
          <c:tx>
            <c:strRef>
              <c:f>'Figure 7'!$A$10</c:f>
              <c:strCache>
                <c:ptCount val="1"/>
                <c:pt idx="0">
                  <c:v>Londonderry</c:v>
                </c:pt>
              </c:strCache>
            </c:strRef>
          </c:tx>
          <c:invertIfNegative val="0"/>
          <c:cat>
            <c:multiLvlStrRef>
              <c:f>'Figure 7'!$B$7:$V$8</c:f>
              <c:multiLvlStrCache>
                <c:ptCount val="2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lvl>
                <c:lvl>
                  <c:pt idx="0">
                    <c:v>2012</c:v>
                  </c:pt>
                  <c:pt idx="4">
                    <c:v>2013</c:v>
                  </c:pt>
                  <c:pt idx="8">
                    <c:v>2014</c:v>
                  </c:pt>
                  <c:pt idx="12">
                    <c:v>2015</c:v>
                  </c:pt>
                  <c:pt idx="16">
                    <c:v>2016</c:v>
                  </c:pt>
                  <c:pt idx="20">
                    <c:v>2017</c:v>
                  </c:pt>
                </c:lvl>
              </c:multiLvlStrCache>
            </c:multiLvlStrRef>
          </c:cat>
          <c:val>
            <c:numRef>
              <c:f>'Figure 7'!$B$10:$V$10</c:f>
              <c:numCache>
                <c:formatCode>General</c:formatCode>
                <c:ptCount val="21"/>
                <c:pt idx="0">
                  <c:v>0</c:v>
                </c:pt>
                <c:pt idx="1">
                  <c:v>1</c:v>
                </c:pt>
                <c:pt idx="2">
                  <c:v>7</c:v>
                </c:pt>
                <c:pt idx="3">
                  <c:v>0</c:v>
                </c:pt>
                <c:pt idx="4">
                  <c:v>0</c:v>
                </c:pt>
                <c:pt idx="5">
                  <c:v>3</c:v>
                </c:pt>
                <c:pt idx="6">
                  <c:v>2</c:v>
                </c:pt>
                <c:pt idx="7">
                  <c:v>0</c:v>
                </c:pt>
                <c:pt idx="8">
                  <c:v>0</c:v>
                </c:pt>
                <c:pt idx="9">
                  <c:v>2</c:v>
                </c:pt>
                <c:pt idx="10">
                  <c:v>3</c:v>
                </c:pt>
                <c:pt idx="11">
                  <c:v>0</c:v>
                </c:pt>
                <c:pt idx="12">
                  <c:v>0</c:v>
                </c:pt>
                <c:pt idx="13">
                  <c:v>2</c:v>
                </c:pt>
                <c:pt idx="14">
                  <c:v>4</c:v>
                </c:pt>
                <c:pt idx="15">
                  <c:v>0</c:v>
                </c:pt>
                <c:pt idx="16">
                  <c:v>0</c:v>
                </c:pt>
                <c:pt idx="17">
                  <c:v>0</c:v>
                </c:pt>
                <c:pt idx="18">
                  <c:v>5</c:v>
                </c:pt>
                <c:pt idx="19">
                  <c:v>0</c:v>
                </c:pt>
                <c:pt idx="20">
                  <c:v>0</c:v>
                </c:pt>
              </c:numCache>
            </c:numRef>
          </c:val>
        </c:ser>
        <c:ser>
          <c:idx val="2"/>
          <c:order val="2"/>
          <c:tx>
            <c:strRef>
              <c:f>'Figure 7'!$A$11</c:f>
              <c:strCache>
                <c:ptCount val="1"/>
                <c:pt idx="0">
                  <c:v>Other</c:v>
                </c:pt>
              </c:strCache>
            </c:strRef>
          </c:tx>
          <c:invertIfNegative val="0"/>
          <c:cat>
            <c:multiLvlStrRef>
              <c:f>'Figure 7'!$B$7:$V$8</c:f>
              <c:multiLvlStrCache>
                <c:ptCount val="21"/>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lvl>
                <c:lvl>
                  <c:pt idx="0">
                    <c:v>2012</c:v>
                  </c:pt>
                  <c:pt idx="4">
                    <c:v>2013</c:v>
                  </c:pt>
                  <c:pt idx="8">
                    <c:v>2014</c:v>
                  </c:pt>
                  <c:pt idx="12">
                    <c:v>2015</c:v>
                  </c:pt>
                  <c:pt idx="16">
                    <c:v>2016</c:v>
                  </c:pt>
                  <c:pt idx="20">
                    <c:v>2017</c:v>
                  </c:pt>
                </c:lvl>
              </c:multiLvlStrCache>
            </c:multiLvlStrRef>
          </c:cat>
          <c:val>
            <c:numRef>
              <c:f>'Figure 7'!$B$11:$V$11</c:f>
              <c:numCache>
                <c:formatCode>General</c:formatCode>
                <c:ptCount val="21"/>
                <c:pt idx="0">
                  <c:v>0</c:v>
                </c:pt>
                <c:pt idx="1">
                  <c:v>0</c:v>
                </c:pt>
                <c:pt idx="2">
                  <c:v>0</c:v>
                </c:pt>
                <c:pt idx="3">
                  <c:v>0</c:v>
                </c:pt>
                <c:pt idx="4">
                  <c:v>0</c:v>
                </c:pt>
                <c:pt idx="5">
                  <c:v>0</c:v>
                </c:pt>
                <c:pt idx="6">
                  <c:v>0</c:v>
                </c:pt>
                <c:pt idx="7">
                  <c:v>0</c:v>
                </c:pt>
                <c:pt idx="8">
                  <c:v>0</c:v>
                </c:pt>
                <c:pt idx="9">
                  <c:v>0</c:v>
                </c:pt>
                <c:pt idx="10">
                  <c:v>1</c:v>
                </c:pt>
                <c:pt idx="11">
                  <c:v>0</c:v>
                </c:pt>
                <c:pt idx="12">
                  <c:v>0</c:v>
                </c:pt>
                <c:pt idx="13">
                  <c:v>1</c:v>
                </c:pt>
                <c:pt idx="14">
                  <c:v>2</c:v>
                </c:pt>
                <c:pt idx="15">
                  <c:v>0</c:v>
                </c:pt>
                <c:pt idx="16">
                  <c:v>0</c:v>
                </c:pt>
                <c:pt idx="17">
                  <c:v>4</c:v>
                </c:pt>
                <c:pt idx="18">
                  <c:v>3</c:v>
                </c:pt>
                <c:pt idx="19">
                  <c:v>0</c:v>
                </c:pt>
                <c:pt idx="20">
                  <c:v>0</c:v>
                </c:pt>
              </c:numCache>
            </c:numRef>
          </c:val>
        </c:ser>
        <c:dLbls>
          <c:showLegendKey val="0"/>
          <c:showVal val="0"/>
          <c:showCatName val="0"/>
          <c:showSerName val="0"/>
          <c:showPercent val="0"/>
          <c:showBubbleSize val="0"/>
        </c:dLbls>
        <c:gapWidth val="150"/>
        <c:overlap val="100"/>
        <c:axId val="229825536"/>
        <c:axId val="229825928"/>
      </c:barChart>
      <c:catAx>
        <c:axId val="229825536"/>
        <c:scaling>
          <c:orientation val="minMax"/>
        </c:scaling>
        <c:delete val="0"/>
        <c:axPos val="b"/>
        <c:numFmt formatCode="General" sourceLinked="0"/>
        <c:majorTickMark val="out"/>
        <c:minorTickMark val="none"/>
        <c:tickLblPos val="nextTo"/>
        <c:crossAx val="229825928"/>
        <c:crosses val="autoZero"/>
        <c:auto val="1"/>
        <c:lblAlgn val="ctr"/>
        <c:lblOffset val="100"/>
        <c:noMultiLvlLbl val="0"/>
      </c:catAx>
      <c:valAx>
        <c:axId val="229825928"/>
        <c:scaling>
          <c:orientation val="minMax"/>
        </c:scaling>
        <c:delete val="0"/>
        <c:axPos val="l"/>
        <c:numFmt formatCode="General" sourceLinked="1"/>
        <c:majorTickMark val="out"/>
        <c:minorTickMark val="none"/>
        <c:tickLblPos val="nextTo"/>
        <c:crossAx val="229825536"/>
        <c:crosses val="autoZero"/>
        <c:crossBetween val="between"/>
        <c:majorUnit val="10"/>
      </c:valAx>
      <c:dTable>
        <c:showHorzBorder val="1"/>
        <c:showVertBorder val="1"/>
        <c:showOutline val="1"/>
        <c:showKeys val="1"/>
      </c:dTable>
    </c:plotArea>
    <c:plotVisOnly val="1"/>
    <c:dispBlanksAs val="gap"/>
    <c:showDLblsOverMax val="0"/>
  </c:chart>
  <c:spPr>
    <a:solidFill>
      <a:sysClr val="window" lastClr="FFFFFF"/>
    </a:solidFill>
    <a:ln>
      <a:noFill/>
    </a:ln>
  </c:spPr>
  <c:txPr>
    <a:bodyPr/>
    <a:lstStyle/>
    <a:p>
      <a:pPr>
        <a:defRPr>
          <a:latin typeface="Arial" pitchFamily="34" charset="0"/>
          <a:cs typeface="Arial" pitchFamily="34" charset="0"/>
        </a:defRPr>
      </a:pPr>
      <a:endParaRPr lang="en-US"/>
    </a:p>
  </c:txPr>
  <c:printSettings>
    <c:headerFooter/>
    <c:pageMargins b="0.75000000000000544" l="0.70000000000000062" r="0.70000000000000062" t="0.75000000000000544"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628650</xdr:colOff>
      <xdr:row>13</xdr:row>
      <xdr:rowOff>57151</xdr:rowOff>
    </xdr:from>
    <xdr:to>
      <xdr:col>1</xdr:col>
      <xdr:colOff>1724025</xdr:colOff>
      <xdr:row>13</xdr:row>
      <xdr:rowOff>1162051</xdr:rowOff>
    </xdr:to>
    <xdr:pic>
      <xdr:nvPicPr>
        <xdr:cNvPr id="2" name="Picture 1" descr="C:\Users\deti-okanep\Desktop\Annual 2016 - Copy\NatStats Badge.png"/>
        <xdr:cNvPicPr/>
      </xdr:nvPicPr>
      <xdr:blipFill>
        <a:blip xmlns:r="http://schemas.openxmlformats.org/officeDocument/2006/relationships" r:embed="rId1" cstate="print"/>
        <a:srcRect/>
        <a:stretch>
          <a:fillRect/>
        </a:stretch>
      </xdr:blipFill>
      <xdr:spPr bwMode="auto">
        <a:xfrm>
          <a:off x="2476500" y="3486151"/>
          <a:ext cx="1095375" cy="1104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179293</xdr:rowOff>
    </xdr:from>
    <xdr:to>
      <xdr:col>14</xdr:col>
      <xdr:colOff>381000</xdr:colOff>
      <xdr:row>32</xdr:row>
      <xdr:rowOff>124384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16</xdr:col>
      <xdr:colOff>291353</xdr:colOff>
      <xdr:row>7</xdr:row>
      <xdr:rowOff>44823</xdr:rowOff>
    </xdr:from>
    <xdr:ext cx="184731" cy="264560"/>
    <xdr:sp macro="" textlink="">
      <xdr:nvSpPr>
        <xdr:cNvPr id="3" name="TextBox 2"/>
        <xdr:cNvSpPr txBox="1"/>
      </xdr:nvSpPr>
      <xdr:spPr>
        <a:xfrm>
          <a:off x="13045328" y="13878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0</xdr:col>
      <xdr:colOff>0</xdr:colOff>
      <xdr:row>4</xdr:row>
      <xdr:rowOff>89647</xdr:rowOff>
    </xdr:from>
    <xdr:to>
      <xdr:col>15</xdr:col>
      <xdr:colOff>168087</xdr:colOff>
      <xdr:row>33</xdr:row>
      <xdr:rowOff>2236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33617</xdr:colOff>
      <xdr:row>3</xdr:row>
      <xdr:rowOff>78441</xdr:rowOff>
    </xdr:from>
    <xdr:to>
      <xdr:col>5</xdr:col>
      <xdr:colOff>302558</xdr:colOff>
      <xdr:row>31</xdr:row>
      <xdr:rowOff>179292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44822</xdr:rowOff>
    </xdr:from>
    <xdr:to>
      <xdr:col>5</xdr:col>
      <xdr:colOff>549088</xdr:colOff>
      <xdr:row>32</xdr:row>
      <xdr:rowOff>100852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76199</xdr:colOff>
      <xdr:row>4</xdr:row>
      <xdr:rowOff>0</xdr:rowOff>
    </xdr:from>
    <xdr:to>
      <xdr:col>12</xdr:col>
      <xdr:colOff>533399</xdr:colOff>
      <xdr:row>28</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104775</xdr:rowOff>
    </xdr:from>
    <xdr:to>
      <xdr:col>22</xdr:col>
      <xdr:colOff>85725</xdr:colOff>
      <xdr:row>40</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19050</xdr:rowOff>
    </xdr:from>
    <xdr:to>
      <xdr:col>26</xdr:col>
      <xdr:colOff>104776</xdr:colOff>
      <xdr:row>28</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urismstatistics@nisra.gov.uk" TargetMode="External"/><Relationship Id="rId1" Type="http://schemas.openxmlformats.org/officeDocument/2006/relationships/hyperlink" Target="mailto:pressoffice@economy-n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detini.gov.uk/articles/tourism-statistics-annual-and-quarterly-publications" TargetMode="External"/><Relationship Id="rId1" Type="http://schemas.openxmlformats.org/officeDocument/2006/relationships/hyperlink" Target="https://www.nisra.gov.uk/publications/quarterly-tourism-statistics-publications"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8" Type="http://schemas.openxmlformats.org/officeDocument/2006/relationships/hyperlink" Target="https://www.nisra.gov.uk/publications/tourism-statistics-branch-work-plan" TargetMode="External"/><Relationship Id="rId3" Type="http://schemas.openxmlformats.org/officeDocument/2006/relationships/hyperlink" Target="https://www.facebook.com/NorthernIrelandStatisticsandResearchAgency/?v=wall" TargetMode="External"/><Relationship Id="rId7" Type="http://schemas.openxmlformats.org/officeDocument/2006/relationships/hyperlink" Target="http://www.cso.ie/en/media/csoie/newsevents/documents/liasiongroups/tourism/Presentationallisland.pptx" TargetMode="External"/><Relationship Id="rId12" Type="http://schemas.openxmlformats.org/officeDocument/2006/relationships/printerSettings" Target="../printerSettings/printerSettings18.bin"/><Relationship Id="rId2" Type="http://schemas.openxmlformats.org/officeDocument/2006/relationships/hyperlink" Target="https://twitter.com/NISRA" TargetMode="External"/><Relationship Id="rId1" Type="http://schemas.openxmlformats.org/officeDocument/2006/relationships/hyperlink" Target="http://www.statisticsauthority.gov.uk/assessment/code-of-practice/index.html" TargetMode="External"/><Relationship Id="rId6" Type="http://schemas.openxmlformats.org/officeDocument/2006/relationships/hyperlink" Target="https://www.nisra.gov.uk/statistics/tourism/annual-and-quarterly-tourism-statistics-publications" TargetMode="External"/><Relationship Id="rId11" Type="http://schemas.openxmlformats.org/officeDocument/2006/relationships/hyperlink" Target="https://www.nisra.gov.uk/publications/local-government-tourist-statistics-confidence-intervals" TargetMode="External"/><Relationship Id="rId5" Type="http://schemas.openxmlformats.org/officeDocument/2006/relationships/hyperlink" Target="https://www.nisra.gov.uk/publications/tourism-statistics-data-quality" TargetMode="External"/><Relationship Id="rId10" Type="http://schemas.openxmlformats.org/officeDocument/2006/relationships/hyperlink" Target="https://www.nisra.gov.uk/publications/local-government-district-tourism-statistics-publications" TargetMode="External"/><Relationship Id="rId4" Type="http://schemas.openxmlformats.org/officeDocument/2006/relationships/hyperlink" Target="https://www.nisra.gov.uk/publications/tourism-statistics-data-quality" TargetMode="External"/><Relationship Id="rId9" Type="http://schemas.openxmlformats.org/officeDocument/2006/relationships/hyperlink" Target="https://www.nisra.gov.uk/publications/tourism-statistics-early-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abSelected="1" workbookViewId="0">
      <selection activeCell="C16" sqref="C16"/>
    </sheetView>
  </sheetViews>
  <sheetFormatPr defaultRowHeight="18" x14ac:dyDescent="0.25"/>
  <cols>
    <col min="1" max="1" width="30" style="143" customWidth="1"/>
    <col min="2" max="2" width="42.85546875" style="147" customWidth="1"/>
    <col min="3" max="3" width="44.140625" style="143" customWidth="1"/>
    <col min="4" max="256" width="9.140625" style="143"/>
    <col min="257" max="257" width="27.7109375" style="143" customWidth="1"/>
    <col min="258" max="258" width="42.85546875" style="143" customWidth="1"/>
    <col min="259" max="259" width="14.7109375" style="143" customWidth="1"/>
    <col min="260" max="512" width="9.140625" style="143"/>
    <col min="513" max="513" width="27.7109375" style="143" customWidth="1"/>
    <col min="514" max="514" width="42.85546875" style="143" customWidth="1"/>
    <col min="515" max="515" width="14.7109375" style="143" customWidth="1"/>
    <col min="516" max="768" width="9.140625" style="143"/>
    <col min="769" max="769" width="27.7109375" style="143" customWidth="1"/>
    <col min="770" max="770" width="42.85546875" style="143" customWidth="1"/>
    <col min="771" max="771" width="14.7109375" style="143" customWidth="1"/>
    <col min="772" max="1024" width="9.140625" style="143"/>
    <col min="1025" max="1025" width="27.7109375" style="143" customWidth="1"/>
    <col min="1026" max="1026" width="42.85546875" style="143" customWidth="1"/>
    <col min="1027" max="1027" width="14.7109375" style="143" customWidth="1"/>
    <col min="1028" max="1280" width="9.140625" style="143"/>
    <col min="1281" max="1281" width="27.7109375" style="143" customWidth="1"/>
    <col min="1282" max="1282" width="42.85546875" style="143" customWidth="1"/>
    <col min="1283" max="1283" width="14.7109375" style="143" customWidth="1"/>
    <col min="1284" max="1536" width="9.140625" style="143"/>
    <col min="1537" max="1537" width="27.7109375" style="143" customWidth="1"/>
    <col min="1538" max="1538" width="42.85546875" style="143" customWidth="1"/>
    <col min="1539" max="1539" width="14.7109375" style="143" customWidth="1"/>
    <col min="1540" max="1792" width="9.140625" style="143"/>
    <col min="1793" max="1793" width="27.7109375" style="143" customWidth="1"/>
    <col min="1794" max="1794" width="42.85546875" style="143" customWidth="1"/>
    <col min="1795" max="1795" width="14.7109375" style="143" customWidth="1"/>
    <col min="1796" max="2048" width="9.140625" style="143"/>
    <col min="2049" max="2049" width="27.7109375" style="143" customWidth="1"/>
    <col min="2050" max="2050" width="42.85546875" style="143" customWidth="1"/>
    <col min="2051" max="2051" width="14.7109375" style="143" customWidth="1"/>
    <col min="2052" max="2304" width="9.140625" style="143"/>
    <col min="2305" max="2305" width="27.7109375" style="143" customWidth="1"/>
    <col min="2306" max="2306" width="42.85546875" style="143" customWidth="1"/>
    <col min="2307" max="2307" width="14.7109375" style="143" customWidth="1"/>
    <col min="2308" max="2560" width="9.140625" style="143"/>
    <col min="2561" max="2561" width="27.7109375" style="143" customWidth="1"/>
    <col min="2562" max="2562" width="42.85546875" style="143" customWidth="1"/>
    <col min="2563" max="2563" width="14.7109375" style="143" customWidth="1"/>
    <col min="2564" max="2816" width="9.140625" style="143"/>
    <col min="2817" max="2817" width="27.7109375" style="143" customWidth="1"/>
    <col min="2818" max="2818" width="42.85546875" style="143" customWidth="1"/>
    <col min="2819" max="2819" width="14.7109375" style="143" customWidth="1"/>
    <col min="2820" max="3072" width="9.140625" style="143"/>
    <col min="3073" max="3073" width="27.7109375" style="143" customWidth="1"/>
    <col min="3074" max="3074" width="42.85546875" style="143" customWidth="1"/>
    <col min="3075" max="3075" width="14.7109375" style="143" customWidth="1"/>
    <col min="3076" max="3328" width="9.140625" style="143"/>
    <col min="3329" max="3329" width="27.7109375" style="143" customWidth="1"/>
    <col min="3330" max="3330" width="42.85546875" style="143" customWidth="1"/>
    <col min="3331" max="3331" width="14.7109375" style="143" customWidth="1"/>
    <col min="3332" max="3584" width="9.140625" style="143"/>
    <col min="3585" max="3585" width="27.7109375" style="143" customWidth="1"/>
    <col min="3586" max="3586" width="42.85546875" style="143" customWidth="1"/>
    <col min="3587" max="3587" width="14.7109375" style="143" customWidth="1"/>
    <col min="3588" max="3840" width="9.140625" style="143"/>
    <col min="3841" max="3841" width="27.7109375" style="143" customWidth="1"/>
    <col min="3842" max="3842" width="42.85546875" style="143" customWidth="1"/>
    <col min="3843" max="3843" width="14.7109375" style="143" customWidth="1"/>
    <col min="3844" max="4096" width="9.140625" style="143"/>
    <col min="4097" max="4097" width="27.7109375" style="143" customWidth="1"/>
    <col min="4098" max="4098" width="42.85546875" style="143" customWidth="1"/>
    <col min="4099" max="4099" width="14.7109375" style="143" customWidth="1"/>
    <col min="4100" max="4352" width="9.140625" style="143"/>
    <col min="4353" max="4353" width="27.7109375" style="143" customWidth="1"/>
    <col min="4354" max="4354" width="42.85546875" style="143" customWidth="1"/>
    <col min="4355" max="4355" width="14.7109375" style="143" customWidth="1"/>
    <col min="4356" max="4608" width="9.140625" style="143"/>
    <col min="4609" max="4609" width="27.7109375" style="143" customWidth="1"/>
    <col min="4610" max="4610" width="42.85546875" style="143" customWidth="1"/>
    <col min="4611" max="4611" width="14.7109375" style="143" customWidth="1"/>
    <col min="4612" max="4864" width="9.140625" style="143"/>
    <col min="4865" max="4865" width="27.7109375" style="143" customWidth="1"/>
    <col min="4866" max="4866" width="42.85546875" style="143" customWidth="1"/>
    <col min="4867" max="4867" width="14.7109375" style="143" customWidth="1"/>
    <col min="4868" max="5120" width="9.140625" style="143"/>
    <col min="5121" max="5121" width="27.7109375" style="143" customWidth="1"/>
    <col min="5122" max="5122" width="42.85546875" style="143" customWidth="1"/>
    <col min="5123" max="5123" width="14.7109375" style="143" customWidth="1"/>
    <col min="5124" max="5376" width="9.140625" style="143"/>
    <col min="5377" max="5377" width="27.7109375" style="143" customWidth="1"/>
    <col min="5378" max="5378" width="42.85546875" style="143" customWidth="1"/>
    <col min="5379" max="5379" width="14.7109375" style="143" customWidth="1"/>
    <col min="5380" max="5632" width="9.140625" style="143"/>
    <col min="5633" max="5633" width="27.7109375" style="143" customWidth="1"/>
    <col min="5634" max="5634" width="42.85546875" style="143" customWidth="1"/>
    <col min="5635" max="5635" width="14.7109375" style="143" customWidth="1"/>
    <col min="5636" max="5888" width="9.140625" style="143"/>
    <col min="5889" max="5889" width="27.7109375" style="143" customWidth="1"/>
    <col min="5890" max="5890" width="42.85546875" style="143" customWidth="1"/>
    <col min="5891" max="5891" width="14.7109375" style="143" customWidth="1"/>
    <col min="5892" max="6144" width="9.140625" style="143"/>
    <col min="6145" max="6145" width="27.7109375" style="143" customWidth="1"/>
    <col min="6146" max="6146" width="42.85546875" style="143" customWidth="1"/>
    <col min="6147" max="6147" width="14.7109375" style="143" customWidth="1"/>
    <col min="6148" max="6400" width="9.140625" style="143"/>
    <col min="6401" max="6401" width="27.7109375" style="143" customWidth="1"/>
    <col min="6402" max="6402" width="42.85546875" style="143" customWidth="1"/>
    <col min="6403" max="6403" width="14.7109375" style="143" customWidth="1"/>
    <col min="6404" max="6656" width="9.140625" style="143"/>
    <col min="6657" max="6657" width="27.7109375" style="143" customWidth="1"/>
    <col min="6658" max="6658" width="42.85546875" style="143" customWidth="1"/>
    <col min="6659" max="6659" width="14.7109375" style="143" customWidth="1"/>
    <col min="6660" max="6912" width="9.140625" style="143"/>
    <col min="6913" max="6913" width="27.7109375" style="143" customWidth="1"/>
    <col min="6914" max="6914" width="42.85546875" style="143" customWidth="1"/>
    <col min="6915" max="6915" width="14.7109375" style="143" customWidth="1"/>
    <col min="6916" max="7168" width="9.140625" style="143"/>
    <col min="7169" max="7169" width="27.7109375" style="143" customWidth="1"/>
    <col min="7170" max="7170" width="42.85546875" style="143" customWidth="1"/>
    <col min="7171" max="7171" width="14.7109375" style="143" customWidth="1"/>
    <col min="7172" max="7424" width="9.140625" style="143"/>
    <col min="7425" max="7425" width="27.7109375" style="143" customWidth="1"/>
    <col min="7426" max="7426" width="42.85546875" style="143" customWidth="1"/>
    <col min="7427" max="7427" width="14.7109375" style="143" customWidth="1"/>
    <col min="7428" max="7680" width="9.140625" style="143"/>
    <col min="7681" max="7681" width="27.7109375" style="143" customWidth="1"/>
    <col min="7682" max="7682" width="42.85546875" style="143" customWidth="1"/>
    <col min="7683" max="7683" width="14.7109375" style="143" customWidth="1"/>
    <col min="7684" max="7936" width="9.140625" style="143"/>
    <col min="7937" max="7937" width="27.7109375" style="143" customWidth="1"/>
    <col min="7938" max="7938" width="42.85546875" style="143" customWidth="1"/>
    <col min="7939" max="7939" width="14.7109375" style="143" customWidth="1"/>
    <col min="7940" max="8192" width="9.140625" style="143"/>
    <col min="8193" max="8193" width="27.7109375" style="143" customWidth="1"/>
    <col min="8194" max="8194" width="42.85546875" style="143" customWidth="1"/>
    <col min="8195" max="8195" width="14.7109375" style="143" customWidth="1"/>
    <col min="8196" max="8448" width="9.140625" style="143"/>
    <col min="8449" max="8449" width="27.7109375" style="143" customWidth="1"/>
    <col min="8450" max="8450" width="42.85546875" style="143" customWidth="1"/>
    <col min="8451" max="8451" width="14.7109375" style="143" customWidth="1"/>
    <col min="8452" max="8704" width="9.140625" style="143"/>
    <col min="8705" max="8705" width="27.7109375" style="143" customWidth="1"/>
    <col min="8706" max="8706" width="42.85546875" style="143" customWidth="1"/>
    <col min="8707" max="8707" width="14.7109375" style="143" customWidth="1"/>
    <col min="8708" max="8960" width="9.140625" style="143"/>
    <col min="8961" max="8961" width="27.7109375" style="143" customWidth="1"/>
    <col min="8962" max="8962" width="42.85546875" style="143" customWidth="1"/>
    <col min="8963" max="8963" width="14.7109375" style="143" customWidth="1"/>
    <col min="8964" max="9216" width="9.140625" style="143"/>
    <col min="9217" max="9217" width="27.7109375" style="143" customWidth="1"/>
    <col min="9218" max="9218" width="42.85546875" style="143" customWidth="1"/>
    <col min="9219" max="9219" width="14.7109375" style="143" customWidth="1"/>
    <col min="9220" max="9472" width="9.140625" style="143"/>
    <col min="9473" max="9473" width="27.7109375" style="143" customWidth="1"/>
    <col min="9474" max="9474" width="42.85546875" style="143" customWidth="1"/>
    <col min="9475" max="9475" width="14.7109375" style="143" customWidth="1"/>
    <col min="9476" max="9728" width="9.140625" style="143"/>
    <col min="9729" max="9729" width="27.7109375" style="143" customWidth="1"/>
    <col min="9730" max="9730" width="42.85546875" style="143" customWidth="1"/>
    <col min="9731" max="9731" width="14.7109375" style="143" customWidth="1"/>
    <col min="9732" max="9984" width="9.140625" style="143"/>
    <col min="9985" max="9985" width="27.7109375" style="143" customWidth="1"/>
    <col min="9986" max="9986" width="42.85546875" style="143" customWidth="1"/>
    <col min="9987" max="9987" width="14.7109375" style="143" customWidth="1"/>
    <col min="9988" max="10240" width="9.140625" style="143"/>
    <col min="10241" max="10241" width="27.7109375" style="143" customWidth="1"/>
    <col min="10242" max="10242" width="42.85546875" style="143" customWidth="1"/>
    <col min="10243" max="10243" width="14.7109375" style="143" customWidth="1"/>
    <col min="10244" max="10496" width="9.140625" style="143"/>
    <col min="10497" max="10497" width="27.7109375" style="143" customWidth="1"/>
    <col min="10498" max="10498" width="42.85546875" style="143" customWidth="1"/>
    <col min="10499" max="10499" width="14.7109375" style="143" customWidth="1"/>
    <col min="10500" max="10752" width="9.140625" style="143"/>
    <col min="10753" max="10753" width="27.7109375" style="143" customWidth="1"/>
    <col min="10754" max="10754" width="42.85546875" style="143" customWidth="1"/>
    <col min="10755" max="10755" width="14.7109375" style="143" customWidth="1"/>
    <col min="10756" max="11008" width="9.140625" style="143"/>
    <col min="11009" max="11009" width="27.7109375" style="143" customWidth="1"/>
    <col min="11010" max="11010" width="42.85546875" style="143" customWidth="1"/>
    <col min="11011" max="11011" width="14.7109375" style="143" customWidth="1"/>
    <col min="11012" max="11264" width="9.140625" style="143"/>
    <col min="11265" max="11265" width="27.7109375" style="143" customWidth="1"/>
    <col min="11266" max="11266" width="42.85546875" style="143" customWidth="1"/>
    <col min="11267" max="11267" width="14.7109375" style="143" customWidth="1"/>
    <col min="11268" max="11520" width="9.140625" style="143"/>
    <col min="11521" max="11521" width="27.7109375" style="143" customWidth="1"/>
    <col min="11522" max="11522" width="42.85546875" style="143" customWidth="1"/>
    <col min="11523" max="11523" width="14.7109375" style="143" customWidth="1"/>
    <col min="11524" max="11776" width="9.140625" style="143"/>
    <col min="11777" max="11777" width="27.7109375" style="143" customWidth="1"/>
    <col min="11778" max="11778" width="42.85546875" style="143" customWidth="1"/>
    <col min="11779" max="11779" width="14.7109375" style="143" customWidth="1"/>
    <col min="11780" max="12032" width="9.140625" style="143"/>
    <col min="12033" max="12033" width="27.7109375" style="143" customWidth="1"/>
    <col min="12034" max="12034" width="42.85546875" style="143" customWidth="1"/>
    <col min="12035" max="12035" width="14.7109375" style="143" customWidth="1"/>
    <col min="12036" max="12288" width="9.140625" style="143"/>
    <col min="12289" max="12289" width="27.7109375" style="143" customWidth="1"/>
    <col min="12290" max="12290" width="42.85546875" style="143" customWidth="1"/>
    <col min="12291" max="12291" width="14.7109375" style="143" customWidth="1"/>
    <col min="12292" max="12544" width="9.140625" style="143"/>
    <col min="12545" max="12545" width="27.7109375" style="143" customWidth="1"/>
    <col min="12546" max="12546" width="42.85546875" style="143" customWidth="1"/>
    <col min="12547" max="12547" width="14.7109375" style="143" customWidth="1"/>
    <col min="12548" max="12800" width="9.140625" style="143"/>
    <col min="12801" max="12801" width="27.7109375" style="143" customWidth="1"/>
    <col min="12802" max="12802" width="42.85546875" style="143" customWidth="1"/>
    <col min="12803" max="12803" width="14.7109375" style="143" customWidth="1"/>
    <col min="12804" max="13056" width="9.140625" style="143"/>
    <col min="13057" max="13057" width="27.7109375" style="143" customWidth="1"/>
    <col min="13058" max="13058" width="42.85546875" style="143" customWidth="1"/>
    <col min="13059" max="13059" width="14.7109375" style="143" customWidth="1"/>
    <col min="13060" max="13312" width="9.140625" style="143"/>
    <col min="13313" max="13313" width="27.7109375" style="143" customWidth="1"/>
    <col min="13314" max="13314" width="42.85546875" style="143" customWidth="1"/>
    <col min="13315" max="13315" width="14.7109375" style="143" customWidth="1"/>
    <col min="13316" max="13568" width="9.140625" style="143"/>
    <col min="13569" max="13569" width="27.7109375" style="143" customWidth="1"/>
    <col min="13570" max="13570" width="42.85546875" style="143" customWidth="1"/>
    <col min="13571" max="13571" width="14.7109375" style="143" customWidth="1"/>
    <col min="13572" max="13824" width="9.140625" style="143"/>
    <col min="13825" max="13825" width="27.7109375" style="143" customWidth="1"/>
    <col min="13826" max="13826" width="42.85546875" style="143" customWidth="1"/>
    <col min="13827" max="13827" width="14.7109375" style="143" customWidth="1"/>
    <col min="13828" max="14080" width="9.140625" style="143"/>
    <col min="14081" max="14081" width="27.7109375" style="143" customWidth="1"/>
    <col min="14082" max="14082" width="42.85546875" style="143" customWidth="1"/>
    <col min="14083" max="14083" width="14.7109375" style="143" customWidth="1"/>
    <col min="14084" max="14336" width="9.140625" style="143"/>
    <col min="14337" max="14337" width="27.7109375" style="143" customWidth="1"/>
    <col min="14338" max="14338" width="42.85546875" style="143" customWidth="1"/>
    <col min="14339" max="14339" width="14.7109375" style="143" customWidth="1"/>
    <col min="14340" max="14592" width="9.140625" style="143"/>
    <col min="14593" max="14593" width="27.7109375" style="143" customWidth="1"/>
    <col min="14594" max="14594" width="42.85546875" style="143" customWidth="1"/>
    <col min="14595" max="14595" width="14.7109375" style="143" customWidth="1"/>
    <col min="14596" max="14848" width="9.140625" style="143"/>
    <col min="14849" max="14849" width="27.7109375" style="143" customWidth="1"/>
    <col min="14850" max="14850" width="42.85546875" style="143" customWidth="1"/>
    <col min="14851" max="14851" width="14.7109375" style="143" customWidth="1"/>
    <col min="14852" max="15104" width="9.140625" style="143"/>
    <col min="15105" max="15105" width="27.7109375" style="143" customWidth="1"/>
    <col min="15106" max="15106" width="42.85546875" style="143" customWidth="1"/>
    <col min="15107" max="15107" width="14.7109375" style="143" customWidth="1"/>
    <col min="15108" max="15360" width="9.140625" style="143"/>
    <col min="15361" max="15361" width="27.7109375" style="143" customWidth="1"/>
    <col min="15362" max="15362" width="42.85546875" style="143" customWidth="1"/>
    <col min="15363" max="15363" width="14.7109375" style="143" customWidth="1"/>
    <col min="15364" max="15616" width="9.140625" style="143"/>
    <col min="15617" max="15617" width="27.7109375" style="143" customWidth="1"/>
    <col min="15618" max="15618" width="42.85546875" style="143" customWidth="1"/>
    <col min="15619" max="15619" width="14.7109375" style="143" customWidth="1"/>
    <col min="15620" max="15872" width="9.140625" style="143"/>
    <col min="15873" max="15873" width="27.7109375" style="143" customWidth="1"/>
    <col min="15874" max="15874" width="42.85546875" style="143" customWidth="1"/>
    <col min="15875" max="15875" width="14.7109375" style="143" customWidth="1"/>
    <col min="15876" max="16128" width="9.140625" style="143"/>
    <col min="16129" max="16129" width="27.7109375" style="143" customWidth="1"/>
    <col min="16130" max="16130" width="42.85546875" style="143" customWidth="1"/>
    <col min="16131" max="16131" width="14.7109375" style="143" customWidth="1"/>
    <col min="16132" max="16384" width="9.140625" style="143"/>
  </cols>
  <sheetData>
    <row r="1" spans="1:3" x14ac:dyDescent="0.25">
      <c r="A1" s="140" t="s">
        <v>28</v>
      </c>
      <c r="B1" s="141" t="s">
        <v>29</v>
      </c>
      <c r="C1" s="142" t="s">
        <v>30</v>
      </c>
    </row>
    <row r="2" spans="1:3" x14ac:dyDescent="0.25">
      <c r="A2" s="140" t="s">
        <v>31</v>
      </c>
      <c r="B2" s="141" t="s">
        <v>32</v>
      </c>
      <c r="C2" s="144" t="s">
        <v>133</v>
      </c>
    </row>
    <row r="3" spans="1:3" x14ac:dyDescent="0.25">
      <c r="A3" s="140" t="s">
        <v>33</v>
      </c>
      <c r="B3" s="141" t="s">
        <v>39</v>
      </c>
      <c r="C3" s="142"/>
    </row>
    <row r="4" spans="1:3" x14ac:dyDescent="0.25">
      <c r="A4" s="140" t="s">
        <v>34</v>
      </c>
      <c r="B4" s="145" t="s">
        <v>35</v>
      </c>
      <c r="C4" s="140"/>
    </row>
    <row r="5" spans="1:3" x14ac:dyDescent="0.25">
      <c r="A5" s="140" t="s">
        <v>36</v>
      </c>
      <c r="B5" s="145" t="s">
        <v>37</v>
      </c>
      <c r="C5" s="146"/>
    </row>
    <row r="6" spans="1:3" x14ac:dyDescent="0.25">
      <c r="A6" s="235" t="s">
        <v>98</v>
      </c>
      <c r="B6" s="147" t="s">
        <v>132</v>
      </c>
      <c r="C6" s="148"/>
    </row>
    <row r="7" spans="1:3" x14ac:dyDescent="0.25">
      <c r="A7" s="235"/>
      <c r="B7" s="145" t="s">
        <v>179</v>
      </c>
      <c r="C7" s="146"/>
    </row>
    <row r="8" spans="1:3" x14ac:dyDescent="0.25">
      <c r="A8" s="235"/>
      <c r="B8" s="139" t="s">
        <v>131</v>
      </c>
      <c r="C8" s="149"/>
    </row>
    <row r="9" spans="1:3" x14ac:dyDescent="0.25">
      <c r="A9" s="142" t="s">
        <v>103</v>
      </c>
      <c r="B9" s="147" t="s">
        <v>99</v>
      </c>
      <c r="C9" s="149"/>
    </row>
    <row r="10" spans="1:3" x14ac:dyDescent="0.25">
      <c r="A10" s="142"/>
      <c r="B10" s="147" t="s">
        <v>128</v>
      </c>
      <c r="C10" s="149"/>
    </row>
    <row r="11" spans="1:3" x14ac:dyDescent="0.25">
      <c r="A11" s="142"/>
      <c r="B11" s="147" t="s">
        <v>129</v>
      </c>
      <c r="C11" s="149"/>
    </row>
    <row r="12" spans="1:3" x14ac:dyDescent="0.25">
      <c r="A12" s="142"/>
      <c r="B12" s="147" t="s">
        <v>101</v>
      </c>
      <c r="C12" s="149"/>
    </row>
    <row r="13" spans="1:3" x14ac:dyDescent="0.25">
      <c r="A13" s="142"/>
      <c r="B13" s="147" t="s">
        <v>130</v>
      </c>
      <c r="C13" s="149"/>
    </row>
    <row r="14" spans="1:3" ht="93" customHeight="1" x14ac:dyDescent="0.25">
      <c r="A14" s="142" t="s">
        <v>38</v>
      </c>
      <c r="B14" s="146" t="s">
        <v>134</v>
      </c>
      <c r="C14" s="149"/>
    </row>
    <row r="15" spans="1:3" x14ac:dyDescent="0.25">
      <c r="A15" s="150" t="s">
        <v>106</v>
      </c>
      <c r="B15" s="151">
        <v>42964</v>
      </c>
      <c r="C15" s="143" t="s">
        <v>117</v>
      </c>
    </row>
    <row r="17" spans="1:2" x14ac:dyDescent="0.25">
      <c r="A17" s="150" t="s">
        <v>105</v>
      </c>
      <c r="B17" s="152" t="s">
        <v>122</v>
      </c>
    </row>
    <row r="18" spans="1:2" x14ac:dyDescent="0.25">
      <c r="A18" s="153"/>
      <c r="B18" s="152" t="s">
        <v>100</v>
      </c>
    </row>
    <row r="19" spans="1:2" x14ac:dyDescent="0.25">
      <c r="B19" s="152" t="s">
        <v>101</v>
      </c>
    </row>
    <row r="20" spans="1:2" x14ac:dyDescent="0.25">
      <c r="B20" s="152" t="s">
        <v>102</v>
      </c>
    </row>
    <row r="21" spans="1:2" x14ac:dyDescent="0.25">
      <c r="B21" s="152" t="s">
        <v>104</v>
      </c>
    </row>
    <row r="22" spans="1:2" x14ac:dyDescent="0.25">
      <c r="B22" s="138" t="s">
        <v>123</v>
      </c>
    </row>
    <row r="25" spans="1:2" x14ac:dyDescent="0.25">
      <c r="A25" s="143" t="s">
        <v>117</v>
      </c>
    </row>
    <row r="29" spans="1:2" x14ac:dyDescent="0.25">
      <c r="A29" s="150"/>
    </row>
    <row r="30" spans="1:2" x14ac:dyDescent="0.25">
      <c r="A30" s="150"/>
    </row>
    <row r="31" spans="1:2" x14ac:dyDescent="0.25">
      <c r="A31" s="153"/>
    </row>
    <row r="35" spans="1:1" x14ac:dyDescent="0.25">
      <c r="A35" s="150"/>
    </row>
    <row r="36" spans="1:1" x14ac:dyDescent="0.25">
      <c r="A36" s="153"/>
    </row>
    <row r="38" spans="1:1" x14ac:dyDescent="0.25">
      <c r="A38" s="154"/>
    </row>
    <row r="39" spans="1:1" x14ac:dyDescent="0.25">
      <c r="A39" s="155"/>
    </row>
    <row r="43" spans="1:1" x14ac:dyDescent="0.25">
      <c r="A43" s="156"/>
    </row>
    <row r="44" spans="1:1" x14ac:dyDescent="0.25">
      <c r="A44" s="156"/>
    </row>
    <row r="45" spans="1:1" x14ac:dyDescent="0.25">
      <c r="A45" s="155"/>
    </row>
    <row r="50" spans="1:1" x14ac:dyDescent="0.25">
      <c r="A50" s="153"/>
    </row>
    <row r="52" spans="1:1" x14ac:dyDescent="0.25">
      <c r="A52" s="153"/>
    </row>
    <row r="57" spans="1:1" x14ac:dyDescent="0.25">
      <c r="A57" s="153"/>
    </row>
    <row r="58" spans="1:1" x14ac:dyDescent="0.25">
      <c r="A58" s="156"/>
    </row>
    <row r="59" spans="1:1" x14ac:dyDescent="0.25">
      <c r="A59" s="156"/>
    </row>
    <row r="60" spans="1:1" x14ac:dyDescent="0.25">
      <c r="A60" s="156"/>
    </row>
    <row r="64" spans="1:1" x14ac:dyDescent="0.25">
      <c r="A64" s="150"/>
    </row>
    <row r="74" spans="1:1" x14ac:dyDescent="0.25">
      <c r="A74" s="150"/>
    </row>
    <row r="78" spans="1:1" x14ac:dyDescent="0.25">
      <c r="A78" s="150"/>
    </row>
  </sheetData>
  <mergeCells count="1">
    <mergeCell ref="A6:A8"/>
  </mergeCells>
  <hyperlinks>
    <hyperlink ref="B22" r:id="rId1"/>
    <hyperlink ref="B8"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4" sqref="A4"/>
    </sheetView>
  </sheetViews>
  <sheetFormatPr defaultRowHeight="15" x14ac:dyDescent="0.2"/>
  <cols>
    <col min="1" max="1" width="25.42578125" style="2" customWidth="1"/>
    <col min="2" max="2" width="24.42578125" style="2" bestFit="1" customWidth="1"/>
    <col min="3" max="3" width="4.7109375" style="2" customWidth="1"/>
    <col min="4" max="4" width="24.42578125" style="51" bestFit="1" customWidth="1"/>
    <col min="5" max="5" width="4.7109375" style="2" customWidth="1"/>
    <col min="6" max="6" width="11.85546875" style="2" bestFit="1" customWidth="1"/>
    <col min="7" max="7" width="9.140625" style="2"/>
    <col min="8" max="9" width="14.140625" style="2" bestFit="1" customWidth="1"/>
    <col min="10" max="16384" width="9.140625" style="2"/>
  </cols>
  <sheetData>
    <row r="1" spans="1:9" x14ac:dyDescent="0.2">
      <c r="A1" s="3" t="s">
        <v>12</v>
      </c>
    </row>
    <row r="2" spans="1:9" x14ac:dyDescent="0.2">
      <c r="A2" s="3" t="s">
        <v>74</v>
      </c>
    </row>
    <row r="3" spans="1:9" ht="18.75" x14ac:dyDescent="0.25">
      <c r="A3" s="4" t="s">
        <v>188</v>
      </c>
    </row>
    <row r="4" spans="1:9" ht="15.75" thickBot="1" x14ac:dyDescent="0.25"/>
    <row r="5" spans="1:9" ht="32.25" thickBot="1" x14ac:dyDescent="0.3">
      <c r="A5" s="17"/>
      <c r="B5" s="78" t="s">
        <v>149</v>
      </c>
      <c r="C5" s="37"/>
      <c r="D5" s="103" t="s">
        <v>150</v>
      </c>
      <c r="E5" s="18"/>
      <c r="F5" s="18" t="s">
        <v>2</v>
      </c>
    </row>
    <row r="6" spans="1:9" ht="15.75" x14ac:dyDescent="0.25">
      <c r="A6" s="19" t="s">
        <v>0</v>
      </c>
      <c r="B6" s="35">
        <v>952702.20328170084</v>
      </c>
      <c r="C6" s="14"/>
      <c r="D6" s="14">
        <v>1012614.2257890651</v>
      </c>
      <c r="E6" s="36"/>
      <c r="F6" s="41">
        <f>(D6-B6)/B6</f>
        <v>6.2886411200677284E-2</v>
      </c>
      <c r="H6" s="5"/>
      <c r="I6" s="5"/>
    </row>
    <row r="7" spans="1:9" ht="15.75" x14ac:dyDescent="0.25">
      <c r="A7" s="19"/>
      <c r="B7" s="35"/>
      <c r="C7" s="35"/>
      <c r="D7" s="35"/>
      <c r="E7" s="36"/>
      <c r="F7" s="42"/>
      <c r="H7" s="5"/>
      <c r="I7" s="5"/>
    </row>
    <row r="8" spans="1:9" ht="15.75" x14ac:dyDescent="0.25">
      <c r="A8" s="19" t="s">
        <v>1</v>
      </c>
      <c r="B8" s="35">
        <v>2938361.0045690602</v>
      </c>
      <c r="C8" s="14"/>
      <c r="D8" s="14">
        <v>3555751.0734795243</v>
      </c>
      <c r="E8" s="36"/>
      <c r="F8" s="42">
        <f>(D8-B8)/B8</f>
        <v>0.210113756597791</v>
      </c>
      <c r="H8" s="5"/>
      <c r="I8" s="5"/>
    </row>
    <row r="9" spans="1:9" ht="15.75" x14ac:dyDescent="0.25">
      <c r="A9" s="19"/>
      <c r="B9" s="35"/>
      <c r="C9" s="35"/>
      <c r="D9" s="35"/>
      <c r="E9" s="36"/>
      <c r="F9" s="42"/>
      <c r="H9" s="5"/>
    </row>
    <row r="10" spans="1:9" ht="16.5" thickBot="1" x14ac:dyDescent="0.3">
      <c r="A10" s="23" t="s">
        <v>51</v>
      </c>
      <c r="B10" s="58">
        <v>158861501.32069016</v>
      </c>
      <c r="C10" s="58"/>
      <c r="D10" s="58">
        <v>170423195.6006918</v>
      </c>
      <c r="E10" s="59"/>
      <c r="F10" s="62">
        <f>(D10-B10)/B10</f>
        <v>7.2778452827676018E-2</v>
      </c>
      <c r="H10" s="5"/>
    </row>
    <row r="12" spans="1:9" x14ac:dyDescent="0.2">
      <c r="A12" s="237" t="s">
        <v>114</v>
      </c>
      <c r="B12" s="237"/>
      <c r="C12" s="237"/>
      <c r="D12" s="237"/>
      <c r="E12" s="237"/>
      <c r="F12" s="237"/>
    </row>
    <row r="13" spans="1:9" x14ac:dyDescent="0.2">
      <c r="A13" s="237"/>
      <c r="B13" s="237"/>
      <c r="C13" s="237"/>
      <c r="D13" s="237"/>
      <c r="E13" s="237"/>
      <c r="F13" s="237"/>
    </row>
    <row r="14" spans="1:9" ht="7.5" customHeight="1" x14ac:dyDescent="0.2">
      <c r="A14" s="237"/>
      <c r="B14" s="237"/>
      <c r="C14" s="237"/>
      <c r="D14" s="237"/>
      <c r="E14" s="237"/>
      <c r="F14" s="237"/>
    </row>
    <row r="15" spans="1:9" ht="15" customHeight="1" x14ac:dyDescent="0.2">
      <c r="A15" s="237" t="s">
        <v>4</v>
      </c>
      <c r="B15" s="237"/>
      <c r="C15" s="237"/>
      <c r="D15" s="237"/>
      <c r="E15" s="237"/>
      <c r="F15" s="237"/>
    </row>
    <row r="16" spans="1:9" x14ac:dyDescent="0.2">
      <c r="A16" s="237"/>
      <c r="B16" s="237"/>
      <c r="C16" s="237"/>
      <c r="D16" s="237"/>
      <c r="E16" s="237"/>
      <c r="F16" s="237"/>
    </row>
    <row r="17" spans="1:7" x14ac:dyDescent="0.2">
      <c r="A17" s="237"/>
      <c r="B17" s="237"/>
      <c r="C17" s="237"/>
      <c r="D17" s="237"/>
      <c r="E17" s="237"/>
      <c r="F17" s="237"/>
      <c r="G17" s="120"/>
    </row>
    <row r="18" spans="1:7" x14ac:dyDescent="0.2">
      <c r="A18" s="237"/>
      <c r="B18" s="237"/>
      <c r="C18" s="237"/>
      <c r="D18" s="237"/>
      <c r="E18" s="237"/>
      <c r="F18" s="237"/>
    </row>
    <row r="19" spans="1:7" x14ac:dyDescent="0.2">
      <c r="A19" s="13"/>
      <c r="B19" s="13"/>
      <c r="C19" s="13"/>
      <c r="D19" s="50"/>
      <c r="E19" s="13"/>
      <c r="F19" s="13"/>
    </row>
    <row r="20" spans="1:7" s="51" customFormat="1" x14ac:dyDescent="0.2">
      <c r="A20" s="121" t="s">
        <v>135</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A3" sqref="A3"/>
    </sheetView>
  </sheetViews>
  <sheetFormatPr defaultRowHeight="15" x14ac:dyDescent="0.2"/>
  <cols>
    <col min="1" max="1" width="27.85546875" style="2" customWidth="1"/>
    <col min="2" max="2" width="31.5703125" style="2" customWidth="1"/>
    <col min="3" max="3" width="4.7109375" style="2" customWidth="1"/>
    <col min="4" max="4" width="31.5703125" style="2" customWidth="1"/>
    <col min="5" max="5" width="4.7109375" style="2" customWidth="1"/>
    <col min="6" max="6" width="11.85546875" style="2" bestFit="1" customWidth="1"/>
    <col min="7" max="7" width="9.140625" style="2"/>
    <col min="8" max="9" width="13.5703125" style="2" bestFit="1" customWidth="1"/>
    <col min="10" max="16384" width="9.140625" style="2"/>
  </cols>
  <sheetData>
    <row r="1" spans="1:9" x14ac:dyDescent="0.2">
      <c r="A1" s="3" t="s">
        <v>12</v>
      </c>
    </row>
    <row r="2" spans="1:9" x14ac:dyDescent="0.2">
      <c r="A2" s="3" t="s">
        <v>74</v>
      </c>
    </row>
    <row r="3" spans="1:9" ht="18.75" x14ac:dyDescent="0.25">
      <c r="A3" s="4" t="s">
        <v>189</v>
      </c>
    </row>
    <row r="4" spans="1:9" ht="15.75" thickBot="1" x14ac:dyDescent="0.25"/>
    <row r="5" spans="1:9" ht="33" customHeight="1" thickBot="1" x14ac:dyDescent="0.3">
      <c r="A5" s="17"/>
      <c r="B5" s="78" t="s">
        <v>149</v>
      </c>
      <c r="C5" s="37"/>
      <c r="D5" s="103" t="s">
        <v>150</v>
      </c>
      <c r="E5" s="18"/>
      <c r="F5" s="18" t="s">
        <v>2</v>
      </c>
    </row>
    <row r="6" spans="1:9" ht="15.75" x14ac:dyDescent="0.25">
      <c r="A6" s="19" t="s">
        <v>5</v>
      </c>
      <c r="B6" s="14">
        <v>381635.858518416</v>
      </c>
      <c r="C6" s="51"/>
      <c r="D6" s="14">
        <v>438542.94080878887</v>
      </c>
      <c r="E6" s="36"/>
      <c r="F6" s="42">
        <f>(D6-B6)/B6</f>
        <v>0.14911356210419308</v>
      </c>
      <c r="H6" s="74"/>
      <c r="I6" s="74"/>
    </row>
    <row r="7" spans="1:9" ht="15.75" x14ac:dyDescent="0.25">
      <c r="A7" s="19"/>
      <c r="B7" s="51"/>
      <c r="C7" s="51"/>
      <c r="D7" s="51"/>
      <c r="E7" s="36"/>
      <c r="F7" s="51"/>
      <c r="H7" s="74"/>
      <c r="I7" s="74"/>
    </row>
    <row r="8" spans="1:9" ht="15.75" x14ac:dyDescent="0.25">
      <c r="A8" s="19" t="s">
        <v>6</v>
      </c>
      <c r="B8" s="35">
        <v>465712.27871036087</v>
      </c>
      <c r="C8" s="51"/>
      <c r="D8" s="35">
        <v>440059.75780317397</v>
      </c>
      <c r="E8" s="36"/>
      <c r="F8" s="42">
        <f>(D8-B8)/B8</f>
        <v>-5.5082337485761038E-2</v>
      </c>
      <c r="H8" s="74"/>
      <c r="I8" s="74"/>
    </row>
    <row r="9" spans="1:9" ht="15.75" x14ac:dyDescent="0.25">
      <c r="A9" s="19"/>
      <c r="B9" s="51"/>
      <c r="C9" s="51"/>
      <c r="D9" s="51"/>
      <c r="E9" s="36"/>
      <c r="F9" s="51"/>
      <c r="H9" s="74"/>
      <c r="I9" s="74"/>
    </row>
    <row r="10" spans="1:9" ht="15.75" x14ac:dyDescent="0.25">
      <c r="A10" s="19" t="s">
        <v>7</v>
      </c>
      <c r="B10" s="14">
        <v>86152.833961170822</v>
      </c>
      <c r="C10" s="51"/>
      <c r="D10" s="14">
        <v>96969.009216988241</v>
      </c>
      <c r="E10" s="36"/>
      <c r="F10" s="42">
        <f>(D10-B10)/B10</f>
        <v>0.12554636636436453</v>
      </c>
      <c r="H10" s="74"/>
      <c r="I10" s="74"/>
    </row>
    <row r="11" spans="1:9" ht="15.75" x14ac:dyDescent="0.25">
      <c r="A11" s="19"/>
      <c r="B11" s="35"/>
      <c r="C11" s="35"/>
      <c r="D11" s="35"/>
      <c r="E11" s="36"/>
      <c r="F11" s="42"/>
      <c r="H11" s="74"/>
    </row>
    <row r="12" spans="1:9" ht="15.75" x14ac:dyDescent="0.25">
      <c r="A12" s="19" t="s">
        <v>8</v>
      </c>
      <c r="B12" s="186">
        <v>19201.232091753125</v>
      </c>
      <c r="C12" s="35"/>
      <c r="D12" s="186">
        <v>37042.517960114179</v>
      </c>
      <c r="E12" s="36"/>
      <c r="F12" s="187">
        <f>(D12-B12)/B12</f>
        <v>0.92917401253765564</v>
      </c>
      <c r="H12" s="74"/>
    </row>
    <row r="13" spans="1:9" ht="16.5" thickBot="1" x14ac:dyDescent="0.3">
      <c r="A13" s="23"/>
      <c r="B13" s="58"/>
      <c r="C13" s="58"/>
      <c r="D13" s="58"/>
      <c r="E13" s="59"/>
      <c r="F13" s="62"/>
      <c r="H13" s="74"/>
    </row>
    <row r="14" spans="1:9" ht="15.75" thickBot="1" x14ac:dyDescent="0.25">
      <c r="A14" s="26" t="s">
        <v>44</v>
      </c>
      <c r="B14" s="43">
        <f>SUM(B12,B10,B8,B6)</f>
        <v>952702.20328170084</v>
      </c>
      <c r="C14" s="43"/>
      <c r="D14" s="43">
        <f>SUM(D6,D8,D10,D12)</f>
        <v>1012614.2257890652</v>
      </c>
      <c r="E14" s="44"/>
      <c r="F14" s="63">
        <f>(D14-B14)/B14</f>
        <v>6.2886411200677408E-2</v>
      </c>
      <c r="H14" s="74"/>
    </row>
    <row r="16" spans="1:9" ht="15" customHeight="1" x14ac:dyDescent="0.2">
      <c r="A16" s="237" t="s">
        <v>116</v>
      </c>
      <c r="B16" s="237"/>
      <c r="C16" s="237"/>
      <c r="D16" s="237"/>
      <c r="E16" s="237"/>
      <c r="F16" s="237"/>
    </row>
    <row r="17" spans="1:6" ht="12" customHeight="1" x14ac:dyDescent="0.2">
      <c r="A17" s="237"/>
      <c r="B17" s="237"/>
      <c r="C17" s="237"/>
      <c r="D17" s="237"/>
      <c r="E17" s="237"/>
      <c r="F17" s="237"/>
    </row>
    <row r="18" spans="1:6" ht="15" customHeight="1" x14ac:dyDescent="0.2">
      <c r="A18" s="237" t="s">
        <v>4</v>
      </c>
      <c r="B18" s="237"/>
      <c r="C18" s="237"/>
      <c r="D18" s="237"/>
      <c r="E18" s="237"/>
      <c r="F18" s="237"/>
    </row>
    <row r="19" spans="1:6" x14ac:dyDescent="0.2">
      <c r="A19" s="237"/>
      <c r="B19" s="237"/>
      <c r="C19" s="237"/>
      <c r="D19" s="237"/>
      <c r="E19" s="237"/>
      <c r="F19" s="237"/>
    </row>
    <row r="20" spans="1:6" x14ac:dyDescent="0.2">
      <c r="A20" s="237"/>
      <c r="B20" s="237"/>
      <c r="C20" s="237"/>
      <c r="D20" s="237"/>
      <c r="E20" s="237"/>
      <c r="F20" s="237"/>
    </row>
    <row r="21" spans="1:6" x14ac:dyDescent="0.2">
      <c r="A21" s="178" t="s">
        <v>152</v>
      </c>
      <c r="B21" s="124"/>
      <c r="C21" s="124"/>
      <c r="D21" s="124"/>
      <c r="E21" s="124"/>
    </row>
    <row r="23" spans="1:6" s="51" customFormat="1" x14ac:dyDescent="0.2">
      <c r="A23" s="121" t="s">
        <v>135</v>
      </c>
    </row>
    <row r="26" spans="1:6" x14ac:dyDescent="0.2">
      <c r="D26" s="134"/>
    </row>
  </sheetData>
  <mergeCells count="2">
    <mergeCell ref="A16:F17"/>
    <mergeCell ref="A18:F20"/>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4" sqref="A4"/>
    </sheetView>
  </sheetViews>
  <sheetFormatPr defaultRowHeight="15" x14ac:dyDescent="0.2"/>
  <cols>
    <col min="1" max="1" width="52.710937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13.5703125" style="2" bestFit="1" customWidth="1"/>
    <col min="10" max="16384" width="9.140625" style="2"/>
  </cols>
  <sheetData>
    <row r="1" spans="1:9" x14ac:dyDescent="0.2">
      <c r="A1" s="3" t="s">
        <v>12</v>
      </c>
    </row>
    <row r="2" spans="1:9" x14ac:dyDescent="0.2">
      <c r="A2" s="3" t="s">
        <v>74</v>
      </c>
    </row>
    <row r="3" spans="1:9" ht="18.75" x14ac:dyDescent="0.25">
      <c r="A3" s="4" t="s">
        <v>209</v>
      </c>
    </row>
    <row r="4" spans="1:9" ht="15.75" thickBot="1" x14ac:dyDescent="0.25"/>
    <row r="5" spans="1:9" ht="32.25" thickBot="1" x14ac:dyDescent="0.3">
      <c r="A5" s="17"/>
      <c r="B5" s="78" t="s">
        <v>149</v>
      </c>
      <c r="C5" s="37"/>
      <c r="D5" s="103" t="s">
        <v>150</v>
      </c>
      <c r="E5" s="18"/>
      <c r="F5" s="18" t="s">
        <v>2</v>
      </c>
    </row>
    <row r="6" spans="1:9" ht="18.75" x14ac:dyDescent="0.25">
      <c r="A6" s="19" t="s">
        <v>75</v>
      </c>
      <c r="B6" s="5">
        <v>288109.01719719492</v>
      </c>
      <c r="D6" s="5">
        <v>303144.6016966874</v>
      </c>
      <c r="E6" s="21"/>
      <c r="F6" s="42">
        <f>(D6-B6)/B6</f>
        <v>5.2187136125633464E-2</v>
      </c>
      <c r="H6" s="74"/>
      <c r="I6" s="74"/>
    </row>
    <row r="7" spans="1:9" ht="15.75" x14ac:dyDescent="0.25">
      <c r="A7" s="19"/>
      <c r="E7" s="21"/>
      <c r="H7" s="74"/>
      <c r="I7" s="74"/>
    </row>
    <row r="8" spans="1:9" ht="18.75" x14ac:dyDescent="0.25">
      <c r="A8" s="19" t="s">
        <v>76</v>
      </c>
      <c r="B8" s="20">
        <v>88165.549774946834</v>
      </c>
      <c r="D8" s="20">
        <v>103463.56711674847</v>
      </c>
      <c r="E8" s="21"/>
      <c r="F8" s="42">
        <f>(D8-B8)/B8</f>
        <v>0.17351468210487728</v>
      </c>
      <c r="H8" s="74"/>
      <c r="I8" s="74"/>
    </row>
    <row r="9" spans="1:9" ht="15.75" x14ac:dyDescent="0.25">
      <c r="A9" s="19"/>
      <c r="E9" s="21"/>
      <c r="H9" s="74"/>
      <c r="I9" s="74"/>
    </row>
    <row r="10" spans="1:9" x14ac:dyDescent="0.2">
      <c r="A10" s="28" t="s">
        <v>50</v>
      </c>
      <c r="B10" s="29">
        <f>B8+B6</f>
        <v>376274.56697214174</v>
      </c>
      <c r="C10" s="30"/>
      <c r="D10" s="29">
        <f>D8+D6</f>
        <v>406608.16881343588</v>
      </c>
      <c r="E10" s="30"/>
      <c r="F10" s="66">
        <f>(D10-B10)/B10</f>
        <v>8.0615604943450672E-2</v>
      </c>
      <c r="H10" s="74"/>
      <c r="I10" s="74"/>
    </row>
    <row r="11" spans="1:9" ht="15.75" x14ac:dyDescent="0.25">
      <c r="A11" s="19"/>
      <c r="B11" s="20"/>
      <c r="C11" s="20"/>
      <c r="D11" s="20"/>
      <c r="E11" s="21"/>
      <c r="F11" s="22"/>
      <c r="H11" s="74"/>
      <c r="I11" s="74"/>
    </row>
    <row r="12" spans="1:9" ht="18.75" x14ac:dyDescent="0.25">
      <c r="A12" s="19" t="s">
        <v>89</v>
      </c>
      <c r="B12" s="186">
        <v>92806</v>
      </c>
      <c r="C12" s="20"/>
      <c r="D12" s="186">
        <v>105130</v>
      </c>
      <c r="E12" s="21"/>
      <c r="F12" s="187">
        <f>(D12-B12)/B12</f>
        <v>0.13279313837467405</v>
      </c>
      <c r="H12" s="74"/>
      <c r="I12" s="74"/>
    </row>
    <row r="13" spans="1:9" ht="15.75" x14ac:dyDescent="0.25">
      <c r="A13" s="19"/>
      <c r="B13" s="5"/>
      <c r="C13" s="20"/>
      <c r="D13" s="20"/>
      <c r="E13" s="21"/>
      <c r="F13" s="22"/>
    </row>
    <row r="14" spans="1:9" x14ac:dyDescent="0.2">
      <c r="A14" s="28" t="s">
        <v>43</v>
      </c>
      <c r="B14" s="29">
        <f>B12+B10</f>
        <v>469080.56697214174</v>
      </c>
      <c r="C14" s="29"/>
      <c r="D14" s="29">
        <f>D12+D10</f>
        <v>511738.16881343588</v>
      </c>
      <c r="E14" s="30"/>
      <c r="F14" s="66">
        <f>(D14-B14)/B14</f>
        <v>9.0938753051834575E-2</v>
      </c>
    </row>
    <row r="15" spans="1:9" ht="15.75" x14ac:dyDescent="0.25">
      <c r="A15" s="19"/>
      <c r="B15" s="5"/>
      <c r="C15" s="20"/>
      <c r="D15" s="20"/>
      <c r="E15" s="21"/>
      <c r="F15" s="22"/>
    </row>
    <row r="16" spans="1:9" ht="18.75" x14ac:dyDescent="0.25">
      <c r="A16" s="19" t="s">
        <v>88</v>
      </c>
      <c r="B16" s="186">
        <v>483621.63630955905</v>
      </c>
      <c r="C16" s="20"/>
      <c r="D16" s="35">
        <v>500876.05697562936</v>
      </c>
      <c r="E16" s="21"/>
      <c r="F16" s="187">
        <f>(D16-B16)/B16</f>
        <v>3.56775201327552E-2</v>
      </c>
    </row>
    <row r="17" spans="1:6" ht="15.75" thickBot="1" x14ac:dyDescent="0.25">
      <c r="B17" s="5"/>
      <c r="C17" s="20"/>
      <c r="D17" s="5"/>
      <c r="E17" s="21"/>
      <c r="F17" s="22"/>
    </row>
    <row r="18" spans="1:6" ht="15.75" thickBot="1" x14ac:dyDescent="0.25">
      <c r="A18" s="31" t="s">
        <v>44</v>
      </c>
      <c r="B18" s="64">
        <f>B16+B14</f>
        <v>952702.20328170084</v>
      </c>
      <c r="C18" s="64"/>
      <c r="D18" s="64">
        <f>D16+D14</f>
        <v>1012614.2257890652</v>
      </c>
      <c r="E18" s="65"/>
      <c r="F18" s="63">
        <f>(D18-B18)/B18</f>
        <v>6.2886411200677408E-2</v>
      </c>
    </row>
    <row r="20" spans="1:6" ht="15" customHeight="1" x14ac:dyDescent="0.2">
      <c r="A20" s="237" t="s">
        <v>3</v>
      </c>
      <c r="B20" s="237"/>
      <c r="C20" s="237"/>
      <c r="D20" s="237"/>
      <c r="E20" s="237"/>
      <c r="F20" s="237"/>
    </row>
    <row r="21" spans="1:6" x14ac:dyDescent="0.2">
      <c r="A21" s="237"/>
      <c r="B21" s="237"/>
      <c r="C21" s="237"/>
      <c r="D21" s="237"/>
      <c r="E21" s="237"/>
      <c r="F21" s="237"/>
    </row>
    <row r="22" spans="1:6" ht="15" customHeight="1" x14ac:dyDescent="0.2">
      <c r="A22" s="237" t="s">
        <v>9</v>
      </c>
      <c r="B22" s="237"/>
      <c r="C22" s="237"/>
      <c r="D22" s="237"/>
      <c r="E22" s="237"/>
      <c r="F22" s="237"/>
    </row>
    <row r="23" spans="1:6" x14ac:dyDescent="0.2">
      <c r="A23" s="237"/>
      <c r="B23" s="237"/>
      <c r="C23" s="237"/>
      <c r="D23" s="237"/>
      <c r="E23" s="237"/>
      <c r="F23" s="237"/>
    </row>
    <row r="24" spans="1:6" x14ac:dyDescent="0.2">
      <c r="A24" s="237" t="s">
        <v>95</v>
      </c>
      <c r="B24" s="237"/>
      <c r="C24" s="237"/>
      <c r="D24" s="237"/>
      <c r="E24" s="237"/>
      <c r="F24" s="237"/>
    </row>
    <row r="25" spans="1:6" ht="15" customHeight="1" x14ac:dyDescent="0.2">
      <c r="A25" s="237" t="s">
        <v>90</v>
      </c>
      <c r="B25" s="237"/>
      <c r="C25" s="237"/>
      <c r="D25" s="237"/>
      <c r="E25" s="237"/>
      <c r="F25" s="237"/>
    </row>
    <row r="26" spans="1:6" ht="15" customHeight="1" x14ac:dyDescent="0.2">
      <c r="A26" s="178" t="s">
        <v>153</v>
      </c>
      <c r="B26" s="124"/>
      <c r="C26" s="124"/>
      <c r="D26" s="124"/>
      <c r="E26" s="124"/>
    </row>
    <row r="27" spans="1:6" ht="15" customHeight="1" x14ac:dyDescent="0.2">
      <c r="A27" s="124"/>
      <c r="B27" s="124"/>
      <c r="C27" s="124"/>
      <c r="D27" s="124"/>
      <c r="E27" s="124"/>
      <c r="F27" s="124"/>
    </row>
    <row r="29" spans="1:6" s="51" customFormat="1" x14ac:dyDescent="0.2">
      <c r="A29" s="121" t="s">
        <v>135</v>
      </c>
      <c r="C29" s="2"/>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A4" sqref="A4"/>
    </sheetView>
  </sheetViews>
  <sheetFormatPr defaultRowHeight="15" x14ac:dyDescent="0.2"/>
  <cols>
    <col min="1" max="1" width="25.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16.140625" style="2" bestFit="1" customWidth="1"/>
    <col min="10" max="10" width="11" style="2" bestFit="1" customWidth="1"/>
    <col min="11" max="11" width="14.28515625" style="2" bestFit="1" customWidth="1"/>
    <col min="12" max="16384" width="9.140625" style="2"/>
  </cols>
  <sheetData>
    <row r="1" spans="1:11" x14ac:dyDescent="0.2">
      <c r="A1" s="3" t="s">
        <v>12</v>
      </c>
    </row>
    <row r="2" spans="1:11" x14ac:dyDescent="0.2">
      <c r="A2" s="3" t="s">
        <v>74</v>
      </c>
    </row>
    <row r="3" spans="1:11" ht="18.75" x14ac:dyDescent="0.25">
      <c r="A3" s="4" t="s">
        <v>190</v>
      </c>
    </row>
    <row r="4" spans="1:11" ht="15.75" thickBot="1" x14ac:dyDescent="0.25"/>
    <row r="5" spans="1:11" ht="32.25" thickBot="1" x14ac:dyDescent="0.3">
      <c r="A5" s="17"/>
      <c r="B5" s="78" t="s">
        <v>149</v>
      </c>
      <c r="C5" s="37"/>
      <c r="D5" s="103" t="s">
        <v>150</v>
      </c>
      <c r="E5" s="18"/>
      <c r="F5" s="18" t="s">
        <v>2</v>
      </c>
    </row>
    <row r="6" spans="1:11" ht="15.75" x14ac:dyDescent="0.25">
      <c r="A6" s="19" t="s">
        <v>0</v>
      </c>
      <c r="B6" s="20">
        <v>469080.56697214174</v>
      </c>
      <c r="C6" s="5"/>
      <c r="D6" s="5">
        <v>511738.16881343588</v>
      </c>
      <c r="E6" s="21"/>
      <c r="F6" s="41">
        <f>(D6-B6)/B6</f>
        <v>9.0938753051834575E-2</v>
      </c>
      <c r="H6" s="73"/>
      <c r="I6" s="16"/>
      <c r="J6" s="16"/>
      <c r="K6" s="16"/>
    </row>
    <row r="7" spans="1:11" ht="15.75" x14ac:dyDescent="0.25">
      <c r="A7" s="19"/>
      <c r="B7" s="20"/>
      <c r="C7" s="20"/>
      <c r="D7" s="20"/>
      <c r="E7" s="21"/>
      <c r="F7" s="42"/>
      <c r="H7" s="73"/>
      <c r="I7" s="16"/>
      <c r="J7" s="16"/>
      <c r="K7" s="16"/>
    </row>
    <row r="8" spans="1:11" ht="15.75" x14ac:dyDescent="0.25">
      <c r="A8" s="19" t="s">
        <v>1</v>
      </c>
      <c r="B8" s="20">
        <v>2178130.1507537719</v>
      </c>
      <c r="C8" s="5"/>
      <c r="D8" s="5">
        <v>2434018.6240734393</v>
      </c>
      <c r="E8" s="21"/>
      <c r="F8" s="42">
        <f>(D8-B8)/B8</f>
        <v>0.11748080032366921</v>
      </c>
      <c r="H8" s="73"/>
      <c r="I8" s="73"/>
    </row>
    <row r="9" spans="1:11" ht="15.75" x14ac:dyDescent="0.25">
      <c r="A9" s="19"/>
      <c r="B9" s="20"/>
      <c r="C9" s="20"/>
      <c r="D9" s="20"/>
      <c r="E9" s="21"/>
      <c r="F9" s="42"/>
    </row>
    <row r="10" spans="1:11" ht="16.5" thickBot="1" x14ac:dyDescent="0.3">
      <c r="A10" s="23" t="s">
        <v>51</v>
      </c>
      <c r="B10" s="24">
        <v>102391803.81784511</v>
      </c>
      <c r="C10" s="24"/>
      <c r="D10" s="24">
        <v>117491168.44418591</v>
      </c>
      <c r="E10" s="25"/>
      <c r="F10" s="62">
        <f>(D10-B10)/B10</f>
        <v>0.14746653602472476</v>
      </c>
    </row>
    <row r="12" spans="1:11" x14ac:dyDescent="0.2">
      <c r="A12" s="237" t="s">
        <v>3</v>
      </c>
      <c r="B12" s="237"/>
      <c r="C12" s="237"/>
      <c r="D12" s="237"/>
      <c r="E12" s="237"/>
      <c r="F12" s="237"/>
    </row>
    <row r="13" spans="1:11" x14ac:dyDescent="0.2">
      <c r="A13" s="237"/>
      <c r="B13" s="237"/>
      <c r="C13" s="237"/>
      <c r="D13" s="237"/>
      <c r="E13" s="237"/>
      <c r="F13" s="237"/>
    </row>
    <row r="14" spans="1:11" x14ac:dyDescent="0.2">
      <c r="A14" s="237"/>
      <c r="B14" s="237"/>
      <c r="C14" s="237"/>
      <c r="D14" s="237"/>
      <c r="E14" s="237"/>
      <c r="F14" s="237"/>
    </row>
    <row r="15" spans="1:11" ht="15" customHeight="1" x14ac:dyDescent="0.2">
      <c r="A15" s="237" t="s">
        <v>118</v>
      </c>
      <c r="B15" s="237"/>
      <c r="C15" s="237"/>
      <c r="D15" s="237"/>
      <c r="E15" s="237"/>
      <c r="F15" s="237"/>
    </row>
    <row r="16" spans="1:11" x14ac:dyDescent="0.2">
      <c r="A16" s="237"/>
      <c r="B16" s="237"/>
      <c r="C16" s="237"/>
      <c r="D16" s="237"/>
      <c r="E16" s="237"/>
      <c r="F16" s="237"/>
    </row>
    <row r="17" spans="1:6" x14ac:dyDescent="0.2">
      <c r="A17" s="237"/>
      <c r="B17" s="237"/>
      <c r="C17" s="237"/>
      <c r="D17" s="237"/>
      <c r="E17" s="237"/>
      <c r="F17" s="237"/>
    </row>
    <row r="18" spans="1:6" x14ac:dyDescent="0.2">
      <c r="A18" s="237"/>
      <c r="B18" s="237"/>
      <c r="C18" s="237"/>
      <c r="D18" s="237"/>
      <c r="E18" s="237"/>
      <c r="F18" s="237"/>
    </row>
    <row r="19" spans="1:6" x14ac:dyDescent="0.2">
      <c r="A19" s="8"/>
      <c r="B19" s="8"/>
      <c r="C19" s="8"/>
      <c r="D19" s="8"/>
      <c r="E19" s="8"/>
      <c r="F19" s="8"/>
    </row>
    <row r="21" spans="1:6" s="51" customFormat="1" x14ac:dyDescent="0.2">
      <c r="A21" s="121" t="s">
        <v>135</v>
      </c>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4" workbookViewId="0">
      <selection activeCell="A4" sqref="A4"/>
    </sheetView>
  </sheetViews>
  <sheetFormatPr defaultRowHeight="15" x14ac:dyDescent="0.2"/>
  <cols>
    <col min="1" max="1" width="42.5703125" style="2" customWidth="1"/>
    <col min="2" max="2" width="26.7109375" style="2" customWidth="1"/>
    <col min="3" max="3" width="4.7109375" style="2" customWidth="1"/>
    <col min="4" max="4" width="24.42578125" style="2" bestFit="1" customWidth="1"/>
    <col min="5" max="5" width="4.7109375" style="2" customWidth="1"/>
    <col min="6" max="6" width="13" style="2" customWidth="1"/>
    <col min="7" max="7" width="9.140625" style="2"/>
    <col min="8" max="8" width="8.85546875" style="2" customWidth="1"/>
    <col min="9" max="16384" width="9.140625" style="2"/>
  </cols>
  <sheetData>
    <row r="1" spans="1:10" x14ac:dyDescent="0.2">
      <c r="A1" s="3" t="s">
        <v>12</v>
      </c>
      <c r="D1" s="67"/>
    </row>
    <row r="2" spans="1:10" x14ac:dyDescent="0.2">
      <c r="A2" s="3" t="s">
        <v>74</v>
      </c>
    </row>
    <row r="3" spans="1:10" ht="18.75" x14ac:dyDescent="0.25">
      <c r="A3" s="4" t="s">
        <v>210</v>
      </c>
    </row>
    <row r="4" spans="1:10" ht="15.75" thickBot="1" x14ac:dyDescent="0.25"/>
    <row r="5" spans="1:10" ht="32.25" thickBot="1" x14ac:dyDescent="0.3">
      <c r="A5" s="17"/>
      <c r="B5" s="78" t="s">
        <v>149</v>
      </c>
      <c r="C5" s="37"/>
      <c r="D5" s="103" t="s">
        <v>150</v>
      </c>
      <c r="E5" s="18"/>
      <c r="F5" s="18" t="s">
        <v>2</v>
      </c>
      <c r="G5" s="36"/>
    </row>
    <row r="6" spans="1:10" x14ac:dyDescent="0.2">
      <c r="A6" s="21" t="s">
        <v>5</v>
      </c>
      <c r="B6" s="35">
        <v>49353.960006951653</v>
      </c>
      <c r="C6" s="36"/>
      <c r="D6" s="35">
        <v>60841.594550053487</v>
      </c>
      <c r="E6" s="36"/>
      <c r="F6" s="42">
        <f t="shared" ref="F6:F30" si="0">(D6-B6)/B6</f>
        <v>0.2327601380210173</v>
      </c>
      <c r="G6" s="36"/>
    </row>
    <row r="7" spans="1:10" x14ac:dyDescent="0.2">
      <c r="A7" s="21" t="s">
        <v>6</v>
      </c>
      <c r="B7" s="35">
        <v>187632.7024835225</v>
      </c>
      <c r="C7" s="35"/>
      <c r="D7" s="35">
        <v>178299.62717193656</v>
      </c>
      <c r="E7" s="35"/>
      <c r="F7" s="42">
        <f t="shared" si="0"/>
        <v>-4.9741197499436708E-2</v>
      </c>
      <c r="G7" s="36"/>
    </row>
    <row r="8" spans="1:10" x14ac:dyDescent="0.2">
      <c r="A8" s="21" t="s">
        <v>7</v>
      </c>
      <c r="B8" s="35">
        <v>47338.693807616277</v>
      </c>
      <c r="C8" s="36"/>
      <c r="D8" s="35">
        <v>59016.354742582247</v>
      </c>
      <c r="E8" s="36"/>
      <c r="F8" s="42">
        <f t="shared" si="0"/>
        <v>0.24668320977388614</v>
      </c>
      <c r="G8" s="36"/>
      <c r="J8" s="21"/>
    </row>
    <row r="9" spans="1:10" x14ac:dyDescent="0.2">
      <c r="A9" s="21" t="s">
        <v>8</v>
      </c>
      <c r="B9" s="182">
        <v>3783.6608991044641</v>
      </c>
      <c r="C9" s="35"/>
      <c r="D9" s="182">
        <v>4987.0252321151456</v>
      </c>
      <c r="E9" s="35"/>
      <c r="F9" s="188">
        <f t="shared" si="0"/>
        <v>0.31804233125000708</v>
      </c>
      <c r="G9" s="36"/>
    </row>
    <row r="10" spans="1:10" ht="18" x14ac:dyDescent="0.2">
      <c r="A10" s="69" t="s">
        <v>77</v>
      </c>
      <c r="B10" s="70">
        <f>SUM(B6:B9)</f>
        <v>288109.01719719492</v>
      </c>
      <c r="C10" s="69"/>
      <c r="D10" s="70">
        <f>SUM(D6:D9)</f>
        <v>303144.6016966874</v>
      </c>
      <c r="E10" s="69"/>
      <c r="F10" s="42">
        <f t="shared" si="0"/>
        <v>5.2187136125633464E-2</v>
      </c>
      <c r="G10" s="36"/>
    </row>
    <row r="11" spans="1:10" x14ac:dyDescent="0.2">
      <c r="A11" s="45" t="s">
        <v>5</v>
      </c>
      <c r="B11" s="71">
        <v>25500.911371572747</v>
      </c>
      <c r="C11" s="71"/>
      <c r="D11" s="71">
        <v>30866.206194644776</v>
      </c>
      <c r="E11" s="72"/>
      <c r="F11" s="136">
        <f t="shared" si="0"/>
        <v>0.21039619897871628</v>
      </c>
      <c r="G11" s="36"/>
    </row>
    <row r="12" spans="1:10" x14ac:dyDescent="0.2">
      <c r="A12" s="21" t="s">
        <v>6</v>
      </c>
      <c r="B12" s="35">
        <v>48150.797772097438</v>
      </c>
      <c r="C12" s="35"/>
      <c r="D12" s="35">
        <v>52051.923166607216</v>
      </c>
      <c r="E12" s="36"/>
      <c r="F12" s="42">
        <f t="shared" si="0"/>
        <v>8.101891505462061E-2</v>
      </c>
      <c r="G12" s="36"/>
    </row>
    <row r="13" spans="1:10" x14ac:dyDescent="0.2">
      <c r="A13" s="21" t="s">
        <v>7</v>
      </c>
      <c r="B13" s="112">
        <v>10334.204813902174</v>
      </c>
      <c r="C13" s="35"/>
      <c r="D13" s="35">
        <v>15444.74985738585</v>
      </c>
      <c r="E13" s="36"/>
      <c r="F13" s="42">
        <f t="shared" si="0"/>
        <v>0.49452716832248905</v>
      </c>
      <c r="G13" s="36"/>
    </row>
    <row r="14" spans="1:10" x14ac:dyDescent="0.2">
      <c r="A14" s="21" t="s">
        <v>8</v>
      </c>
      <c r="B14" s="180">
        <v>4179.6358173744611</v>
      </c>
      <c r="C14" s="35"/>
      <c r="D14" s="180">
        <v>5100.6878981106338</v>
      </c>
      <c r="E14" s="36"/>
      <c r="F14" s="181">
        <f t="shared" si="0"/>
        <v>0.22036658718145299</v>
      </c>
      <c r="G14" s="36"/>
    </row>
    <row r="15" spans="1:10" ht="18" x14ac:dyDescent="0.2">
      <c r="A15" s="33" t="s">
        <v>78</v>
      </c>
      <c r="B15" s="68">
        <f>SUM(B11:B14)</f>
        <v>88165.549774946834</v>
      </c>
      <c r="C15" s="68"/>
      <c r="D15" s="68">
        <f>SUM(D11:D14)</f>
        <v>103463.56711674847</v>
      </c>
      <c r="E15" s="33"/>
      <c r="F15" s="137">
        <f t="shared" si="0"/>
        <v>0.17351468210487728</v>
      </c>
      <c r="G15" s="36"/>
      <c r="H15" s="5"/>
      <c r="I15" s="83" t="s">
        <v>117</v>
      </c>
      <c r="J15" s="5"/>
    </row>
    <row r="16" spans="1:10" x14ac:dyDescent="0.2">
      <c r="A16" s="21" t="s">
        <v>5</v>
      </c>
      <c r="B16" s="180">
        <v>19183</v>
      </c>
      <c r="C16" s="35"/>
      <c r="D16" s="180">
        <v>26032</v>
      </c>
      <c r="E16" s="36"/>
      <c r="F16" s="181">
        <f t="shared" si="0"/>
        <v>0.35703487462857736</v>
      </c>
      <c r="G16" s="36"/>
      <c r="I16" s="9"/>
    </row>
    <row r="17" spans="1:10" x14ac:dyDescent="0.2">
      <c r="A17" s="21" t="s">
        <v>6</v>
      </c>
      <c r="B17" s="184">
        <v>62482</v>
      </c>
      <c r="C17" s="35"/>
      <c r="D17" s="184">
        <v>57631</v>
      </c>
      <c r="E17" s="36"/>
      <c r="F17" s="185">
        <f t="shared" si="0"/>
        <v>-7.7638359847636118E-2</v>
      </c>
      <c r="G17" s="36"/>
      <c r="J17" s="134"/>
    </row>
    <row r="18" spans="1:10" x14ac:dyDescent="0.2">
      <c r="A18" s="21" t="s">
        <v>7</v>
      </c>
      <c r="B18" s="180">
        <v>4186</v>
      </c>
      <c r="C18" s="35"/>
      <c r="D18" s="180">
        <v>12313</v>
      </c>
      <c r="E18" s="36"/>
      <c r="F18" s="181">
        <f t="shared" si="0"/>
        <v>1.9414715719063544</v>
      </c>
      <c r="G18" s="36"/>
    </row>
    <row r="19" spans="1:10" x14ac:dyDescent="0.2">
      <c r="A19" s="21" t="s">
        <v>8</v>
      </c>
      <c r="B19" s="180">
        <v>6955</v>
      </c>
      <c r="C19" s="35"/>
      <c r="D19" s="180">
        <v>9154</v>
      </c>
      <c r="E19" s="36"/>
      <c r="F19" s="181">
        <f t="shared" si="0"/>
        <v>0.31617541337167504</v>
      </c>
      <c r="G19" s="36"/>
    </row>
    <row r="20" spans="1:10" ht="18" x14ac:dyDescent="0.2">
      <c r="A20" s="69" t="s">
        <v>79</v>
      </c>
      <c r="B20" s="189">
        <f>SUM(B16:B19)</f>
        <v>92806</v>
      </c>
      <c r="C20" s="35"/>
      <c r="D20" s="68">
        <f>SUM(D16:D19)</f>
        <v>105130</v>
      </c>
      <c r="E20" s="69"/>
      <c r="F20" s="190">
        <f t="shared" si="0"/>
        <v>0.13279313837467405</v>
      </c>
      <c r="G20" s="36"/>
    </row>
    <row r="21" spans="1:10" x14ac:dyDescent="0.2">
      <c r="A21" s="45" t="s">
        <v>5</v>
      </c>
      <c r="B21" s="184">
        <v>287597.9871398916</v>
      </c>
      <c r="C21" s="71"/>
      <c r="D21" s="184">
        <v>320803.14006409061</v>
      </c>
      <c r="E21" s="72"/>
      <c r="F21" s="185">
        <f t="shared" si="0"/>
        <v>0.11545683352800229</v>
      </c>
      <c r="G21" s="36"/>
    </row>
    <row r="22" spans="1:10" x14ac:dyDescent="0.2">
      <c r="A22" s="21" t="s">
        <v>6</v>
      </c>
      <c r="B22" s="182">
        <v>167446.77845474091</v>
      </c>
      <c r="C22" s="35"/>
      <c r="D22" s="182">
        <v>152077.20746463019</v>
      </c>
      <c r="E22" s="36"/>
      <c r="F22" s="188">
        <f t="shared" si="0"/>
        <v>-9.1787797483753625E-2</v>
      </c>
      <c r="G22" s="36"/>
    </row>
    <row r="23" spans="1:10" x14ac:dyDescent="0.2">
      <c r="A23" s="21" t="s">
        <v>7</v>
      </c>
      <c r="B23" s="180">
        <v>24293.935339652362</v>
      </c>
      <c r="C23" s="35"/>
      <c r="D23" s="180">
        <v>10194.904617020144</v>
      </c>
      <c r="E23" s="36"/>
      <c r="F23" s="181">
        <f t="shared" si="0"/>
        <v>-0.5803518666496118</v>
      </c>
      <c r="G23" s="36"/>
    </row>
    <row r="24" spans="1:10" x14ac:dyDescent="0.2">
      <c r="A24" s="21" t="s">
        <v>8</v>
      </c>
      <c r="B24" s="180">
        <v>4282.9353752741981</v>
      </c>
      <c r="C24" s="35"/>
      <c r="D24" s="180">
        <v>17800.804829888402</v>
      </c>
      <c r="E24" s="36"/>
      <c r="F24" s="181">
        <f t="shared" si="0"/>
        <v>3.1562160691599916</v>
      </c>
      <c r="G24" s="36"/>
    </row>
    <row r="25" spans="1:10" ht="18" x14ac:dyDescent="0.2">
      <c r="A25" s="34" t="s">
        <v>176</v>
      </c>
      <c r="B25" s="68">
        <f>SUM(B21:B24)</f>
        <v>483621.63630955905</v>
      </c>
      <c r="C25" s="68"/>
      <c r="D25" s="68">
        <f>SUM(D21:D24)</f>
        <v>500876.05697562936</v>
      </c>
      <c r="E25" s="33"/>
      <c r="F25" s="137">
        <f t="shared" si="0"/>
        <v>3.56775201327552E-2</v>
      </c>
      <c r="G25" s="36"/>
    </row>
    <row r="26" spans="1:10" x14ac:dyDescent="0.2">
      <c r="A26" s="21" t="s">
        <v>5</v>
      </c>
      <c r="B26" s="35">
        <f>B6+B11+B16+B21</f>
        <v>381635.858518416</v>
      </c>
      <c r="C26" s="35"/>
      <c r="D26" s="35">
        <f>D6+D11+D16+D21</f>
        <v>438542.94080878887</v>
      </c>
      <c r="E26" s="36"/>
      <c r="F26" s="42">
        <f t="shared" si="0"/>
        <v>0.14911356210419308</v>
      </c>
      <c r="G26" s="36"/>
    </row>
    <row r="27" spans="1:10" x14ac:dyDescent="0.2">
      <c r="A27" s="21" t="s">
        <v>6</v>
      </c>
      <c r="B27" s="35">
        <f>B7+B12+B17+B22</f>
        <v>465712.27871036087</v>
      </c>
      <c r="C27" s="35"/>
      <c r="D27" s="35">
        <f>D7+D12+D17+D22</f>
        <v>440059.75780317397</v>
      </c>
      <c r="E27" s="36"/>
      <c r="F27" s="42">
        <f t="shared" si="0"/>
        <v>-5.5082337485761038E-2</v>
      </c>
      <c r="G27" s="36"/>
    </row>
    <row r="28" spans="1:10" x14ac:dyDescent="0.2">
      <c r="A28" s="21" t="s">
        <v>7</v>
      </c>
      <c r="B28" s="35">
        <f>B8+B13+B18+B23</f>
        <v>86152.833961170807</v>
      </c>
      <c r="C28" s="35"/>
      <c r="D28" s="35">
        <f>D8+D13+D18+D23</f>
        <v>96969.009216988241</v>
      </c>
      <c r="E28" s="36"/>
      <c r="F28" s="42">
        <f t="shared" si="0"/>
        <v>0.12554636636436473</v>
      </c>
      <c r="G28" s="36"/>
    </row>
    <row r="29" spans="1:10" x14ac:dyDescent="0.2">
      <c r="A29" s="21" t="s">
        <v>8</v>
      </c>
      <c r="B29" s="184">
        <f>B9+B14+B19+B24</f>
        <v>19201.232091753125</v>
      </c>
      <c r="C29" s="35"/>
      <c r="D29" s="184">
        <f>D9+D14+D19+D24</f>
        <v>37042.517960114186</v>
      </c>
      <c r="E29" s="36"/>
      <c r="F29" s="185">
        <f t="shared" si="0"/>
        <v>0.92917401253765597</v>
      </c>
      <c r="G29" s="36"/>
    </row>
    <row r="30" spans="1:10" ht="18.75" thickBot="1" x14ac:dyDescent="0.25">
      <c r="A30" s="26" t="s">
        <v>177</v>
      </c>
      <c r="B30" s="43">
        <f>SUM(B26:B29)</f>
        <v>952702.20328170096</v>
      </c>
      <c r="C30" s="43"/>
      <c r="D30" s="43">
        <f>SUM(D26:D29)</f>
        <v>1012614.2257890652</v>
      </c>
      <c r="E30" s="44"/>
      <c r="F30" s="111">
        <f t="shared" si="0"/>
        <v>6.2886411200677284E-2</v>
      </c>
      <c r="G30" s="36"/>
    </row>
    <row r="32" spans="1:10" ht="15" customHeight="1" x14ac:dyDescent="0.2">
      <c r="A32" s="237" t="s">
        <v>3</v>
      </c>
      <c r="B32" s="237"/>
      <c r="C32" s="237"/>
      <c r="D32" s="237"/>
      <c r="E32" s="237"/>
      <c r="F32" s="237"/>
    </row>
    <row r="33" spans="1:6" x14ac:dyDescent="0.2">
      <c r="A33" s="237"/>
      <c r="B33" s="237"/>
      <c r="C33" s="237"/>
      <c r="D33" s="237"/>
      <c r="E33" s="237"/>
      <c r="F33" s="237"/>
    </row>
    <row r="34" spans="1:6" ht="15" customHeight="1" x14ac:dyDescent="0.2">
      <c r="A34" s="237" t="s">
        <v>9</v>
      </c>
      <c r="B34" s="237"/>
      <c r="C34" s="237"/>
      <c r="D34" s="237"/>
      <c r="E34" s="237"/>
      <c r="F34" s="237"/>
    </row>
    <row r="35" spans="1:6" x14ac:dyDescent="0.2">
      <c r="A35" s="237"/>
      <c r="B35" s="237"/>
      <c r="C35" s="237"/>
      <c r="D35" s="237"/>
      <c r="E35" s="237"/>
      <c r="F35" s="237"/>
    </row>
    <row r="36" spans="1:6" x14ac:dyDescent="0.2">
      <c r="A36" s="237" t="s">
        <v>96</v>
      </c>
      <c r="B36" s="237"/>
      <c r="C36" s="237"/>
      <c r="D36" s="237"/>
      <c r="E36" s="237"/>
      <c r="F36" s="237"/>
    </row>
    <row r="37" spans="1:6" ht="15" customHeight="1" x14ac:dyDescent="0.2">
      <c r="A37" s="237" t="s">
        <v>90</v>
      </c>
      <c r="B37" s="237"/>
      <c r="C37" s="237"/>
      <c r="D37" s="237"/>
      <c r="E37" s="237"/>
      <c r="F37" s="237"/>
    </row>
    <row r="38" spans="1:6" x14ac:dyDescent="0.2">
      <c r="A38" s="179" t="s">
        <v>175</v>
      </c>
      <c r="B38" s="7"/>
      <c r="C38" s="60"/>
      <c r="D38" s="7"/>
      <c r="E38" s="7"/>
    </row>
    <row r="39" spans="1:6" x14ac:dyDescent="0.2">
      <c r="A39" s="177" t="s">
        <v>10</v>
      </c>
      <c r="B39" s="7"/>
      <c r="C39" s="60"/>
      <c r="D39" s="7"/>
      <c r="E39" s="7"/>
    </row>
    <row r="40" spans="1:6" x14ac:dyDescent="0.2">
      <c r="A40" s="178" t="s">
        <v>11</v>
      </c>
      <c r="B40" s="7"/>
      <c r="C40" s="60"/>
      <c r="D40" s="7"/>
      <c r="E40" s="7"/>
    </row>
    <row r="41" spans="1:6" s="51" customFormat="1" x14ac:dyDescent="0.2"/>
    <row r="42" spans="1:6" x14ac:dyDescent="0.2">
      <c r="A42" s="121" t="s">
        <v>135</v>
      </c>
    </row>
  </sheetData>
  <mergeCells count="4">
    <mergeCell ref="A32:F33"/>
    <mergeCell ref="A34:F35"/>
    <mergeCell ref="A36:F36"/>
    <mergeCell ref="A37:F37"/>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A4" sqref="A4"/>
    </sheetView>
  </sheetViews>
  <sheetFormatPr defaultRowHeight="15" x14ac:dyDescent="0.2"/>
  <cols>
    <col min="1" max="1" width="36.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8" width="9.140625" style="2" customWidth="1"/>
    <col min="9" max="16384" width="9.140625" style="2"/>
  </cols>
  <sheetData>
    <row r="1" spans="1:6" x14ac:dyDescent="0.2">
      <c r="A1" s="3" t="s">
        <v>12</v>
      </c>
    </row>
    <row r="2" spans="1:6" x14ac:dyDescent="0.2">
      <c r="A2" s="3" t="s">
        <v>74</v>
      </c>
    </row>
    <row r="3" spans="1:6" ht="18.75" x14ac:dyDescent="0.25">
      <c r="A3" s="4" t="s">
        <v>191</v>
      </c>
    </row>
    <row r="4" spans="1:6" ht="15.75" thickBot="1" x14ac:dyDescent="0.25"/>
    <row r="5" spans="1:6" ht="32.25" thickBot="1" x14ac:dyDescent="0.3">
      <c r="A5" s="17"/>
      <c r="B5" s="78" t="s">
        <v>149</v>
      </c>
      <c r="C5" s="37"/>
      <c r="D5" s="103" t="s">
        <v>150</v>
      </c>
      <c r="E5" s="18"/>
      <c r="F5" s="18" t="s">
        <v>2</v>
      </c>
    </row>
    <row r="6" spans="1:6" ht="18.75" x14ac:dyDescent="0.25">
      <c r="A6" s="19" t="s">
        <v>80</v>
      </c>
      <c r="B6" s="5">
        <v>1212191.6398608971</v>
      </c>
      <c r="D6" s="5">
        <v>1201456.2500106061</v>
      </c>
      <c r="E6" s="21"/>
      <c r="F6" s="42">
        <f>(D6-B6)/B6</f>
        <v>-8.8561820567603314E-3</v>
      </c>
    </row>
    <row r="7" spans="1:6" ht="15.75" x14ac:dyDescent="0.25">
      <c r="A7" s="19"/>
      <c r="E7" s="21"/>
    </row>
    <row r="8" spans="1:6" ht="18.75" x14ac:dyDescent="0.25">
      <c r="A8" s="19" t="s">
        <v>81</v>
      </c>
      <c r="B8" s="20">
        <v>720984.51089287479</v>
      </c>
      <c r="D8" s="20">
        <v>985117.37406283303</v>
      </c>
      <c r="E8" s="21"/>
      <c r="F8" s="42">
        <f>(D8-B8)/B8</f>
        <v>0.36635026020580291</v>
      </c>
    </row>
    <row r="9" spans="1:6" ht="15.75" x14ac:dyDescent="0.25">
      <c r="A9" s="19"/>
      <c r="E9" s="21"/>
    </row>
    <row r="10" spans="1:6" x14ac:dyDescent="0.2">
      <c r="A10" s="28" t="s">
        <v>45</v>
      </c>
      <c r="B10" s="29">
        <f>B6+B8</f>
        <v>1933176.1507537719</v>
      </c>
      <c r="C10" s="30"/>
      <c r="D10" s="29">
        <f>D6+D8</f>
        <v>2186573.6240734393</v>
      </c>
      <c r="E10" s="30"/>
      <c r="F10" s="66">
        <f>(D10-B10)/B10</f>
        <v>0.13107831545555962</v>
      </c>
    </row>
    <row r="11" spans="1:6" ht="15.75" x14ac:dyDescent="0.25">
      <c r="A11" s="19"/>
      <c r="B11" s="20"/>
      <c r="C11" s="20"/>
      <c r="D11" s="20"/>
      <c r="E11" s="21"/>
      <c r="F11" s="22"/>
    </row>
    <row r="12" spans="1:6" ht="18.75" x14ac:dyDescent="0.25">
      <c r="A12" s="19" t="s">
        <v>91</v>
      </c>
      <c r="B12" s="186">
        <v>244954</v>
      </c>
      <c r="C12" s="20"/>
      <c r="D12" s="186">
        <v>247445</v>
      </c>
      <c r="E12" s="21"/>
      <c r="F12" s="187">
        <f>(D12-B12)/B12</f>
        <v>1.0169256268523887E-2</v>
      </c>
    </row>
    <row r="13" spans="1:6" ht="15.75" x14ac:dyDescent="0.25">
      <c r="A13" s="19"/>
      <c r="B13" s="5"/>
      <c r="C13" s="20"/>
      <c r="D13" s="5"/>
      <c r="E13" s="21"/>
      <c r="F13" s="22"/>
    </row>
    <row r="14" spans="1:6" x14ac:dyDescent="0.2">
      <c r="A14" s="28" t="s">
        <v>46</v>
      </c>
      <c r="B14" s="29">
        <f>B12+B10</f>
        <v>2178130.1507537719</v>
      </c>
      <c r="C14" s="29"/>
      <c r="D14" s="29">
        <f>D12+D10</f>
        <v>2434018.6240734393</v>
      </c>
      <c r="E14" s="30"/>
      <c r="F14" s="66">
        <f>(D14-B14)/B14</f>
        <v>0.11748080032366921</v>
      </c>
    </row>
    <row r="15" spans="1:6" ht="15.75" x14ac:dyDescent="0.25">
      <c r="A15" s="19"/>
      <c r="B15" s="5"/>
      <c r="C15" s="20"/>
      <c r="D15" s="5"/>
      <c r="E15" s="21"/>
      <c r="F15" s="22"/>
    </row>
    <row r="16" spans="1:6" ht="18.75" x14ac:dyDescent="0.25">
      <c r="A16" s="19" t="s">
        <v>92</v>
      </c>
      <c r="B16" s="186">
        <v>760230.85381528875</v>
      </c>
      <c r="C16" s="20"/>
      <c r="D16" s="35">
        <v>1121732.4494060855</v>
      </c>
      <c r="E16" s="21"/>
      <c r="F16" s="187">
        <f>(D16-B16)/B16</f>
        <v>0.47551555396175732</v>
      </c>
    </row>
    <row r="17" spans="1:6" ht="15.75" thickBot="1" x14ac:dyDescent="0.25">
      <c r="B17" s="5"/>
      <c r="C17" s="20"/>
      <c r="D17" s="5"/>
      <c r="E17" s="21"/>
      <c r="F17" s="22"/>
    </row>
    <row r="18" spans="1:6" ht="15.75" thickBot="1" x14ac:dyDescent="0.25">
      <c r="A18" s="31" t="s">
        <v>47</v>
      </c>
      <c r="B18" s="32">
        <f>B16+B14</f>
        <v>2938361.0045690606</v>
      </c>
      <c r="C18" s="32"/>
      <c r="D18" s="32">
        <f>D16+D14</f>
        <v>3555751.0734795248</v>
      </c>
      <c r="E18" s="31"/>
      <c r="F18" s="63">
        <f>(D18-B18)/B18</f>
        <v>0.21011375659779097</v>
      </c>
    </row>
    <row r="20" spans="1:6" ht="15" customHeight="1" x14ac:dyDescent="0.2">
      <c r="A20" s="237" t="s">
        <v>3</v>
      </c>
      <c r="B20" s="237"/>
      <c r="C20" s="237"/>
      <c r="D20" s="237"/>
      <c r="E20" s="237"/>
      <c r="F20" s="237"/>
    </row>
    <row r="21" spans="1:6" x14ac:dyDescent="0.2">
      <c r="A21" s="237"/>
      <c r="B21" s="237"/>
      <c r="C21" s="237"/>
      <c r="D21" s="237"/>
      <c r="E21" s="237"/>
      <c r="F21" s="237"/>
    </row>
    <row r="22" spans="1:6" ht="15" customHeight="1" x14ac:dyDescent="0.2">
      <c r="A22" s="237" t="s">
        <v>9</v>
      </c>
      <c r="B22" s="237"/>
      <c r="C22" s="237"/>
      <c r="D22" s="237"/>
      <c r="E22" s="237"/>
      <c r="F22" s="237"/>
    </row>
    <row r="23" spans="1:6" x14ac:dyDescent="0.2">
      <c r="A23" s="237"/>
      <c r="B23" s="237"/>
      <c r="C23" s="237"/>
      <c r="D23" s="237"/>
      <c r="E23" s="237"/>
      <c r="F23" s="237"/>
    </row>
    <row r="24" spans="1:6" x14ac:dyDescent="0.2">
      <c r="A24" s="237" t="s">
        <v>96</v>
      </c>
      <c r="B24" s="237"/>
      <c r="C24" s="237"/>
      <c r="D24" s="237"/>
      <c r="E24" s="237"/>
      <c r="F24" s="237"/>
    </row>
    <row r="25" spans="1:6" ht="15" customHeight="1" x14ac:dyDescent="0.2">
      <c r="A25" s="237" t="s">
        <v>90</v>
      </c>
      <c r="B25" s="237"/>
      <c r="C25" s="237"/>
      <c r="D25" s="237"/>
      <c r="E25" s="237"/>
      <c r="F25" s="237"/>
    </row>
    <row r="26" spans="1:6" ht="15" customHeight="1" x14ac:dyDescent="0.2">
      <c r="A26" s="178" t="s">
        <v>153</v>
      </c>
      <c r="B26" s="124"/>
      <c r="C26" s="124"/>
      <c r="D26" s="124"/>
      <c r="E26" s="124"/>
    </row>
    <row r="27" spans="1:6" x14ac:dyDescent="0.2">
      <c r="A27" s="7"/>
      <c r="B27" s="7"/>
      <c r="C27" s="7"/>
      <c r="D27" s="7"/>
      <c r="E27" s="7"/>
      <c r="F27" s="7"/>
    </row>
    <row r="28" spans="1:6" s="51" customFormat="1" x14ac:dyDescent="0.2">
      <c r="A28" s="121" t="s">
        <v>135</v>
      </c>
    </row>
    <row r="29" spans="1:6" x14ac:dyDescent="0.2">
      <c r="C29" s="135"/>
      <c r="D29" s="51"/>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A26" sqref="A26"/>
    </sheetView>
  </sheetViews>
  <sheetFormatPr defaultRowHeight="15" x14ac:dyDescent="0.2"/>
  <cols>
    <col min="1" max="1" width="42"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9.140625" style="2" customWidth="1"/>
    <col min="10" max="16384" width="9.140625" style="2"/>
  </cols>
  <sheetData>
    <row r="1" spans="1:8" x14ac:dyDescent="0.2">
      <c r="A1" s="3" t="s">
        <v>12</v>
      </c>
    </row>
    <row r="2" spans="1:8" x14ac:dyDescent="0.2">
      <c r="A2" s="3" t="s">
        <v>74</v>
      </c>
    </row>
    <row r="3" spans="1:8" ht="18.75" x14ac:dyDescent="0.25">
      <c r="A3" s="4" t="s">
        <v>192</v>
      </c>
    </row>
    <row r="4" spans="1:8" ht="15.75" thickBot="1" x14ac:dyDescent="0.25"/>
    <row r="5" spans="1:8" ht="32.25" thickBot="1" x14ac:dyDescent="0.3">
      <c r="A5" s="17"/>
      <c r="B5" s="78" t="s">
        <v>149</v>
      </c>
      <c r="C5" s="37"/>
      <c r="D5" s="103" t="s">
        <v>150</v>
      </c>
      <c r="E5" s="18"/>
      <c r="F5" s="18" t="s">
        <v>2</v>
      </c>
    </row>
    <row r="6" spans="1:8" ht="18.75" x14ac:dyDescent="0.25">
      <c r="A6" s="19" t="s">
        <v>82</v>
      </c>
      <c r="B6" s="5">
        <v>60823200.197126992</v>
      </c>
      <c r="D6" s="5">
        <v>60461529.135648221</v>
      </c>
      <c r="E6" s="21"/>
      <c r="F6" s="42">
        <f>(D6-B6)/B6</f>
        <v>-5.9462682053328551E-3</v>
      </c>
      <c r="H6" s="119"/>
    </row>
    <row r="7" spans="1:8" ht="15.75" x14ac:dyDescent="0.25">
      <c r="A7" s="19"/>
      <c r="E7" s="21"/>
    </row>
    <row r="8" spans="1:8" ht="18.75" x14ac:dyDescent="0.25">
      <c r="A8" s="19" t="s">
        <v>83</v>
      </c>
      <c r="B8" s="20">
        <v>30839492.917384788</v>
      </c>
      <c r="D8" s="20">
        <v>37865592.641871028</v>
      </c>
      <c r="E8" s="21"/>
      <c r="F8" s="42">
        <f>(D8-B8)/B8</f>
        <v>0.22782799131322609</v>
      </c>
      <c r="H8" s="119"/>
    </row>
    <row r="9" spans="1:8" ht="15.75" x14ac:dyDescent="0.25">
      <c r="A9" s="19"/>
      <c r="E9" s="21"/>
    </row>
    <row r="10" spans="1:8" x14ac:dyDescent="0.2">
      <c r="A10" s="28" t="s">
        <v>127</v>
      </c>
      <c r="B10" s="29">
        <f>B6+B8</f>
        <v>91662693.114511788</v>
      </c>
      <c r="C10" s="30"/>
      <c r="D10" s="29">
        <f>D6+D8</f>
        <v>98327121.777519256</v>
      </c>
      <c r="E10" s="30"/>
      <c r="F10" s="66">
        <f>(D10-B10)/B10</f>
        <v>7.270600979050193E-2</v>
      </c>
      <c r="H10" s="119"/>
    </row>
    <row r="11" spans="1:8" ht="15.75" x14ac:dyDescent="0.25">
      <c r="A11" s="19"/>
      <c r="B11" s="20"/>
      <c r="C11" s="20"/>
      <c r="D11" s="20"/>
      <c r="E11" s="21"/>
      <c r="F11" s="22"/>
    </row>
    <row r="12" spans="1:8" ht="18.75" x14ac:dyDescent="0.25">
      <c r="A12" s="19" t="s">
        <v>93</v>
      </c>
      <c r="B12" s="186">
        <v>10729110.703333331</v>
      </c>
      <c r="C12" s="20"/>
      <c r="D12" s="186">
        <v>19164046.666666668</v>
      </c>
      <c r="E12" s="21"/>
      <c r="F12" s="187">
        <f>(D12-B12)/B12</f>
        <v>0.78617288949332609</v>
      </c>
      <c r="H12" s="119"/>
    </row>
    <row r="13" spans="1:8" ht="15.75" x14ac:dyDescent="0.25">
      <c r="A13" s="19"/>
      <c r="B13" s="5"/>
      <c r="C13" s="20"/>
      <c r="D13" s="5"/>
      <c r="E13" s="21"/>
      <c r="F13" s="22"/>
    </row>
    <row r="14" spans="1:8" x14ac:dyDescent="0.2">
      <c r="A14" s="28" t="s">
        <v>48</v>
      </c>
      <c r="B14" s="29">
        <f>B12+B10</f>
        <v>102391803.81784512</v>
      </c>
      <c r="C14" s="29"/>
      <c r="D14" s="29">
        <f>D12+D10</f>
        <v>117491168.44418593</v>
      </c>
      <c r="E14" s="30"/>
      <c r="F14" s="66">
        <f>(D14-B14)/B14</f>
        <v>0.14746653602472476</v>
      </c>
      <c r="H14" s="119"/>
    </row>
    <row r="15" spans="1:8" ht="15.75" x14ac:dyDescent="0.25">
      <c r="A15" s="19"/>
      <c r="B15" s="5"/>
      <c r="C15" s="20"/>
      <c r="D15" s="5"/>
      <c r="E15" s="21"/>
      <c r="F15" s="22"/>
    </row>
    <row r="16" spans="1:8" ht="18.75" x14ac:dyDescent="0.25">
      <c r="A16" s="19" t="s">
        <v>94</v>
      </c>
      <c r="B16" s="186">
        <v>56469697.502845034</v>
      </c>
      <c r="C16" s="20"/>
      <c r="D16" s="35">
        <v>52932027.156505868</v>
      </c>
      <c r="E16" s="21"/>
      <c r="F16" s="187">
        <f>(D16-B16)/B16</f>
        <v>-6.2647233875494604E-2</v>
      </c>
      <c r="H16" s="119"/>
    </row>
    <row r="17" spans="1:8" ht="15.75" thickBot="1" x14ac:dyDescent="0.25">
      <c r="B17" s="5"/>
      <c r="C17" s="20"/>
      <c r="D17" s="5"/>
      <c r="E17" s="21"/>
      <c r="F17" s="22"/>
    </row>
    <row r="18" spans="1:8" ht="15.75" thickBot="1" x14ac:dyDescent="0.25">
      <c r="A18" s="31" t="s">
        <v>49</v>
      </c>
      <c r="B18" s="32">
        <f>B16+B14</f>
        <v>158861501.32069016</v>
      </c>
      <c r="C18" s="32"/>
      <c r="D18" s="32">
        <f>D16+D14</f>
        <v>170423195.6006918</v>
      </c>
      <c r="E18" s="31"/>
      <c r="F18" s="63">
        <f>(D18-B18)/B18</f>
        <v>7.2778452827676018E-2</v>
      </c>
      <c r="H18" s="119"/>
    </row>
    <row r="20" spans="1:8" ht="15" customHeight="1" x14ac:dyDescent="0.2">
      <c r="A20" s="237" t="s">
        <v>3</v>
      </c>
      <c r="B20" s="237"/>
      <c r="C20" s="237"/>
      <c r="D20" s="237"/>
      <c r="E20" s="237"/>
      <c r="F20" s="237"/>
    </row>
    <row r="21" spans="1:8" x14ac:dyDescent="0.2">
      <c r="A21" s="237"/>
      <c r="B21" s="237"/>
      <c r="C21" s="237"/>
      <c r="D21" s="237"/>
      <c r="E21" s="237"/>
      <c r="F21" s="237"/>
    </row>
    <row r="22" spans="1:8" ht="15" customHeight="1" x14ac:dyDescent="0.2">
      <c r="A22" s="237" t="s">
        <v>9</v>
      </c>
      <c r="B22" s="237"/>
      <c r="C22" s="237"/>
      <c r="D22" s="237"/>
      <c r="E22" s="237"/>
      <c r="F22" s="237"/>
    </row>
    <row r="23" spans="1:8" x14ac:dyDescent="0.2">
      <c r="A23" s="237"/>
      <c r="B23" s="237"/>
      <c r="C23" s="237"/>
      <c r="D23" s="237"/>
      <c r="E23" s="237"/>
      <c r="F23" s="237"/>
    </row>
    <row r="24" spans="1:8" x14ac:dyDescent="0.2">
      <c r="A24" s="237" t="s">
        <v>96</v>
      </c>
      <c r="B24" s="237"/>
      <c r="C24" s="237"/>
      <c r="D24" s="237"/>
      <c r="E24" s="237"/>
      <c r="F24" s="237"/>
    </row>
    <row r="25" spans="1:8" ht="15" customHeight="1" x14ac:dyDescent="0.2">
      <c r="A25" s="237" t="s">
        <v>97</v>
      </c>
      <c r="B25" s="237"/>
      <c r="C25" s="237"/>
      <c r="D25" s="237"/>
      <c r="E25" s="237"/>
      <c r="F25" s="237"/>
    </row>
    <row r="26" spans="1:8" ht="15" customHeight="1" x14ac:dyDescent="0.2">
      <c r="A26" s="178" t="s">
        <v>153</v>
      </c>
      <c r="B26" s="124"/>
      <c r="C26" s="124"/>
      <c r="D26" s="124"/>
      <c r="E26" s="124"/>
    </row>
    <row r="27" spans="1:8" x14ac:dyDescent="0.2">
      <c r="A27" s="7"/>
      <c r="B27" s="7"/>
      <c r="C27" s="7"/>
      <c r="D27" s="7"/>
      <c r="E27" s="7"/>
      <c r="F27" s="7"/>
    </row>
    <row r="28" spans="1:8" s="51" customFormat="1" x14ac:dyDescent="0.2">
      <c r="A28" s="121" t="s">
        <v>135</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election activeCell="A3" sqref="A3"/>
    </sheetView>
  </sheetViews>
  <sheetFormatPr defaultRowHeight="14.25" x14ac:dyDescent="0.2"/>
  <cols>
    <col min="1" max="1" width="9.42578125" style="87" bestFit="1" customWidth="1"/>
    <col min="2" max="2" width="9.140625" style="87"/>
    <col min="3" max="3" width="11.7109375" style="87" customWidth="1"/>
    <col min="4" max="4" width="17.85546875" style="87" customWidth="1"/>
    <col min="5" max="5" width="22.85546875" style="87" customWidth="1"/>
    <col min="6" max="8" width="9.140625" style="87"/>
    <col min="9" max="9" width="12.42578125" style="87" bestFit="1" customWidth="1"/>
    <col min="10" max="10" width="10.5703125" style="87" bestFit="1" customWidth="1"/>
    <col min="11" max="11" width="12.5703125" style="87" bestFit="1" customWidth="1"/>
    <col min="12" max="14" width="9.140625" style="87"/>
    <col min="15" max="15" width="12" style="87" bestFit="1" customWidth="1"/>
    <col min="16" max="17" width="9.140625" style="87"/>
    <col min="18" max="18" width="10.140625" style="87" bestFit="1" customWidth="1"/>
    <col min="19" max="16384" width="9.140625" style="87"/>
  </cols>
  <sheetData>
    <row r="1" spans="1:19" ht="15" x14ac:dyDescent="0.2">
      <c r="A1" s="3" t="s">
        <v>12</v>
      </c>
    </row>
    <row r="2" spans="1:19" ht="15" x14ac:dyDescent="0.2">
      <c r="A2" s="3" t="s">
        <v>74</v>
      </c>
    </row>
    <row r="3" spans="1:19" ht="18.75" x14ac:dyDescent="0.25">
      <c r="A3" s="4" t="s">
        <v>151</v>
      </c>
    </row>
    <row r="4" spans="1:19" ht="15" thickBot="1" x14ac:dyDescent="0.25"/>
    <row r="5" spans="1:19" ht="36.75" customHeight="1" thickBot="1" x14ac:dyDescent="0.25">
      <c r="A5" s="207" t="s">
        <v>111</v>
      </c>
      <c r="B5" s="208" t="s">
        <v>110</v>
      </c>
      <c r="C5" s="208" t="s">
        <v>107</v>
      </c>
      <c r="D5" s="208" t="s">
        <v>108</v>
      </c>
      <c r="E5" s="209" t="s">
        <v>109</v>
      </c>
    </row>
    <row r="6" spans="1:19" ht="15.75" x14ac:dyDescent="0.25">
      <c r="A6" s="238">
        <v>2011</v>
      </c>
      <c r="B6" s="91" t="s">
        <v>59</v>
      </c>
      <c r="C6" s="92">
        <v>655925.43425149564</v>
      </c>
      <c r="D6" s="92">
        <v>2442172.576639168</v>
      </c>
      <c r="E6" s="99">
        <v>114342273.99726424</v>
      </c>
      <c r="I6" s="133"/>
      <c r="J6" s="133"/>
      <c r="K6" s="133"/>
      <c r="L6" s="90"/>
      <c r="M6" s="90"/>
      <c r="N6" s="90"/>
      <c r="O6" s="90"/>
      <c r="Q6" s="90"/>
      <c r="R6" s="90"/>
      <c r="S6" s="90"/>
    </row>
    <row r="7" spans="1:19" ht="15.75" x14ac:dyDescent="0.25">
      <c r="A7" s="239"/>
      <c r="B7" s="91" t="s">
        <v>60</v>
      </c>
      <c r="C7" s="92">
        <v>1054505.3820656165</v>
      </c>
      <c r="D7" s="92">
        <v>3676673.0480076619</v>
      </c>
      <c r="E7" s="99">
        <v>161497603</v>
      </c>
      <c r="I7" s="133"/>
      <c r="J7" s="133"/>
      <c r="K7" s="133"/>
      <c r="L7" s="90"/>
      <c r="M7" s="90"/>
      <c r="N7" s="90"/>
      <c r="O7" s="90"/>
      <c r="Q7" s="90"/>
      <c r="R7" s="90"/>
      <c r="S7" s="90"/>
    </row>
    <row r="8" spans="1:19" ht="15.75" x14ac:dyDescent="0.25">
      <c r="A8" s="239"/>
      <c r="B8" s="91" t="s">
        <v>61</v>
      </c>
      <c r="C8" s="92">
        <v>1319453.1200123047</v>
      </c>
      <c r="D8" s="92">
        <v>5440175.6112036062</v>
      </c>
      <c r="E8" s="99">
        <v>215455609.89464235</v>
      </c>
      <c r="I8" s="133"/>
      <c r="J8" s="133"/>
      <c r="K8" s="133"/>
      <c r="L8" s="90"/>
      <c r="M8" s="90"/>
      <c r="N8" s="90"/>
      <c r="O8" s="90"/>
      <c r="Q8" s="90"/>
      <c r="R8" s="90"/>
      <c r="S8" s="90"/>
    </row>
    <row r="9" spans="1:19" ht="15.75" x14ac:dyDescent="0.25">
      <c r="A9" s="240"/>
      <c r="B9" s="93" t="s">
        <v>62</v>
      </c>
      <c r="C9" s="94">
        <v>937878.08715627284</v>
      </c>
      <c r="D9" s="94">
        <v>3130975.6761808307</v>
      </c>
      <c r="E9" s="100">
        <v>149752192.49459904</v>
      </c>
      <c r="I9" s="133"/>
      <c r="J9" s="133"/>
      <c r="K9" s="133"/>
      <c r="L9" s="90"/>
      <c r="M9" s="90"/>
      <c r="N9" s="90"/>
      <c r="O9" s="90"/>
      <c r="Q9" s="90"/>
      <c r="R9" s="90"/>
      <c r="S9" s="90"/>
    </row>
    <row r="10" spans="1:19" ht="15.75" x14ac:dyDescent="0.25">
      <c r="A10" s="238">
        <v>2012</v>
      </c>
      <c r="B10" s="91" t="s">
        <v>59</v>
      </c>
      <c r="C10" s="92">
        <v>726592.69318634714</v>
      </c>
      <c r="D10" s="92">
        <v>2319680.0886044344</v>
      </c>
      <c r="E10" s="99">
        <v>100618482.3319861</v>
      </c>
      <c r="I10" s="133"/>
      <c r="J10" s="133"/>
      <c r="K10" s="133"/>
      <c r="L10" s="90"/>
      <c r="M10" s="90"/>
      <c r="N10" s="90"/>
      <c r="O10" s="90"/>
      <c r="Q10" s="90"/>
      <c r="R10" s="90"/>
      <c r="S10" s="90"/>
    </row>
    <row r="11" spans="1:19" ht="15.75" x14ac:dyDescent="0.25">
      <c r="A11" s="239"/>
      <c r="B11" s="91" t="s">
        <v>60</v>
      </c>
      <c r="C11" s="92">
        <v>1067691.2421782108</v>
      </c>
      <c r="D11" s="92">
        <v>3732395.1859628027</v>
      </c>
      <c r="E11" s="99">
        <v>191416092.39072615</v>
      </c>
      <c r="I11" s="133"/>
      <c r="J11" s="133"/>
      <c r="K11" s="133"/>
      <c r="L11" s="90"/>
      <c r="M11" s="90"/>
      <c r="N11" s="90"/>
      <c r="O11" s="90"/>
      <c r="Q11" s="90"/>
      <c r="R11" s="90"/>
      <c r="S11" s="90"/>
    </row>
    <row r="12" spans="1:19" ht="15.75" x14ac:dyDescent="0.25">
      <c r="A12" s="239"/>
      <c r="B12" s="91" t="s">
        <v>61</v>
      </c>
      <c r="C12" s="92">
        <v>1194436.0140052827</v>
      </c>
      <c r="D12" s="92">
        <v>4490693.9718983211</v>
      </c>
      <c r="E12" s="99">
        <v>218065458.58021289</v>
      </c>
      <c r="I12" s="133"/>
      <c r="J12" s="133"/>
      <c r="K12" s="133"/>
      <c r="L12" s="90"/>
      <c r="M12" s="90"/>
      <c r="N12" s="90"/>
      <c r="O12" s="90"/>
      <c r="Q12" s="90"/>
      <c r="R12" s="90"/>
      <c r="S12" s="90"/>
    </row>
    <row r="13" spans="1:19" ht="15.75" x14ac:dyDescent="0.25">
      <c r="A13" s="239"/>
      <c r="B13" s="91" t="s">
        <v>62</v>
      </c>
      <c r="C13" s="92">
        <v>1035785.0501044303</v>
      </c>
      <c r="D13" s="92">
        <v>3314994.1738195345</v>
      </c>
      <c r="E13" s="99">
        <v>176221816.6381731</v>
      </c>
      <c r="I13" s="133"/>
      <c r="J13" s="133"/>
      <c r="K13" s="133"/>
      <c r="L13" s="90"/>
      <c r="M13" s="90"/>
      <c r="N13" s="90"/>
      <c r="O13" s="90"/>
      <c r="Q13" s="90"/>
      <c r="R13" s="90"/>
      <c r="S13" s="90"/>
    </row>
    <row r="14" spans="1:19" ht="15.75" x14ac:dyDescent="0.25">
      <c r="A14" s="241">
        <v>2013</v>
      </c>
      <c r="B14" s="88" t="s">
        <v>59</v>
      </c>
      <c r="C14" s="89">
        <v>866308.57856670627</v>
      </c>
      <c r="D14" s="89">
        <v>2744649.8969327486</v>
      </c>
      <c r="E14" s="101">
        <v>127280211.77299224</v>
      </c>
      <c r="I14" s="133"/>
      <c r="J14" s="133"/>
      <c r="K14" s="133"/>
      <c r="L14" s="90"/>
      <c r="M14" s="90"/>
      <c r="N14" s="90"/>
      <c r="O14" s="90"/>
      <c r="Q14" s="90"/>
      <c r="R14" s="90"/>
      <c r="S14" s="90"/>
    </row>
    <row r="15" spans="1:19" ht="15.75" x14ac:dyDescent="0.25">
      <c r="A15" s="239"/>
      <c r="B15" s="91" t="s">
        <v>60</v>
      </c>
      <c r="C15" s="92">
        <v>1104052.1532732178</v>
      </c>
      <c r="D15" s="92">
        <v>3602144.8070249753</v>
      </c>
      <c r="E15" s="99">
        <v>187874431.48210675</v>
      </c>
      <c r="I15" s="133"/>
      <c r="J15" s="133"/>
      <c r="K15" s="133"/>
      <c r="L15" s="90"/>
      <c r="M15" s="90"/>
      <c r="N15" s="90"/>
      <c r="O15" s="90"/>
      <c r="Q15" s="90"/>
      <c r="R15" s="90"/>
      <c r="S15" s="90"/>
    </row>
    <row r="16" spans="1:19" ht="15.75" x14ac:dyDescent="0.25">
      <c r="A16" s="239"/>
      <c r="B16" s="91" t="s">
        <v>61</v>
      </c>
      <c r="C16" s="92">
        <v>1234910.7728599857</v>
      </c>
      <c r="D16" s="92">
        <v>5001852.6263976824</v>
      </c>
      <c r="E16" s="99">
        <v>240412408.8083812</v>
      </c>
      <c r="I16" s="133"/>
      <c r="J16" s="133"/>
      <c r="K16" s="133"/>
      <c r="L16" s="90"/>
      <c r="M16" s="90"/>
      <c r="N16" s="90"/>
      <c r="O16" s="90"/>
      <c r="Q16" s="90"/>
      <c r="R16" s="90"/>
      <c r="S16" s="90"/>
    </row>
    <row r="17" spans="1:19" ht="15.75" x14ac:dyDescent="0.25">
      <c r="A17" s="239"/>
      <c r="B17" s="91" t="s">
        <v>62</v>
      </c>
      <c r="C17" s="92">
        <v>864168.91889126517</v>
      </c>
      <c r="D17" s="92">
        <v>3045187.630597827</v>
      </c>
      <c r="E17" s="99">
        <v>159623881.68982363</v>
      </c>
      <c r="I17" s="133"/>
      <c r="J17" s="133"/>
      <c r="K17" s="133"/>
      <c r="L17" s="90"/>
      <c r="M17" s="90"/>
      <c r="N17" s="90"/>
      <c r="O17" s="90"/>
      <c r="Q17" s="90"/>
      <c r="R17" s="90"/>
      <c r="S17" s="90"/>
    </row>
    <row r="18" spans="1:19" ht="15.75" x14ac:dyDescent="0.25">
      <c r="A18" s="242">
        <v>2014</v>
      </c>
      <c r="B18" s="88" t="s">
        <v>59</v>
      </c>
      <c r="C18" s="89">
        <v>823327.84199438291</v>
      </c>
      <c r="D18" s="89">
        <v>2487221.0162697919</v>
      </c>
      <c r="E18" s="101">
        <v>144529994.01862174</v>
      </c>
      <c r="I18" s="133"/>
      <c r="J18" s="133"/>
      <c r="K18" s="133"/>
      <c r="L18" s="90"/>
      <c r="M18" s="90"/>
      <c r="N18" s="90"/>
      <c r="O18" s="90"/>
      <c r="Q18" s="90"/>
      <c r="R18" s="90"/>
      <c r="S18" s="90"/>
    </row>
    <row r="19" spans="1:19" ht="15.75" x14ac:dyDescent="0.25">
      <c r="A19" s="243"/>
      <c r="B19" s="91" t="s">
        <v>60</v>
      </c>
      <c r="C19" s="92">
        <v>1214967.1952066955</v>
      </c>
      <c r="D19" s="92">
        <v>4449279.0444599874</v>
      </c>
      <c r="E19" s="99">
        <v>199263772.32098252</v>
      </c>
      <c r="I19" s="133"/>
      <c r="J19" s="133"/>
      <c r="K19" s="133"/>
      <c r="L19" s="90"/>
      <c r="M19" s="90"/>
      <c r="N19" s="90"/>
      <c r="O19" s="90"/>
      <c r="Q19" s="90"/>
      <c r="R19" s="90"/>
      <c r="S19" s="90"/>
    </row>
    <row r="20" spans="1:19" ht="15.75" x14ac:dyDescent="0.25">
      <c r="A20" s="243"/>
      <c r="B20" s="91" t="s">
        <v>61</v>
      </c>
      <c r="C20" s="92">
        <v>1391964.3437502214</v>
      </c>
      <c r="D20" s="92">
        <v>4847524.7060334291</v>
      </c>
      <c r="E20" s="99">
        <v>254242088.89043844</v>
      </c>
      <c r="I20" s="133"/>
      <c r="J20" s="133"/>
      <c r="K20" s="133"/>
      <c r="L20" s="90"/>
      <c r="M20" s="90"/>
      <c r="N20" s="90"/>
      <c r="O20" s="90"/>
      <c r="Q20" s="90"/>
      <c r="R20" s="90"/>
      <c r="S20" s="90"/>
    </row>
    <row r="21" spans="1:19" ht="15.75" x14ac:dyDescent="0.25">
      <c r="A21" s="244"/>
      <c r="B21" s="93" t="s">
        <v>62</v>
      </c>
      <c r="C21" s="94">
        <v>1082887.019396998</v>
      </c>
      <c r="D21" s="94">
        <v>3298345.7834237181</v>
      </c>
      <c r="E21" s="100">
        <v>146866440.50084722</v>
      </c>
      <c r="I21" s="133"/>
      <c r="J21" s="133"/>
      <c r="K21" s="133"/>
      <c r="L21" s="90"/>
      <c r="M21" s="90"/>
      <c r="N21" s="90"/>
      <c r="O21" s="90"/>
      <c r="Q21" s="90"/>
      <c r="R21" s="90"/>
      <c r="S21" s="90"/>
    </row>
    <row r="22" spans="1:19" ht="15.75" x14ac:dyDescent="0.25">
      <c r="A22" s="242">
        <v>2015</v>
      </c>
      <c r="B22" s="88" t="s">
        <v>59</v>
      </c>
      <c r="C22" s="89">
        <v>960114.88731890614</v>
      </c>
      <c r="D22" s="89">
        <v>2977548.2758868388</v>
      </c>
      <c r="E22" s="101">
        <v>144889248.91189137</v>
      </c>
      <c r="I22" s="133"/>
      <c r="J22" s="133"/>
      <c r="K22" s="133"/>
      <c r="L22" s="90"/>
      <c r="M22" s="90"/>
      <c r="N22" s="90"/>
      <c r="O22" s="90"/>
      <c r="Q22" s="90"/>
      <c r="R22" s="90"/>
      <c r="S22" s="90"/>
    </row>
    <row r="23" spans="1:19" ht="15.75" customHeight="1" x14ac:dyDescent="0.25">
      <c r="A23" s="243"/>
      <c r="B23" s="91" t="s">
        <v>60</v>
      </c>
      <c r="C23" s="92">
        <v>1214355.9986104853</v>
      </c>
      <c r="D23" s="92">
        <v>3997037.9014577623</v>
      </c>
      <c r="E23" s="99">
        <v>202319368.26933548</v>
      </c>
      <c r="I23" s="133"/>
      <c r="J23" s="133"/>
      <c r="K23" s="133"/>
      <c r="L23" s="90"/>
      <c r="M23" s="90"/>
      <c r="N23" s="90"/>
      <c r="O23" s="90"/>
      <c r="Q23" s="90"/>
      <c r="R23" s="90"/>
      <c r="S23" s="90"/>
    </row>
    <row r="24" spans="1:19" ht="16.5" customHeight="1" x14ac:dyDescent="0.25">
      <c r="A24" s="243"/>
      <c r="B24" s="91" t="s">
        <v>61</v>
      </c>
      <c r="C24" s="92">
        <v>1294757.1185588809</v>
      </c>
      <c r="D24" s="92">
        <v>5251216.2853691699</v>
      </c>
      <c r="E24" s="99">
        <v>253832000.53431696</v>
      </c>
      <c r="I24" s="133"/>
      <c r="J24" s="133"/>
      <c r="K24" s="133"/>
      <c r="L24" s="90"/>
      <c r="M24" s="90"/>
      <c r="N24" s="90"/>
      <c r="O24" s="90"/>
      <c r="Q24" s="90"/>
      <c r="R24" s="90"/>
      <c r="S24" s="90"/>
    </row>
    <row r="25" spans="1:19" ht="15.75" customHeight="1" x14ac:dyDescent="0.25">
      <c r="A25" s="244"/>
      <c r="B25" s="114" t="s">
        <v>62</v>
      </c>
      <c r="C25" s="94">
        <v>1062389.9790400052</v>
      </c>
      <c r="D25" s="94">
        <v>3244966.829573811</v>
      </c>
      <c r="E25" s="100">
        <v>163025654.2401377</v>
      </c>
      <c r="I25" s="133"/>
      <c r="J25" s="133"/>
      <c r="K25" s="133"/>
      <c r="L25" s="90"/>
      <c r="M25" s="90"/>
      <c r="N25" s="90"/>
      <c r="O25" s="90"/>
      <c r="Q25" s="90"/>
      <c r="R25" s="90"/>
      <c r="S25" s="90"/>
    </row>
    <row r="26" spans="1:19" ht="15.75" customHeight="1" x14ac:dyDescent="0.25">
      <c r="A26" s="242">
        <v>2016</v>
      </c>
      <c r="B26" s="88" t="s">
        <v>59</v>
      </c>
      <c r="C26" s="89">
        <v>952702.20328170084</v>
      </c>
      <c r="D26" s="89">
        <v>2938361.0045690602</v>
      </c>
      <c r="E26" s="101">
        <v>158861501.32069016</v>
      </c>
      <c r="I26" s="133"/>
      <c r="J26" s="133"/>
      <c r="K26" s="133"/>
      <c r="L26" s="90"/>
      <c r="M26" s="90"/>
      <c r="N26" s="90"/>
      <c r="O26" s="90"/>
      <c r="Q26" s="90"/>
      <c r="R26" s="90"/>
      <c r="S26" s="90"/>
    </row>
    <row r="27" spans="1:19" ht="15.75" customHeight="1" x14ac:dyDescent="0.25">
      <c r="A27" s="243"/>
      <c r="B27" s="91" t="s">
        <v>60</v>
      </c>
      <c r="C27" s="92">
        <v>1102545.1158371079</v>
      </c>
      <c r="D27" s="92">
        <v>3512436.7462004647</v>
      </c>
      <c r="E27" s="99">
        <v>201792127.75592768</v>
      </c>
      <c r="I27" s="133"/>
      <c r="J27" s="133"/>
      <c r="K27" s="133"/>
      <c r="L27" s="90"/>
      <c r="M27" s="90"/>
      <c r="N27" s="90"/>
      <c r="O27" s="90"/>
      <c r="Q27" s="90"/>
      <c r="R27" s="90"/>
      <c r="S27" s="90"/>
    </row>
    <row r="28" spans="1:19" ht="15.75" x14ac:dyDescent="0.25">
      <c r="A28" s="243"/>
      <c r="B28" s="91" t="s">
        <v>61</v>
      </c>
      <c r="C28" s="92">
        <v>1382868.9567337183</v>
      </c>
      <c r="D28" s="92">
        <v>5001291.2026607404</v>
      </c>
      <c r="E28" s="99">
        <v>285654204.48945725</v>
      </c>
      <c r="I28" s="133"/>
      <c r="J28" s="133"/>
      <c r="K28" s="133"/>
      <c r="L28" s="90"/>
      <c r="M28" s="90"/>
      <c r="N28" s="90"/>
      <c r="O28" s="90"/>
      <c r="Q28" s="90"/>
      <c r="R28" s="90"/>
      <c r="S28" s="90"/>
    </row>
    <row r="29" spans="1:19" ht="15.75" x14ac:dyDescent="0.25">
      <c r="A29" s="244"/>
      <c r="B29" s="132" t="s">
        <v>62</v>
      </c>
      <c r="C29" s="94">
        <v>1134824.1318570836</v>
      </c>
      <c r="D29" s="94">
        <v>3727729.4300599489</v>
      </c>
      <c r="E29" s="100">
        <v>204399834.35649353</v>
      </c>
      <c r="I29" s="133"/>
      <c r="J29" s="133"/>
      <c r="K29" s="133"/>
      <c r="L29" s="90"/>
      <c r="M29" s="90"/>
      <c r="N29" s="90"/>
      <c r="O29" s="90"/>
      <c r="Q29" s="90"/>
      <c r="R29" s="90"/>
      <c r="S29" s="90"/>
    </row>
    <row r="30" spans="1:19" ht="15.75" thickBot="1" x14ac:dyDescent="0.25">
      <c r="A30" s="128">
        <v>2017</v>
      </c>
      <c r="B30" s="131" t="s">
        <v>59</v>
      </c>
      <c r="C30" s="129">
        <v>1012614.2257890651</v>
      </c>
      <c r="D30" s="129">
        <v>3555751.0734795243</v>
      </c>
      <c r="E30" s="130">
        <v>170423195.6006918</v>
      </c>
      <c r="I30" s="90"/>
      <c r="J30" s="90"/>
      <c r="K30" s="90"/>
      <c r="L30" s="90"/>
      <c r="M30" s="90"/>
    </row>
    <row r="31" spans="1:19" ht="15" x14ac:dyDescent="0.2">
      <c r="A31" s="125"/>
      <c r="B31" s="127"/>
      <c r="C31" s="92"/>
      <c r="D31" s="92"/>
      <c r="E31" s="92"/>
      <c r="I31" s="90"/>
      <c r="J31" s="90"/>
      <c r="K31" s="90"/>
      <c r="L31" s="90"/>
      <c r="M31" s="90"/>
    </row>
    <row r="32" spans="1:19" x14ac:dyDescent="0.2">
      <c r="C32" s="95"/>
      <c r="D32" s="95"/>
      <c r="E32" s="95"/>
    </row>
    <row r="33" spans="1:5" x14ac:dyDescent="0.2">
      <c r="A33" s="237" t="s">
        <v>3</v>
      </c>
      <c r="B33" s="237"/>
      <c r="C33" s="237"/>
      <c r="D33" s="237"/>
      <c r="E33" s="237"/>
    </row>
    <row r="34" spans="1:5" x14ac:dyDescent="0.2">
      <c r="A34" s="237"/>
      <c r="B34" s="237"/>
      <c r="C34" s="237"/>
      <c r="D34" s="237"/>
      <c r="E34" s="237"/>
    </row>
    <row r="35" spans="1:5" x14ac:dyDescent="0.2">
      <c r="A35" s="237"/>
      <c r="B35" s="237"/>
      <c r="C35" s="237"/>
      <c r="D35" s="237"/>
      <c r="E35" s="237"/>
    </row>
    <row r="36" spans="1:5" x14ac:dyDescent="0.2">
      <c r="A36" s="237" t="s">
        <v>4</v>
      </c>
      <c r="B36" s="237"/>
      <c r="C36" s="237"/>
      <c r="D36" s="237"/>
      <c r="E36" s="237"/>
    </row>
    <row r="37" spans="1:5" x14ac:dyDescent="0.2">
      <c r="A37" s="237"/>
      <c r="B37" s="237"/>
      <c r="C37" s="237"/>
      <c r="D37" s="237"/>
      <c r="E37" s="237"/>
    </row>
    <row r="38" spans="1:5" x14ac:dyDescent="0.2">
      <c r="A38" s="237"/>
      <c r="B38" s="237"/>
      <c r="C38" s="237"/>
      <c r="D38" s="237"/>
      <c r="E38" s="237"/>
    </row>
    <row r="39" spans="1:5" ht="24" customHeight="1" x14ac:dyDescent="0.2">
      <c r="A39" s="237"/>
      <c r="B39" s="237"/>
      <c r="C39" s="237"/>
      <c r="D39" s="237"/>
      <c r="E39" s="237"/>
    </row>
    <row r="40" spans="1:5" x14ac:dyDescent="0.2">
      <c r="A40" s="8"/>
      <c r="B40" s="8"/>
      <c r="C40" s="8"/>
      <c r="D40" s="8"/>
      <c r="E40" s="8"/>
    </row>
    <row r="41" spans="1:5" x14ac:dyDescent="0.2">
      <c r="A41" s="84" t="s">
        <v>115</v>
      </c>
      <c r="B41" s="8"/>
      <c r="C41" s="8"/>
      <c r="D41" s="8"/>
      <c r="E41" s="8"/>
    </row>
    <row r="42" spans="1:5" s="97" customFormat="1" x14ac:dyDescent="0.2">
      <c r="A42" s="205" t="s">
        <v>193</v>
      </c>
      <c r="B42" s="96"/>
      <c r="C42" s="96"/>
      <c r="D42" s="96"/>
      <c r="E42" s="96"/>
    </row>
    <row r="43" spans="1:5" ht="15" x14ac:dyDescent="0.2">
      <c r="A43" s="98"/>
      <c r="B43" s="98"/>
      <c r="C43" s="98"/>
      <c r="D43" s="98"/>
      <c r="E43" s="98"/>
    </row>
    <row r="44" spans="1:5" s="98" customFormat="1" ht="15" x14ac:dyDescent="0.2">
      <c r="A44" s="121" t="s">
        <v>135</v>
      </c>
    </row>
  </sheetData>
  <mergeCells count="8">
    <mergeCell ref="A33:E35"/>
    <mergeCell ref="A36:E39"/>
    <mergeCell ref="A6:A9"/>
    <mergeCell ref="A10:A13"/>
    <mergeCell ref="A14:A17"/>
    <mergeCell ref="A18:A21"/>
    <mergeCell ref="A22:A25"/>
    <mergeCell ref="A26:A29"/>
  </mergeCells>
  <hyperlinks>
    <hyperlink ref="A1" location="'Contents '!A1" display="Contents "/>
    <hyperlink ref="A2" location="'Background Notes'!A1" display="Background Notes"/>
    <hyperlink ref="A42" r:id="rId1"/>
    <hyperlink ref="A42:XFD42" r:id="rId2" display="Northern Ireland Tourism Statistics microdata Q2 2010-Q2 2014"/>
  </hyperlinks>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zoomScale="85" zoomScaleNormal="85" workbookViewId="0">
      <selection activeCell="X20" sqref="X20"/>
    </sheetView>
  </sheetViews>
  <sheetFormatPr defaultRowHeight="15" x14ac:dyDescent="0.2"/>
  <cols>
    <col min="1" max="1" width="11" style="2" customWidth="1"/>
    <col min="2" max="2" width="9.140625" style="2"/>
    <col min="3" max="3" width="17.5703125" style="2" bestFit="1" customWidth="1"/>
    <col min="4" max="5" width="17.85546875" style="2" customWidth="1"/>
    <col min="6" max="6" width="9.140625" style="2"/>
    <col min="7" max="7" width="11.85546875" style="2" bestFit="1" customWidth="1"/>
    <col min="8" max="19" width="9.140625" style="2"/>
    <col min="20" max="20" width="11.85546875" style="2" customWidth="1"/>
    <col min="21" max="21" width="18.42578125" style="2" customWidth="1"/>
    <col min="22" max="22" width="17.5703125" style="2" customWidth="1"/>
    <col min="23" max="16384" width="9.140625" style="2"/>
  </cols>
  <sheetData>
    <row r="1" spans="1:24" x14ac:dyDescent="0.2">
      <c r="A1" s="3" t="s">
        <v>12</v>
      </c>
    </row>
    <row r="2" spans="1:24" x14ac:dyDescent="0.2">
      <c r="A2" s="3" t="s">
        <v>74</v>
      </c>
    </row>
    <row r="3" spans="1:24" ht="15.75" x14ac:dyDescent="0.25">
      <c r="A3" s="4" t="s">
        <v>202</v>
      </c>
    </row>
    <row r="4" spans="1:24" ht="15.75" thickBot="1" x14ac:dyDescent="0.25"/>
    <row r="5" spans="1:24" ht="33" customHeight="1" x14ac:dyDescent="0.2">
      <c r="R5" s="211" t="s">
        <v>111</v>
      </c>
      <c r="S5" s="212" t="s">
        <v>110</v>
      </c>
      <c r="T5" s="213" t="s">
        <v>107</v>
      </c>
      <c r="U5" s="214" t="s">
        <v>196</v>
      </c>
    </row>
    <row r="6" spans="1:24" x14ac:dyDescent="0.2">
      <c r="R6" s="246">
        <v>2011</v>
      </c>
      <c r="S6" s="21" t="s">
        <v>59</v>
      </c>
      <c r="T6" s="20">
        <f>'Table 3.1'!C6</f>
        <v>655925.43425149564</v>
      </c>
      <c r="U6" s="215">
        <v>3449234.5853794003</v>
      </c>
    </row>
    <row r="7" spans="1:24" x14ac:dyDescent="0.2">
      <c r="R7" s="247"/>
      <c r="S7" s="21" t="s">
        <v>60</v>
      </c>
      <c r="T7" s="20">
        <f>'Table 3.1'!C7</f>
        <v>1054505.3820656165</v>
      </c>
      <c r="U7" s="215">
        <v>3603503.0250553871</v>
      </c>
    </row>
    <row r="8" spans="1:24" x14ac:dyDescent="0.2">
      <c r="R8" s="247"/>
      <c r="S8" s="21" t="s">
        <v>61</v>
      </c>
      <c r="T8" s="20">
        <f>'Table 3.1'!C8</f>
        <v>1319453.1200123047</v>
      </c>
      <c r="U8" s="215">
        <v>3776061.8352315491</v>
      </c>
    </row>
    <row r="9" spans="1:24" x14ac:dyDescent="0.2">
      <c r="R9" s="247"/>
      <c r="S9" s="21" t="s">
        <v>62</v>
      </c>
      <c r="T9" s="20">
        <f>'Table 3.1'!C9</f>
        <v>937878.08715627284</v>
      </c>
      <c r="U9" s="215">
        <f>SUM(T6:T9)</f>
        <v>3967762.0234856899</v>
      </c>
    </row>
    <row r="10" spans="1:24" x14ac:dyDescent="0.2">
      <c r="R10" s="246">
        <v>2012</v>
      </c>
      <c r="S10" s="45" t="s">
        <v>59</v>
      </c>
      <c r="T10" s="206">
        <f>'Table 3.1'!C10</f>
        <v>726592.69318634714</v>
      </c>
      <c r="U10" s="216">
        <f>SUM(T7:T10)</f>
        <v>4038429.2824205412</v>
      </c>
    </row>
    <row r="11" spans="1:24" x14ac:dyDescent="0.2">
      <c r="R11" s="247"/>
      <c r="S11" s="21" t="s">
        <v>60</v>
      </c>
      <c r="T11" s="20">
        <f>'Table 3.1'!C11</f>
        <v>1067691.2421782108</v>
      </c>
      <c r="U11" s="215">
        <f t="shared" ref="U11:U30" si="0">SUM(T8:T11)</f>
        <v>4051615.1425331356</v>
      </c>
    </row>
    <row r="12" spans="1:24" x14ac:dyDescent="0.2">
      <c r="R12" s="247"/>
      <c r="S12" s="21" t="s">
        <v>61</v>
      </c>
      <c r="T12" s="20">
        <f>'Table 3.1'!C12</f>
        <v>1194436.0140052827</v>
      </c>
      <c r="U12" s="215">
        <f t="shared" si="0"/>
        <v>3926598.0365261137</v>
      </c>
      <c r="X12" s="120"/>
    </row>
    <row r="13" spans="1:24" x14ac:dyDescent="0.2">
      <c r="R13" s="248"/>
      <c r="S13" s="202" t="s">
        <v>62</v>
      </c>
      <c r="T13" s="200">
        <f>'Table 3.1'!C13</f>
        <v>1035785.0501044303</v>
      </c>
      <c r="U13" s="217">
        <f t="shared" si="0"/>
        <v>4024504.9994742707</v>
      </c>
    </row>
    <row r="14" spans="1:24" x14ac:dyDescent="0.2">
      <c r="R14" s="249">
        <v>2013</v>
      </c>
      <c r="S14" s="21" t="s">
        <v>59</v>
      </c>
      <c r="T14" s="20">
        <f>'Table 3.1'!C14</f>
        <v>866308.57856670627</v>
      </c>
      <c r="U14" s="215">
        <f t="shared" si="0"/>
        <v>4164220.8848546301</v>
      </c>
    </row>
    <row r="15" spans="1:24" x14ac:dyDescent="0.2">
      <c r="R15" s="247"/>
      <c r="S15" s="21" t="s">
        <v>60</v>
      </c>
      <c r="T15" s="20">
        <f>'Table 3.1'!C15</f>
        <v>1104052.1532732178</v>
      </c>
      <c r="U15" s="215">
        <f t="shared" si="0"/>
        <v>4200581.795949637</v>
      </c>
    </row>
    <row r="16" spans="1:24" x14ac:dyDescent="0.2">
      <c r="R16" s="247"/>
      <c r="S16" s="21" t="s">
        <v>61</v>
      </c>
      <c r="T16" s="20">
        <f>'Table 3.1'!C16</f>
        <v>1234910.7728599857</v>
      </c>
      <c r="U16" s="215">
        <f t="shared" si="0"/>
        <v>4241056.55480434</v>
      </c>
    </row>
    <row r="17" spans="4:21" x14ac:dyDescent="0.2">
      <c r="R17" s="247"/>
      <c r="S17" s="21" t="s">
        <v>62</v>
      </c>
      <c r="T17" s="20">
        <f>'Table 3.1'!C17</f>
        <v>864168.91889126517</v>
      </c>
      <c r="U17" s="215">
        <f t="shared" si="0"/>
        <v>4069440.4235911751</v>
      </c>
    </row>
    <row r="18" spans="4:21" x14ac:dyDescent="0.2">
      <c r="R18" s="246">
        <v>2014</v>
      </c>
      <c r="S18" s="45" t="s">
        <v>59</v>
      </c>
      <c r="T18" s="206">
        <f>'Table 3.1'!C18</f>
        <v>823327.84199438291</v>
      </c>
      <c r="U18" s="216">
        <f t="shared" si="0"/>
        <v>4026459.6870188513</v>
      </c>
    </row>
    <row r="19" spans="4:21" x14ac:dyDescent="0.2">
      <c r="R19" s="247"/>
      <c r="S19" s="21" t="s">
        <v>60</v>
      </c>
      <c r="T19" s="20">
        <f>'Table 3.1'!C19</f>
        <v>1214967.1952066955</v>
      </c>
      <c r="U19" s="215">
        <f t="shared" si="0"/>
        <v>4137374.7289523296</v>
      </c>
    </row>
    <row r="20" spans="4:21" x14ac:dyDescent="0.2">
      <c r="R20" s="247"/>
      <c r="S20" s="21" t="s">
        <v>61</v>
      </c>
      <c r="T20" s="20">
        <f>'Table 3.1'!C20</f>
        <v>1391964.3437502214</v>
      </c>
      <c r="U20" s="215">
        <f t="shared" si="0"/>
        <v>4294428.2998425653</v>
      </c>
    </row>
    <row r="21" spans="4:21" x14ac:dyDescent="0.2">
      <c r="R21" s="248"/>
      <c r="S21" s="202" t="s">
        <v>62</v>
      </c>
      <c r="T21" s="200">
        <f>'Table 3.1'!C21</f>
        <v>1082887.019396998</v>
      </c>
      <c r="U21" s="217">
        <f t="shared" si="0"/>
        <v>4513146.4003482983</v>
      </c>
    </row>
    <row r="22" spans="4:21" x14ac:dyDescent="0.2">
      <c r="R22" s="249">
        <v>2015</v>
      </c>
      <c r="S22" s="21" t="s">
        <v>59</v>
      </c>
      <c r="T22" s="20">
        <f>'Table 3.1'!C22</f>
        <v>960114.88731890614</v>
      </c>
      <c r="U22" s="215">
        <f t="shared" si="0"/>
        <v>4649933.4456728213</v>
      </c>
    </row>
    <row r="23" spans="4:21" x14ac:dyDescent="0.2">
      <c r="G23" s="5"/>
      <c r="R23" s="247"/>
      <c r="S23" s="198" t="s">
        <v>60</v>
      </c>
      <c r="T23" s="20">
        <f>'Table 3.1'!C23</f>
        <v>1214355.9986104853</v>
      </c>
      <c r="U23" s="215">
        <f t="shared" si="0"/>
        <v>4649322.2490766114</v>
      </c>
    </row>
    <row r="24" spans="4:21" x14ac:dyDescent="0.2">
      <c r="G24" s="5"/>
      <c r="R24" s="247"/>
      <c r="S24" s="198" t="s">
        <v>61</v>
      </c>
      <c r="T24" s="20">
        <f>'Table 3.1'!C24</f>
        <v>1294757.1185588809</v>
      </c>
      <c r="U24" s="215">
        <f t="shared" si="0"/>
        <v>4552115.0238852706</v>
      </c>
    </row>
    <row r="25" spans="4:21" x14ac:dyDescent="0.2">
      <c r="R25" s="247"/>
      <c r="S25" s="199" t="s">
        <v>62</v>
      </c>
      <c r="T25" s="20">
        <f>'Table 3.1'!C25</f>
        <v>1062389.9790400052</v>
      </c>
      <c r="U25" s="215">
        <f t="shared" si="0"/>
        <v>4531617.9835282778</v>
      </c>
    </row>
    <row r="26" spans="4:21" x14ac:dyDescent="0.2">
      <c r="R26" s="246">
        <v>2016</v>
      </c>
      <c r="S26" s="203" t="s">
        <v>59</v>
      </c>
      <c r="T26" s="206">
        <f>'Table 3.1'!C26</f>
        <v>952702.20328170084</v>
      </c>
      <c r="U26" s="216">
        <f t="shared" si="0"/>
        <v>4524205.2994910721</v>
      </c>
    </row>
    <row r="27" spans="4:21" x14ac:dyDescent="0.2">
      <c r="R27" s="247"/>
      <c r="S27" s="198" t="s">
        <v>60</v>
      </c>
      <c r="T27" s="20">
        <f>'Table 3.1'!C27</f>
        <v>1102545.1158371079</v>
      </c>
      <c r="U27" s="215">
        <f t="shared" si="0"/>
        <v>4412394.4167176951</v>
      </c>
    </row>
    <row r="28" spans="4:21" x14ac:dyDescent="0.2">
      <c r="R28" s="247"/>
      <c r="S28" s="127" t="s">
        <v>61</v>
      </c>
      <c r="T28" s="20">
        <f>'Table 3.1'!C28</f>
        <v>1382868.9567337183</v>
      </c>
      <c r="U28" s="215">
        <f t="shared" si="0"/>
        <v>4500506.2548925327</v>
      </c>
    </row>
    <row r="29" spans="4:21" x14ac:dyDescent="0.2">
      <c r="R29" s="248"/>
      <c r="S29" s="114" t="s">
        <v>62</v>
      </c>
      <c r="T29" s="200">
        <f>'Table 3.1'!C29</f>
        <v>1134824.1318570836</v>
      </c>
      <c r="U29" s="217">
        <f t="shared" si="0"/>
        <v>4572940.4077096106</v>
      </c>
    </row>
    <row r="30" spans="4:21" ht="15.75" thickBot="1" x14ac:dyDescent="0.25">
      <c r="R30" s="218">
        <v>2017</v>
      </c>
      <c r="S30" s="219" t="s">
        <v>59</v>
      </c>
      <c r="T30" s="24">
        <f>'Table 3.1'!C30</f>
        <v>1012614.2257890651</v>
      </c>
      <c r="U30" s="220">
        <f t="shared" si="0"/>
        <v>4632852.4302169746</v>
      </c>
    </row>
    <row r="31" spans="4:21" x14ac:dyDescent="0.2">
      <c r="D31" s="16"/>
    </row>
    <row r="32" spans="4:21" x14ac:dyDescent="0.2">
      <c r="D32" s="16"/>
    </row>
    <row r="33" spans="1:24" x14ac:dyDescent="0.2">
      <c r="D33" s="16"/>
    </row>
    <row r="35" spans="1:24" s="7" customFormat="1" ht="12.75" x14ac:dyDescent="0.2">
      <c r="A35" s="245" t="s">
        <v>3</v>
      </c>
      <c r="B35" s="245"/>
      <c r="C35" s="245"/>
      <c r="D35" s="245"/>
      <c r="E35" s="245"/>
      <c r="F35" s="245"/>
      <c r="G35" s="245"/>
      <c r="H35" s="245"/>
      <c r="I35" s="245"/>
      <c r="J35" s="245"/>
      <c r="K35" s="245"/>
      <c r="L35" s="245"/>
      <c r="M35" s="245"/>
      <c r="N35" s="245"/>
      <c r="O35" s="245"/>
      <c r="P35" s="245"/>
      <c r="Q35" s="245"/>
    </row>
    <row r="36" spans="1:24" s="7" customFormat="1" ht="29.25" customHeight="1" x14ac:dyDescent="0.2">
      <c r="A36" s="237" t="s">
        <v>4</v>
      </c>
      <c r="B36" s="237"/>
      <c r="C36" s="237"/>
      <c r="D36" s="237"/>
      <c r="E36" s="237"/>
      <c r="F36" s="237"/>
      <c r="G36" s="237"/>
      <c r="H36" s="237"/>
      <c r="I36" s="237"/>
      <c r="J36" s="237"/>
      <c r="K36" s="237"/>
      <c r="L36" s="237"/>
      <c r="M36" s="237"/>
      <c r="N36" s="237"/>
      <c r="O36" s="237"/>
      <c r="P36" s="237"/>
      <c r="Q36" s="237"/>
    </row>
    <row r="37" spans="1:24" x14ac:dyDescent="0.2">
      <c r="A37" s="6"/>
      <c r="B37" s="6"/>
      <c r="C37" s="6"/>
      <c r="D37" s="6"/>
      <c r="E37" s="6"/>
      <c r="F37" s="6"/>
      <c r="G37" s="6"/>
      <c r="H37" s="6"/>
    </row>
    <row r="38" spans="1:24" s="51" customFormat="1" x14ac:dyDescent="0.2">
      <c r="A38" s="121" t="s">
        <v>135</v>
      </c>
    </row>
    <row r="39" spans="1:24" x14ac:dyDescent="0.2">
      <c r="V39" s="51"/>
      <c r="W39" s="51"/>
      <c r="X39" s="51"/>
    </row>
  </sheetData>
  <mergeCells count="8">
    <mergeCell ref="A35:Q35"/>
    <mergeCell ref="A36:Q36"/>
    <mergeCell ref="R26:R29"/>
    <mergeCell ref="R6:R9"/>
    <mergeCell ref="R10:R13"/>
    <mergeCell ref="R14:R17"/>
    <mergeCell ref="R18:R21"/>
    <mergeCell ref="R22:R25"/>
  </mergeCells>
  <hyperlinks>
    <hyperlink ref="A1" location="'Contents '!A1" display="Contents "/>
    <hyperlink ref="A2" location="'Background Notes'!A1" display="Background Notes"/>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zoomScale="85" zoomScaleNormal="85" workbookViewId="0">
      <selection activeCell="X17" sqref="X17"/>
    </sheetView>
  </sheetViews>
  <sheetFormatPr defaultRowHeight="15" x14ac:dyDescent="0.2"/>
  <cols>
    <col min="1" max="1" width="10.85546875" style="2" customWidth="1"/>
    <col min="2" max="2" width="9.140625" style="2"/>
    <col min="3" max="3" width="14" style="2" customWidth="1"/>
    <col min="4" max="4" width="17.28515625" style="2" customWidth="1"/>
    <col min="5" max="5" width="16.42578125" style="2" bestFit="1" customWidth="1"/>
    <col min="6" max="18" width="9.140625" style="2"/>
    <col min="19" max="19" width="9.85546875" style="2" customWidth="1"/>
    <col min="20" max="20" width="22.28515625" style="2" customWidth="1"/>
    <col min="21" max="21" width="22.42578125" style="2" customWidth="1"/>
    <col min="22" max="16384" width="9.140625" style="2"/>
  </cols>
  <sheetData>
    <row r="1" spans="1:21" x14ac:dyDescent="0.2">
      <c r="A1" s="3" t="s">
        <v>12</v>
      </c>
    </row>
    <row r="2" spans="1:21" x14ac:dyDescent="0.2">
      <c r="A2" s="3" t="s">
        <v>74</v>
      </c>
    </row>
    <row r="3" spans="1:21" ht="15.75" x14ac:dyDescent="0.25">
      <c r="A3" s="4" t="s">
        <v>157</v>
      </c>
    </row>
    <row r="4" spans="1:21" ht="15.75" thickBot="1" x14ac:dyDescent="0.25"/>
    <row r="5" spans="1:21" ht="45" x14ac:dyDescent="0.2">
      <c r="R5" s="211" t="s">
        <v>111</v>
      </c>
      <c r="S5" s="212" t="s">
        <v>110</v>
      </c>
      <c r="T5" s="213" t="s">
        <v>201</v>
      </c>
      <c r="U5" s="214" t="s">
        <v>200</v>
      </c>
    </row>
    <row r="6" spans="1:21" x14ac:dyDescent="0.2">
      <c r="P6" s="5"/>
      <c r="R6" s="246">
        <v>2011</v>
      </c>
      <c r="S6" s="45" t="s">
        <v>59</v>
      </c>
      <c r="T6" s="197">
        <f>'Table 3.1'!E6</f>
        <v>114342273.99726424</v>
      </c>
      <c r="U6" s="215">
        <v>565729554.00069547</v>
      </c>
    </row>
    <row r="7" spans="1:21" x14ac:dyDescent="0.2">
      <c r="P7" s="5"/>
      <c r="R7" s="249"/>
      <c r="S7" s="21" t="s">
        <v>60</v>
      </c>
      <c r="T7" s="197">
        <f>'Table 3.1'!E7</f>
        <v>161497603</v>
      </c>
      <c r="U7" s="215">
        <v>596312192.59327102</v>
      </c>
    </row>
    <row r="8" spans="1:21" x14ac:dyDescent="0.2">
      <c r="P8" s="5"/>
      <c r="R8" s="249"/>
      <c r="S8" s="21" t="s">
        <v>61</v>
      </c>
      <c r="T8" s="197">
        <f>'Table 3.1'!E8</f>
        <v>215455609.89464235</v>
      </c>
      <c r="U8" s="215">
        <v>641866557.50012004</v>
      </c>
    </row>
    <row r="9" spans="1:21" x14ac:dyDescent="0.2">
      <c r="P9" s="5"/>
      <c r="R9" s="249"/>
      <c r="S9" s="21" t="s">
        <v>62</v>
      </c>
      <c r="T9" s="197">
        <f>'Table 3.1'!E9</f>
        <v>149752192.49459904</v>
      </c>
      <c r="U9" s="215">
        <f>SUM(T6:T9)</f>
        <v>641047679.3865056</v>
      </c>
    </row>
    <row r="10" spans="1:21" x14ac:dyDescent="0.2">
      <c r="P10" s="5"/>
      <c r="R10" s="246">
        <v>2012</v>
      </c>
      <c r="S10" s="45" t="s">
        <v>59</v>
      </c>
      <c r="T10" s="210">
        <f>'Table 3.1'!E10</f>
        <v>100618482.3319861</v>
      </c>
      <c r="U10" s="216">
        <f t="shared" ref="U10:U30" si="0">SUM(T7:T10)</f>
        <v>627323887.72122753</v>
      </c>
    </row>
    <row r="11" spans="1:21" x14ac:dyDescent="0.2">
      <c r="P11" s="5"/>
      <c r="R11" s="249"/>
      <c r="S11" s="21" t="s">
        <v>60</v>
      </c>
      <c r="T11" s="197">
        <f>'Table 3.1'!E11</f>
        <v>191416092.39072615</v>
      </c>
      <c r="U11" s="215">
        <f t="shared" si="0"/>
        <v>657242377.11195374</v>
      </c>
    </row>
    <row r="12" spans="1:21" x14ac:dyDescent="0.2">
      <c r="P12" s="5"/>
      <c r="R12" s="249"/>
      <c r="S12" s="21" t="s">
        <v>61</v>
      </c>
      <c r="T12" s="197">
        <f>'Table 3.1'!E12</f>
        <v>218065458.58021289</v>
      </c>
      <c r="U12" s="215">
        <f t="shared" si="0"/>
        <v>659852225.79752421</v>
      </c>
    </row>
    <row r="13" spans="1:21" x14ac:dyDescent="0.2">
      <c r="P13" s="5"/>
      <c r="R13" s="250"/>
      <c r="S13" s="202" t="s">
        <v>62</v>
      </c>
      <c r="T13" s="201">
        <f>'Table 3.1'!E13</f>
        <v>176221816.6381731</v>
      </c>
      <c r="U13" s="217">
        <f t="shared" si="0"/>
        <v>686321849.94109821</v>
      </c>
    </row>
    <row r="14" spans="1:21" x14ac:dyDescent="0.2">
      <c r="P14" s="5"/>
      <c r="R14" s="249">
        <v>2013</v>
      </c>
      <c r="S14" s="21" t="s">
        <v>59</v>
      </c>
      <c r="T14" s="197">
        <f>'Table 3.1'!E14</f>
        <v>127280211.77299224</v>
      </c>
      <c r="U14" s="215">
        <f t="shared" si="0"/>
        <v>712983579.3821044</v>
      </c>
    </row>
    <row r="15" spans="1:21" x14ac:dyDescent="0.2">
      <c r="P15" s="5"/>
      <c r="R15" s="249"/>
      <c r="S15" s="21" t="s">
        <v>60</v>
      </c>
      <c r="T15" s="197">
        <f>'Table 3.1'!E15</f>
        <v>187874431.48210675</v>
      </c>
      <c r="U15" s="215">
        <f t="shared" si="0"/>
        <v>709441918.47348499</v>
      </c>
    </row>
    <row r="16" spans="1:21" x14ac:dyDescent="0.2">
      <c r="P16" s="5"/>
      <c r="R16" s="249"/>
      <c r="S16" s="21" t="s">
        <v>61</v>
      </c>
      <c r="T16" s="197">
        <f>'Table 3.1'!E16</f>
        <v>240412408.8083812</v>
      </c>
      <c r="U16" s="215">
        <f t="shared" si="0"/>
        <v>731788868.70165324</v>
      </c>
    </row>
    <row r="17" spans="4:21" x14ac:dyDescent="0.2">
      <c r="P17" s="5"/>
      <c r="R17" s="249"/>
      <c r="S17" s="21" t="s">
        <v>62</v>
      </c>
      <c r="T17" s="197">
        <f>'Table 3.1'!E17</f>
        <v>159623881.68982363</v>
      </c>
      <c r="U17" s="215">
        <f t="shared" si="0"/>
        <v>715190933.75330377</v>
      </c>
    </row>
    <row r="18" spans="4:21" x14ac:dyDescent="0.2">
      <c r="P18" s="5"/>
      <c r="R18" s="246">
        <v>2014</v>
      </c>
      <c r="S18" s="45" t="s">
        <v>59</v>
      </c>
      <c r="T18" s="210">
        <f>'Table 3.1'!E18</f>
        <v>144529994.01862174</v>
      </c>
      <c r="U18" s="216">
        <f t="shared" si="0"/>
        <v>732440715.99893332</v>
      </c>
    </row>
    <row r="19" spans="4:21" x14ac:dyDescent="0.2">
      <c r="P19" s="5"/>
      <c r="R19" s="249"/>
      <c r="S19" s="21" t="s">
        <v>60</v>
      </c>
      <c r="T19" s="197">
        <f>'Table 3.1'!E19</f>
        <v>199263772.32098252</v>
      </c>
      <c r="U19" s="215">
        <f t="shared" si="0"/>
        <v>743830056.83780909</v>
      </c>
    </row>
    <row r="20" spans="4:21" x14ac:dyDescent="0.2">
      <c r="P20" s="5"/>
      <c r="R20" s="249"/>
      <c r="S20" s="21" t="s">
        <v>61</v>
      </c>
      <c r="T20" s="197">
        <f>'Table 3.1'!E20</f>
        <v>254242088.89043844</v>
      </c>
      <c r="U20" s="215">
        <f t="shared" si="0"/>
        <v>757659736.91986632</v>
      </c>
    </row>
    <row r="21" spans="4:21" x14ac:dyDescent="0.2">
      <c r="P21" s="5"/>
      <c r="R21" s="250"/>
      <c r="S21" s="202" t="s">
        <v>62</v>
      </c>
      <c r="T21" s="201">
        <f>'Table 3.1'!E21</f>
        <v>146866440.50084722</v>
      </c>
      <c r="U21" s="217">
        <f t="shared" si="0"/>
        <v>744902295.73088992</v>
      </c>
    </row>
    <row r="22" spans="4:21" x14ac:dyDescent="0.2">
      <c r="P22" s="5"/>
      <c r="R22" s="249">
        <v>2015</v>
      </c>
      <c r="S22" s="21" t="s">
        <v>59</v>
      </c>
      <c r="T22" s="197">
        <f>'Table 3.1'!E22</f>
        <v>144889248.91189137</v>
      </c>
      <c r="U22" s="215">
        <f t="shared" si="0"/>
        <v>745261550.62415946</v>
      </c>
    </row>
    <row r="23" spans="4:21" x14ac:dyDescent="0.2">
      <c r="P23" s="5"/>
      <c r="R23" s="249"/>
      <c r="S23" s="198" t="s">
        <v>60</v>
      </c>
      <c r="T23" s="197">
        <f>'Table 3.1'!E23</f>
        <v>202319368.26933548</v>
      </c>
      <c r="U23" s="215">
        <f t="shared" si="0"/>
        <v>748317146.57251251</v>
      </c>
    </row>
    <row r="24" spans="4:21" x14ac:dyDescent="0.2">
      <c r="P24" s="5"/>
      <c r="R24" s="249"/>
      <c r="S24" s="198" t="s">
        <v>61</v>
      </c>
      <c r="T24" s="197">
        <f>'Table 3.1'!E24</f>
        <v>253832000.53431696</v>
      </c>
      <c r="U24" s="215">
        <f t="shared" si="0"/>
        <v>747907058.21639109</v>
      </c>
    </row>
    <row r="25" spans="4:21" x14ac:dyDescent="0.2">
      <c r="P25" s="5"/>
      <c r="R25" s="249"/>
      <c r="S25" s="199" t="s">
        <v>62</v>
      </c>
      <c r="T25" s="197">
        <f>'Table 3.1'!E25</f>
        <v>163025654.2401377</v>
      </c>
      <c r="U25" s="215">
        <f t="shared" si="0"/>
        <v>764066271.95568144</v>
      </c>
    </row>
    <row r="26" spans="4:21" x14ac:dyDescent="0.2">
      <c r="P26" s="5"/>
      <c r="R26" s="246">
        <v>2016</v>
      </c>
      <c r="S26" s="203" t="s">
        <v>59</v>
      </c>
      <c r="T26" s="210">
        <f>'Table 3.1'!E26</f>
        <v>158861501.32069016</v>
      </c>
      <c r="U26" s="216">
        <f t="shared" si="0"/>
        <v>778038524.36448026</v>
      </c>
    </row>
    <row r="27" spans="4:21" x14ac:dyDescent="0.2">
      <c r="P27" s="5"/>
      <c r="R27" s="249"/>
      <c r="S27" s="198" t="s">
        <v>60</v>
      </c>
      <c r="T27" s="197">
        <f>'Table 3.1'!E27</f>
        <v>201792127.75592768</v>
      </c>
      <c r="U27" s="215">
        <f t="shared" si="0"/>
        <v>777511283.85107243</v>
      </c>
    </row>
    <row r="28" spans="4:21" x14ac:dyDescent="0.2">
      <c r="P28" s="5"/>
      <c r="R28" s="249"/>
      <c r="S28" s="127" t="s">
        <v>61</v>
      </c>
      <c r="T28" s="197">
        <f>'Table 3.1'!E28</f>
        <v>285654204.48945725</v>
      </c>
      <c r="U28" s="215">
        <f t="shared" si="0"/>
        <v>809333487.80621278</v>
      </c>
    </row>
    <row r="29" spans="4:21" x14ac:dyDescent="0.2">
      <c r="P29" s="5"/>
      <c r="R29" s="250"/>
      <c r="S29" s="114" t="s">
        <v>62</v>
      </c>
      <c r="T29" s="201">
        <f>'Table 3.1'!E29</f>
        <v>204399834.35649353</v>
      </c>
      <c r="U29" s="217">
        <f>SUM(T26:T29)</f>
        <v>850707667.92256856</v>
      </c>
    </row>
    <row r="30" spans="4:21" ht="15.75" thickBot="1" x14ac:dyDescent="0.25">
      <c r="P30" s="5"/>
      <c r="R30" s="221">
        <v>2017</v>
      </c>
      <c r="S30" s="219" t="s">
        <v>59</v>
      </c>
      <c r="T30" s="222">
        <f>'Table 3.1'!E30</f>
        <v>170423195.6006918</v>
      </c>
      <c r="U30" s="220">
        <f t="shared" si="0"/>
        <v>862269362.2025702</v>
      </c>
    </row>
    <row r="31" spans="4:21" x14ac:dyDescent="0.2">
      <c r="D31" s="115"/>
    </row>
    <row r="32" spans="4:21" x14ac:dyDescent="0.2">
      <c r="D32" s="115"/>
    </row>
    <row r="33" spans="1:22" x14ac:dyDescent="0.2">
      <c r="D33" s="115"/>
    </row>
    <row r="34" spans="1:22" x14ac:dyDescent="0.2">
      <c r="D34" s="115"/>
    </row>
    <row r="36" spans="1:22" s="7" customFormat="1" ht="25.5" customHeight="1" x14ac:dyDescent="0.2">
      <c r="A36" s="237" t="s">
        <v>3</v>
      </c>
      <c r="B36" s="251"/>
      <c r="C36" s="251"/>
      <c r="D36" s="251"/>
      <c r="E36" s="251"/>
      <c r="F36" s="251"/>
      <c r="G36" s="251"/>
      <c r="H36" s="251"/>
      <c r="I36" s="251"/>
      <c r="J36" s="251"/>
      <c r="K36" s="251"/>
      <c r="L36" s="251"/>
      <c r="M36" s="251"/>
      <c r="N36" s="251"/>
      <c r="O36" s="251"/>
      <c r="P36" s="251"/>
      <c r="Q36" s="194"/>
      <c r="R36" s="194"/>
      <c r="S36" s="194"/>
      <c r="T36" s="194"/>
    </row>
    <row r="37" spans="1:22" s="7" customFormat="1" ht="28.5" customHeight="1" x14ac:dyDescent="0.2">
      <c r="A37" s="237" t="s">
        <v>4</v>
      </c>
      <c r="B37" s="251"/>
      <c r="C37" s="251"/>
      <c r="D37" s="251"/>
      <c r="E37" s="251"/>
      <c r="F37" s="251"/>
      <c r="G37" s="251"/>
      <c r="H37" s="251"/>
      <c r="I37" s="251"/>
      <c r="J37" s="251"/>
      <c r="K37" s="251"/>
      <c r="L37" s="251"/>
      <c r="M37" s="251"/>
      <c r="N37" s="251"/>
      <c r="O37" s="251"/>
      <c r="P37" s="251"/>
      <c r="Q37" s="194"/>
      <c r="R37" s="194"/>
      <c r="S37" s="194"/>
      <c r="T37" s="194"/>
    </row>
    <row r="38" spans="1:22" s="7" customFormat="1" ht="12.75" x14ac:dyDescent="0.2"/>
    <row r="39" spans="1:22" s="51" customFormat="1" x14ac:dyDescent="0.2">
      <c r="A39" s="121" t="s">
        <v>135</v>
      </c>
    </row>
    <row r="43" spans="1:22" x14ac:dyDescent="0.2">
      <c r="V43" s="134"/>
    </row>
  </sheetData>
  <mergeCells count="8">
    <mergeCell ref="R26:R29"/>
    <mergeCell ref="A36:P36"/>
    <mergeCell ref="A37:P37"/>
    <mergeCell ref="R6:R9"/>
    <mergeCell ref="R10:R13"/>
    <mergeCell ref="R14:R17"/>
    <mergeCell ref="R18:R21"/>
    <mergeCell ref="R22:R25"/>
  </mergeCells>
  <hyperlinks>
    <hyperlink ref="A1" location="'Contents '!A1" display="Contents "/>
    <hyperlink ref="A2" location="'Background Notes'!A1" display="Background Notes"/>
  </hyperlinks>
  <pageMargins left="0.7" right="0.7" top="0.75" bottom="0.75" header="0.3" footer="0.3"/>
  <pageSetup paperSize="9" orientation="portrait" r:id="rId1"/>
  <ignoredErrors>
    <ignoredError sqref="U9:U3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zoomScale="85" zoomScaleNormal="85" workbookViewId="0">
      <selection activeCell="A34" sqref="A34"/>
    </sheetView>
  </sheetViews>
  <sheetFormatPr defaultRowHeight="15" x14ac:dyDescent="0.2"/>
  <cols>
    <col min="1" max="1" width="13" style="51" customWidth="1"/>
    <col min="2" max="2" width="184.140625" style="51" bestFit="1" customWidth="1"/>
    <col min="3" max="16384" width="9.140625" style="51"/>
  </cols>
  <sheetData>
    <row r="1" spans="1:2" x14ac:dyDescent="0.2">
      <c r="A1" s="52" t="s">
        <v>42</v>
      </c>
    </row>
    <row r="2" spans="1:2" x14ac:dyDescent="0.2">
      <c r="A2" s="52" t="s">
        <v>74</v>
      </c>
    </row>
    <row r="3" spans="1:2" ht="8.25" customHeight="1" thickBot="1" x14ac:dyDescent="0.25"/>
    <row r="4" spans="1:2" ht="16.5" thickBot="1" x14ac:dyDescent="0.3">
      <c r="A4" s="157"/>
      <c r="B4" s="164" t="s">
        <v>13</v>
      </c>
    </row>
    <row r="5" spans="1:2" ht="15.75" x14ac:dyDescent="0.25">
      <c r="A5" s="158" t="s">
        <v>40</v>
      </c>
      <c r="B5" s="165"/>
    </row>
    <row r="6" spans="1:2" x14ac:dyDescent="0.2">
      <c r="A6" s="159" t="s">
        <v>14</v>
      </c>
      <c r="B6" s="166" t="s">
        <v>144</v>
      </c>
    </row>
    <row r="7" spans="1:2" x14ac:dyDescent="0.2">
      <c r="A7" s="159" t="s">
        <v>15</v>
      </c>
      <c r="B7" s="166" t="s">
        <v>145</v>
      </c>
    </row>
    <row r="8" spans="1:2" x14ac:dyDescent="0.2">
      <c r="A8" s="159" t="s">
        <v>16</v>
      </c>
      <c r="B8" s="166" t="s">
        <v>211</v>
      </c>
    </row>
    <row r="9" spans="1:2" x14ac:dyDescent="0.2">
      <c r="A9" s="159" t="s">
        <v>17</v>
      </c>
      <c r="B9" s="166" t="s">
        <v>146</v>
      </c>
    </row>
    <row r="10" spans="1:2" x14ac:dyDescent="0.2">
      <c r="A10" s="159" t="s">
        <v>18</v>
      </c>
      <c r="B10" s="166" t="s">
        <v>212</v>
      </c>
    </row>
    <row r="11" spans="1:2" x14ac:dyDescent="0.2">
      <c r="A11" s="159" t="s">
        <v>19</v>
      </c>
      <c r="B11" s="166" t="s">
        <v>147</v>
      </c>
    </row>
    <row r="12" spans="1:2" x14ac:dyDescent="0.2">
      <c r="A12" s="159" t="s">
        <v>20</v>
      </c>
      <c r="B12" s="166" t="s">
        <v>148</v>
      </c>
    </row>
    <row r="13" spans="1:2" ht="15.75" thickBot="1" x14ac:dyDescent="0.25">
      <c r="A13" s="160"/>
      <c r="B13" s="167"/>
    </row>
    <row r="14" spans="1:2" ht="15.75" x14ac:dyDescent="0.25">
      <c r="A14" s="161" t="s">
        <v>41</v>
      </c>
      <c r="B14" s="165"/>
    </row>
    <row r="15" spans="1:2" x14ac:dyDescent="0.2">
      <c r="A15" s="159" t="s">
        <v>21</v>
      </c>
      <c r="B15" s="166" t="s">
        <v>139</v>
      </c>
    </row>
    <row r="16" spans="1:2" x14ac:dyDescent="0.2">
      <c r="A16" s="159" t="s">
        <v>22</v>
      </c>
      <c r="B16" s="166" t="s">
        <v>140</v>
      </c>
    </row>
    <row r="17" spans="1:2" x14ac:dyDescent="0.2">
      <c r="A17" s="159" t="s">
        <v>23</v>
      </c>
      <c r="B17" s="166" t="s">
        <v>213</v>
      </c>
    </row>
    <row r="18" spans="1:2" x14ac:dyDescent="0.2">
      <c r="A18" s="159" t="s">
        <v>24</v>
      </c>
      <c r="B18" s="166" t="s">
        <v>141</v>
      </c>
    </row>
    <row r="19" spans="1:2" x14ac:dyDescent="0.2">
      <c r="A19" s="159" t="s">
        <v>25</v>
      </c>
      <c r="B19" s="166" t="s">
        <v>214</v>
      </c>
    </row>
    <row r="20" spans="1:2" x14ac:dyDescent="0.2">
      <c r="A20" s="159" t="s">
        <v>26</v>
      </c>
      <c r="B20" s="166" t="s">
        <v>142</v>
      </c>
    </row>
    <row r="21" spans="1:2" x14ac:dyDescent="0.2">
      <c r="A21" s="159" t="s">
        <v>27</v>
      </c>
      <c r="B21" s="166" t="s">
        <v>143</v>
      </c>
    </row>
    <row r="22" spans="1:2" ht="15.75" thickBot="1" x14ac:dyDescent="0.25">
      <c r="A22" s="159"/>
      <c r="B22" s="165"/>
    </row>
    <row r="23" spans="1:2" ht="15.75" x14ac:dyDescent="0.25">
      <c r="A23" s="162" t="s">
        <v>113</v>
      </c>
      <c r="B23" s="168"/>
    </row>
    <row r="24" spans="1:2" x14ac:dyDescent="0.2">
      <c r="A24" s="159" t="s">
        <v>112</v>
      </c>
      <c r="B24" s="166" t="s">
        <v>215</v>
      </c>
    </row>
    <row r="25" spans="1:2" ht="10.5" customHeight="1" thickBot="1" x14ac:dyDescent="0.25">
      <c r="A25" s="160"/>
      <c r="B25" s="167"/>
    </row>
    <row r="26" spans="1:2" ht="10.5" customHeight="1" x14ac:dyDescent="0.2">
      <c r="A26" s="159"/>
      <c r="B26" s="165"/>
    </row>
    <row r="27" spans="1:2" ht="15.75" x14ac:dyDescent="0.25">
      <c r="A27" s="163"/>
      <c r="B27" s="169" t="s">
        <v>52</v>
      </c>
    </row>
    <row r="28" spans="1:2" x14ac:dyDescent="0.2">
      <c r="A28" s="159" t="s">
        <v>125</v>
      </c>
      <c r="B28" s="166" t="s">
        <v>203</v>
      </c>
    </row>
    <row r="29" spans="1:2" x14ac:dyDescent="0.2">
      <c r="A29" s="159" t="s">
        <v>53</v>
      </c>
      <c r="B29" s="166" t="s">
        <v>154</v>
      </c>
    </row>
    <row r="30" spans="1:2" x14ac:dyDescent="0.2">
      <c r="A30" s="159" t="s">
        <v>54</v>
      </c>
      <c r="B30" s="166" t="s">
        <v>204</v>
      </c>
    </row>
    <row r="31" spans="1:2" x14ac:dyDescent="0.2">
      <c r="A31" s="159" t="s">
        <v>55</v>
      </c>
      <c r="B31" s="166" t="s">
        <v>172</v>
      </c>
    </row>
    <row r="32" spans="1:2" x14ac:dyDescent="0.2">
      <c r="A32" s="159" t="s">
        <v>56</v>
      </c>
      <c r="B32" s="166" t="s">
        <v>205</v>
      </c>
    </row>
    <row r="33" spans="1:2" x14ac:dyDescent="0.2">
      <c r="A33" s="159" t="s">
        <v>57</v>
      </c>
      <c r="B33" s="166" t="s">
        <v>155</v>
      </c>
    </row>
    <row r="34" spans="1:2" ht="15.75" thickBot="1" x14ac:dyDescent="0.25">
      <c r="A34" s="160" t="s">
        <v>58</v>
      </c>
      <c r="B34" s="170" t="s">
        <v>156</v>
      </c>
    </row>
    <row r="35" spans="1:2" ht="15.75" x14ac:dyDescent="0.25">
      <c r="B35" s="53"/>
    </row>
    <row r="36" spans="1:2" x14ac:dyDescent="0.2">
      <c r="A36" s="52" t="s">
        <v>42</v>
      </c>
    </row>
    <row r="37" spans="1:2" x14ac:dyDescent="0.2">
      <c r="A37" s="52" t="s">
        <v>74</v>
      </c>
    </row>
    <row r="40" spans="1:2" x14ac:dyDescent="0.2">
      <c r="B40" s="134"/>
    </row>
  </sheetData>
  <hyperlinks>
    <hyperlink ref="A6" location="'Table 1.1'!A1" display="Table 1.1"/>
    <hyperlink ref="A7" location="'Table 1.2'!A1" display="Table 1.2 "/>
    <hyperlink ref="A8" location="'Table 1.3'!A1" display="Table 1.3"/>
    <hyperlink ref="A9" location="'Table 1.4'!A1" display="Table 1.4"/>
    <hyperlink ref="A10" location="'Table 1.5'!A1" display="Table 1.5"/>
    <hyperlink ref="A11" location="'Table 1.6'!A1" display="Table 1.6"/>
    <hyperlink ref="A12" location="'Table 1.7'!A1" display="Table 1.7"/>
    <hyperlink ref="A15" location="'Table 2.1'!A1" display="Table 2.1"/>
    <hyperlink ref="A16" location="'Table 2.2'!A1" display="Table 2.2"/>
    <hyperlink ref="A17" location="'Table 2.3 '!A1" display="Table 2.3"/>
    <hyperlink ref="A18" location="'Table 2.4'!A1" display="Table 2.4"/>
    <hyperlink ref="A19" location="'Table 2.5 '!A1" display="Table 2.5"/>
    <hyperlink ref="A20" location="'Table 2.6 '!A1" display="Table 2.6"/>
    <hyperlink ref="A21" location="'Table 2.7'!A1" display="Table 2.7"/>
    <hyperlink ref="A36" location="Contact!A1" display="Contact"/>
    <hyperlink ref="A28" location="'Figure 1'!A1" display="Figure 1"/>
    <hyperlink ref="A29" location="'Figure 2'!A1" display="Figure 2"/>
    <hyperlink ref="A30" location="'Figure 3'!A1" display="Figure 3"/>
    <hyperlink ref="A31" location="'Figure 4'!A1" display="Figure 4"/>
    <hyperlink ref="A32" location="'Figure 5'!A1" display="Figure 5"/>
    <hyperlink ref="A33" location="'Figure 6'!A1" display="Figure 6"/>
    <hyperlink ref="A34" location="'Figure 7'!A1" display="Figure 7"/>
    <hyperlink ref="A37" location="'Background Notes'!A1" display="Background Notes"/>
    <hyperlink ref="A24" location="'Table 3.1'!A1" display="Table 3.1"/>
    <hyperlink ref="A1" location="Contact!A1" display="Contact"/>
    <hyperlink ref="A2" location="'Background Notes'!A1" display="Background Note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85" zoomScaleNormal="85" workbookViewId="0"/>
  </sheetViews>
  <sheetFormatPr defaultRowHeight="15" x14ac:dyDescent="0.2"/>
  <cols>
    <col min="1" max="1" width="28" style="2" customWidth="1"/>
    <col min="2" max="2" width="16.28515625" style="2" customWidth="1"/>
    <col min="3" max="4" width="19.28515625" style="2" customWidth="1"/>
    <col min="5" max="5" width="32.28515625" style="2" bestFit="1" customWidth="1"/>
    <col min="6" max="6" width="26.7109375" style="2" bestFit="1" customWidth="1"/>
    <col min="7" max="7" width="19.28515625" style="2" customWidth="1"/>
    <col min="8" max="16384" width="9.140625" style="2"/>
  </cols>
  <sheetData>
    <row r="1" spans="1:7" x14ac:dyDescent="0.2">
      <c r="A1" s="3" t="s">
        <v>12</v>
      </c>
    </row>
    <row r="2" spans="1:7" x14ac:dyDescent="0.2">
      <c r="A2" s="3" t="s">
        <v>74</v>
      </c>
    </row>
    <row r="3" spans="1:7" ht="15.75" x14ac:dyDescent="0.25">
      <c r="A3" s="4" t="s">
        <v>195</v>
      </c>
    </row>
    <row r="5" spans="1:7" x14ac:dyDescent="0.2">
      <c r="B5" s="120"/>
    </row>
    <row r="6" spans="1:7" x14ac:dyDescent="0.2">
      <c r="A6" s="75"/>
      <c r="B6" s="5"/>
      <c r="C6" s="116"/>
    </row>
    <row r="7" spans="1:7" x14ac:dyDescent="0.2">
      <c r="A7" s="75"/>
      <c r="B7" s="5"/>
      <c r="C7" s="116"/>
    </row>
    <row r="8" spans="1:7" x14ac:dyDescent="0.2">
      <c r="A8" s="75"/>
      <c r="B8" s="5"/>
      <c r="C8" s="116"/>
    </row>
    <row r="9" spans="1:7" x14ac:dyDescent="0.2">
      <c r="A9" s="75"/>
      <c r="B9" s="5"/>
      <c r="C9" s="116"/>
    </row>
    <row r="10" spans="1:7" x14ac:dyDescent="0.2">
      <c r="B10" s="5"/>
      <c r="C10" s="119"/>
    </row>
    <row r="15" spans="1:7" x14ac:dyDescent="0.2">
      <c r="G15" s="134"/>
    </row>
    <row r="33" spans="1:12" ht="32.25" customHeight="1" x14ac:dyDescent="0.25">
      <c r="A33" s="10" t="s">
        <v>137</v>
      </c>
      <c r="B33" s="10" t="s">
        <v>7</v>
      </c>
      <c r="C33" s="11" t="s">
        <v>5</v>
      </c>
      <c r="D33" s="10" t="s">
        <v>8</v>
      </c>
      <c r="E33" s="10" t="s">
        <v>119</v>
      </c>
      <c r="F33" s="10" t="s">
        <v>44</v>
      </c>
    </row>
    <row r="34" spans="1:12" ht="15.75" x14ac:dyDescent="0.25">
      <c r="A34" s="10" t="s">
        <v>63</v>
      </c>
      <c r="B34" s="12">
        <f>'Table 1.2'!D10</f>
        <v>436300.89078885398</v>
      </c>
      <c r="C34" s="12">
        <f>'Table 1.2'!D6</f>
        <v>2190624.5747683882</v>
      </c>
      <c r="D34" s="12">
        <f>'Table 1.2'!D12</f>
        <v>189784.30593332753</v>
      </c>
      <c r="E34" s="12">
        <f>'Table 1.2'!D8</f>
        <v>1816142.6587264054</v>
      </c>
      <c r="F34" s="12">
        <f>SUM(B34:E34)</f>
        <v>4632852.4302169755</v>
      </c>
      <c r="I34" s="9"/>
      <c r="J34" s="9"/>
      <c r="K34" s="9"/>
      <c r="L34" s="9"/>
    </row>
    <row r="35" spans="1:12" x14ac:dyDescent="0.2">
      <c r="B35" s="9"/>
      <c r="C35" s="9"/>
      <c r="D35" s="9"/>
      <c r="E35" s="9"/>
      <c r="F35" s="9"/>
    </row>
    <row r="37" spans="1:12" s="7" customFormat="1" ht="15" customHeight="1" x14ac:dyDescent="0.2">
      <c r="A37" s="237" t="s">
        <v>3</v>
      </c>
      <c r="B37" s="237"/>
      <c r="C37" s="237"/>
      <c r="D37" s="237"/>
      <c r="E37" s="237"/>
      <c r="F37" s="237"/>
      <c r="G37" s="237"/>
      <c r="H37" s="8"/>
    </row>
    <row r="38" spans="1:12" s="7" customFormat="1" ht="12.75" x14ac:dyDescent="0.2">
      <c r="A38" s="237"/>
      <c r="B38" s="237"/>
      <c r="C38" s="237"/>
      <c r="D38" s="237"/>
      <c r="E38" s="237"/>
      <c r="F38" s="237"/>
      <c r="G38" s="237"/>
      <c r="H38" s="8"/>
    </row>
    <row r="39" spans="1:12" s="7" customFormat="1" ht="3" customHeight="1" x14ac:dyDescent="0.2">
      <c r="A39" s="237"/>
      <c r="B39" s="237"/>
      <c r="C39" s="237"/>
      <c r="D39" s="237"/>
      <c r="E39" s="237"/>
      <c r="F39" s="237"/>
      <c r="G39" s="237"/>
      <c r="H39" s="8"/>
    </row>
    <row r="40" spans="1:12" s="7" customFormat="1" ht="15" customHeight="1" x14ac:dyDescent="0.2">
      <c r="A40" s="237" t="s">
        <v>4</v>
      </c>
      <c r="B40" s="237"/>
      <c r="C40" s="237"/>
      <c r="D40" s="237"/>
      <c r="E40" s="237"/>
      <c r="F40" s="237"/>
      <c r="G40" s="237"/>
      <c r="H40" s="8"/>
    </row>
    <row r="41" spans="1:12" s="7" customFormat="1" ht="12.75" x14ac:dyDescent="0.2">
      <c r="A41" s="237"/>
      <c r="B41" s="237"/>
      <c r="C41" s="237"/>
      <c r="D41" s="237"/>
      <c r="E41" s="237"/>
      <c r="F41" s="237"/>
      <c r="G41" s="237"/>
      <c r="H41" s="8"/>
    </row>
    <row r="42" spans="1:12" s="7" customFormat="1" ht="12.75" x14ac:dyDescent="0.2">
      <c r="A42" s="237"/>
      <c r="B42" s="237"/>
      <c r="C42" s="237"/>
      <c r="D42" s="237"/>
      <c r="E42" s="237"/>
      <c r="F42" s="237"/>
      <c r="G42" s="237"/>
      <c r="H42" s="8"/>
    </row>
    <row r="43" spans="1:12" s="7" customFormat="1" ht="12.75" x14ac:dyDescent="0.2">
      <c r="A43" s="237"/>
      <c r="B43" s="237"/>
      <c r="C43" s="237"/>
      <c r="D43" s="237"/>
      <c r="E43" s="237"/>
      <c r="F43" s="237"/>
      <c r="G43" s="237"/>
      <c r="H43" s="8"/>
    </row>
    <row r="44" spans="1:12" s="7" customFormat="1" ht="12.75" x14ac:dyDescent="0.2">
      <c r="A44" s="195" t="s">
        <v>194</v>
      </c>
      <c r="B44" s="193"/>
      <c r="C44" s="193"/>
      <c r="D44" s="193"/>
      <c r="E44" s="193"/>
      <c r="F44" s="193"/>
      <c r="G44" s="193"/>
      <c r="H44" s="8"/>
    </row>
    <row r="46" spans="1:12" s="51" customFormat="1" x14ac:dyDescent="0.2">
      <c r="A46" s="121" t="s">
        <v>135</v>
      </c>
    </row>
  </sheetData>
  <mergeCells count="2">
    <mergeCell ref="A37:G39"/>
    <mergeCell ref="A40:G43"/>
  </mergeCells>
  <hyperlinks>
    <hyperlink ref="A1" location="'Contents '!A1" display="Contents "/>
    <hyperlink ref="A2" location="'Background Notes'!A1" display="Background Notes"/>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85" zoomScaleNormal="85" workbookViewId="0"/>
  </sheetViews>
  <sheetFormatPr defaultRowHeight="15" x14ac:dyDescent="0.2"/>
  <cols>
    <col min="1" max="1" width="26" style="2" customWidth="1"/>
    <col min="2" max="2" width="18.42578125" style="2" customWidth="1"/>
    <col min="3" max="3" width="25.140625" style="2" bestFit="1" customWidth="1"/>
    <col min="4" max="4" width="24.7109375" style="2" bestFit="1" customWidth="1"/>
    <col min="5" max="5" width="21.85546875" style="2" bestFit="1" customWidth="1"/>
    <col min="6" max="6" width="26.7109375" style="2" bestFit="1" customWidth="1"/>
    <col min="7" max="16384" width="9.140625" style="2"/>
  </cols>
  <sheetData>
    <row r="1" spans="1:2" x14ac:dyDescent="0.2">
      <c r="A1" s="3" t="s">
        <v>12</v>
      </c>
    </row>
    <row r="2" spans="1:2" x14ac:dyDescent="0.2">
      <c r="A2" s="3" t="s">
        <v>74</v>
      </c>
    </row>
    <row r="3" spans="1:2" ht="15.75" x14ac:dyDescent="0.25">
      <c r="A3" s="4" t="s">
        <v>138</v>
      </c>
    </row>
    <row r="8" spans="1:2" x14ac:dyDescent="0.2">
      <c r="A8" s="127"/>
      <c r="B8" s="171"/>
    </row>
    <row r="9" spans="1:2" x14ac:dyDescent="0.2">
      <c r="A9" s="127"/>
      <c r="B9" s="171"/>
    </row>
    <row r="10" spans="1:2" x14ac:dyDescent="0.2">
      <c r="A10" s="127"/>
      <c r="B10" s="171"/>
    </row>
    <row r="11" spans="1:2" x14ac:dyDescent="0.2">
      <c r="A11" s="127"/>
      <c r="B11" s="171"/>
    </row>
    <row r="35" spans="1:13" ht="15.75" x14ac:dyDescent="0.25">
      <c r="A35" s="10"/>
      <c r="B35" s="10" t="s">
        <v>64</v>
      </c>
      <c r="C35" s="10" t="s">
        <v>65</v>
      </c>
      <c r="D35" s="10" t="s">
        <v>66</v>
      </c>
      <c r="E35" s="10" t="s">
        <v>35</v>
      </c>
      <c r="F35" s="10" t="s">
        <v>44</v>
      </c>
    </row>
    <row r="36" spans="1:13" ht="15.75" x14ac:dyDescent="0.25">
      <c r="A36" s="10" t="s">
        <v>67</v>
      </c>
      <c r="B36" s="12">
        <f>'Table 1.3'!D6</f>
        <v>1404446.1245089383</v>
      </c>
      <c r="C36" s="12">
        <f>'Table 1.3'!D8</f>
        <v>758463.79154919821</v>
      </c>
      <c r="D36" s="12">
        <f>'Table 1.3'!D12</f>
        <v>468296</v>
      </c>
      <c r="E36" s="12">
        <f>'Table 1.3'!D16</f>
        <v>2001646.5141588384</v>
      </c>
      <c r="F36" s="12">
        <f>SUM(B36:E36)</f>
        <v>4632852.4302169755</v>
      </c>
      <c r="H36" s="9"/>
      <c r="I36" s="196"/>
      <c r="J36" s="61"/>
      <c r="K36" s="61"/>
      <c r="L36" s="61"/>
      <c r="M36" s="51"/>
    </row>
    <row r="37" spans="1:13" x14ac:dyDescent="0.2">
      <c r="I37" s="120"/>
    </row>
    <row r="38" spans="1:13" s="7" customFormat="1" ht="12.75" x14ac:dyDescent="0.2">
      <c r="A38" s="237" t="s">
        <v>3</v>
      </c>
      <c r="B38" s="237"/>
      <c r="C38" s="237"/>
      <c r="D38" s="237"/>
      <c r="E38" s="237"/>
      <c r="F38" s="237"/>
    </row>
    <row r="39" spans="1:13" s="7" customFormat="1" ht="12.75" x14ac:dyDescent="0.2">
      <c r="A39" s="237"/>
      <c r="B39" s="237"/>
      <c r="C39" s="237"/>
      <c r="D39" s="237"/>
      <c r="E39" s="237"/>
      <c r="F39" s="237"/>
    </row>
    <row r="40" spans="1:13" s="7" customFormat="1" ht="12.75" x14ac:dyDescent="0.2">
      <c r="A40" s="237"/>
      <c r="B40" s="237"/>
      <c r="C40" s="237"/>
      <c r="D40" s="237"/>
      <c r="E40" s="237"/>
      <c r="F40" s="237"/>
    </row>
    <row r="41" spans="1:13" s="7" customFormat="1" ht="12.75" x14ac:dyDescent="0.2">
      <c r="A41" s="237" t="s">
        <v>4</v>
      </c>
      <c r="B41" s="237"/>
      <c r="C41" s="237"/>
      <c r="D41" s="237"/>
      <c r="E41" s="237"/>
      <c r="F41" s="237"/>
      <c r="J41" s="86"/>
      <c r="K41" s="86"/>
      <c r="L41" s="86"/>
      <c r="M41" s="86"/>
    </row>
    <row r="42" spans="1:13" s="7" customFormat="1" ht="12.75" x14ac:dyDescent="0.2">
      <c r="A42" s="237"/>
      <c r="B42" s="237"/>
      <c r="C42" s="237"/>
      <c r="D42" s="237"/>
      <c r="E42" s="237"/>
      <c r="F42" s="237"/>
    </row>
    <row r="43" spans="1:13" s="7" customFormat="1" ht="12.75" x14ac:dyDescent="0.2">
      <c r="A43" s="237"/>
      <c r="B43" s="237"/>
      <c r="C43" s="237"/>
      <c r="D43" s="237"/>
      <c r="E43" s="237"/>
      <c r="F43" s="237"/>
    </row>
    <row r="44" spans="1:13" s="7" customFormat="1" ht="12.75" x14ac:dyDescent="0.2">
      <c r="A44" s="237"/>
      <c r="B44" s="237"/>
      <c r="C44" s="237"/>
      <c r="D44" s="237"/>
      <c r="E44" s="237"/>
      <c r="F44" s="237"/>
    </row>
    <row r="45" spans="1:13" x14ac:dyDescent="0.2">
      <c r="A45" s="195" t="s">
        <v>194</v>
      </c>
    </row>
    <row r="46" spans="1:13" x14ac:dyDescent="0.2">
      <c r="A46" s="195"/>
    </row>
    <row r="47" spans="1:13" s="51" customFormat="1" x14ac:dyDescent="0.2">
      <c r="A47" s="121" t="s">
        <v>135</v>
      </c>
    </row>
    <row r="49" spans="2:6" x14ac:dyDescent="0.2">
      <c r="B49" s="9"/>
      <c r="C49" s="9"/>
      <c r="D49" s="9"/>
      <c r="E49" s="9"/>
      <c r="F49" s="9"/>
    </row>
  </sheetData>
  <mergeCells count="2">
    <mergeCell ref="A38:F40"/>
    <mergeCell ref="A41:F44"/>
  </mergeCells>
  <hyperlinks>
    <hyperlink ref="A1" location="'Contents '!A1" display="Contents "/>
    <hyperlink ref="A2" location="'Background Notes'!A1" display="Background Note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Normal="100" workbookViewId="0">
      <selection activeCell="S10" sqref="S10"/>
    </sheetView>
  </sheetViews>
  <sheetFormatPr defaultRowHeight="15" x14ac:dyDescent="0.2"/>
  <cols>
    <col min="1" max="1" width="11.5703125" style="2" customWidth="1"/>
    <col min="2" max="2" width="9.140625" style="2"/>
    <col min="3" max="3" width="13.140625" style="2" customWidth="1"/>
    <col min="4" max="4" width="11.42578125" style="2" bestFit="1" customWidth="1"/>
    <col min="5" max="13" width="9.140625" style="2"/>
    <col min="14" max="14" width="16.140625" style="2" bestFit="1" customWidth="1"/>
    <col min="15" max="15" width="9.140625" style="2"/>
    <col min="16" max="16" width="8.7109375" style="2" customWidth="1"/>
    <col min="17" max="17" width="14" style="2" customWidth="1"/>
    <col min="18" max="16384" width="9.140625" style="2"/>
  </cols>
  <sheetData>
    <row r="1" spans="1:17" x14ac:dyDescent="0.2">
      <c r="A1" s="3" t="s">
        <v>12</v>
      </c>
    </row>
    <row r="2" spans="1:17" ht="15.75" thickBot="1" x14ac:dyDescent="0.25">
      <c r="A2" s="3" t="s">
        <v>74</v>
      </c>
    </row>
    <row r="3" spans="1:17" ht="30.75" x14ac:dyDescent="0.25">
      <c r="A3" s="4" t="s">
        <v>197</v>
      </c>
      <c r="O3" s="223" t="s">
        <v>111</v>
      </c>
      <c r="P3" s="224" t="s">
        <v>110</v>
      </c>
      <c r="Q3" s="225" t="s">
        <v>206</v>
      </c>
    </row>
    <row r="4" spans="1:17" x14ac:dyDescent="0.2">
      <c r="O4" s="246">
        <v>2012</v>
      </c>
      <c r="P4" s="45" t="s">
        <v>59</v>
      </c>
      <c r="Q4" s="226">
        <v>1625.7981746730934</v>
      </c>
    </row>
    <row r="5" spans="1:17" ht="15.75" x14ac:dyDescent="0.25">
      <c r="A5" s="46"/>
      <c r="B5"/>
      <c r="C5" s="47"/>
      <c r="D5" s="5"/>
      <c r="E5" s="46"/>
      <c r="F5" s="46"/>
      <c r="G5" s="46"/>
      <c r="O5" s="247"/>
      <c r="P5" s="21" t="s">
        <v>60</v>
      </c>
      <c r="Q5" s="227">
        <v>1682.9862816357077</v>
      </c>
    </row>
    <row r="6" spans="1:17" x14ac:dyDescent="0.2">
      <c r="D6" s="5"/>
      <c r="E6" s="46"/>
      <c r="F6" s="46"/>
      <c r="G6" s="46"/>
      <c r="O6" s="247"/>
      <c r="P6" s="21" t="s">
        <v>61</v>
      </c>
      <c r="Q6" s="227">
        <v>1742.7947912650011</v>
      </c>
    </row>
    <row r="7" spans="1:17" x14ac:dyDescent="0.2">
      <c r="D7" s="5"/>
      <c r="E7" s="46"/>
      <c r="F7" s="46"/>
      <c r="G7" s="46"/>
      <c r="O7" s="248"/>
      <c r="P7" s="202" t="s">
        <v>62</v>
      </c>
      <c r="Q7" s="228">
        <v>1768.6851233138173</v>
      </c>
    </row>
    <row r="8" spans="1:17" x14ac:dyDescent="0.2">
      <c r="D8" s="5"/>
      <c r="E8" s="46"/>
      <c r="F8" s="46"/>
      <c r="G8" s="46"/>
      <c r="O8" s="249">
        <v>2013</v>
      </c>
      <c r="P8" s="21" t="s">
        <v>59</v>
      </c>
      <c r="Q8" s="227">
        <v>1769.5882248074581</v>
      </c>
    </row>
    <row r="9" spans="1:17" x14ac:dyDescent="0.2">
      <c r="D9" s="5"/>
      <c r="E9" s="46"/>
      <c r="F9" s="46"/>
      <c r="G9" s="46"/>
      <c r="O9" s="247"/>
      <c r="P9" s="21" t="s">
        <v>60</v>
      </c>
      <c r="Q9" s="227">
        <v>1758.9501145120928</v>
      </c>
    </row>
    <row r="10" spans="1:17" x14ac:dyDescent="0.2">
      <c r="D10" s="5"/>
      <c r="E10" s="46"/>
      <c r="F10" s="46"/>
      <c r="G10" s="46"/>
      <c r="O10" s="247"/>
      <c r="P10" s="21" t="s">
        <v>61</v>
      </c>
      <c r="Q10" s="227">
        <v>1768.6728274078775</v>
      </c>
    </row>
    <row r="11" spans="1:17" x14ac:dyDescent="0.2">
      <c r="D11" s="5"/>
      <c r="O11" s="247"/>
      <c r="P11" s="21" t="s">
        <v>62</v>
      </c>
      <c r="Q11" s="227">
        <v>1796.7033166074073</v>
      </c>
    </row>
    <row r="12" spans="1:17" x14ac:dyDescent="0.2">
      <c r="D12" s="5"/>
      <c r="O12" s="246">
        <v>2014</v>
      </c>
      <c r="P12" s="45" t="s">
        <v>59</v>
      </c>
      <c r="Q12" s="226">
        <v>1831.3353839794547</v>
      </c>
    </row>
    <row r="13" spans="1:17" x14ac:dyDescent="0.2">
      <c r="D13" s="5"/>
      <c r="O13" s="247"/>
      <c r="P13" s="21" t="s">
        <v>60</v>
      </c>
      <c r="Q13" s="227">
        <v>1857.2254611662479</v>
      </c>
    </row>
    <row r="14" spans="1:17" x14ac:dyDescent="0.2">
      <c r="D14" s="5"/>
      <c r="O14" s="247"/>
      <c r="P14" s="21" t="s">
        <v>61</v>
      </c>
      <c r="Q14" s="227">
        <v>1854.028286261221</v>
      </c>
    </row>
    <row r="15" spans="1:17" x14ac:dyDescent="0.2">
      <c r="D15" s="5"/>
      <c r="O15" s="248"/>
      <c r="P15" s="202" t="s">
        <v>62</v>
      </c>
      <c r="Q15" s="228">
        <v>1849.52142167173</v>
      </c>
    </row>
    <row r="16" spans="1:17" x14ac:dyDescent="0.2">
      <c r="D16" s="5"/>
      <c r="O16" s="249">
        <v>2015</v>
      </c>
      <c r="P16" s="21" t="s">
        <v>59</v>
      </c>
      <c r="Q16" s="227">
        <v>1875.1956301086748</v>
      </c>
    </row>
    <row r="17" spans="1:17" x14ac:dyDescent="0.2">
      <c r="D17" s="5"/>
      <c r="O17" s="247"/>
      <c r="P17" s="198" t="s">
        <v>60</v>
      </c>
      <c r="Q17" s="227">
        <v>1907.6463557784596</v>
      </c>
    </row>
    <row r="18" spans="1:17" x14ac:dyDescent="0.2">
      <c r="D18" s="5"/>
      <c r="O18" s="247"/>
      <c r="P18" s="198" t="s">
        <v>61</v>
      </c>
      <c r="Q18" s="227">
        <v>1907.9291659618034</v>
      </c>
    </row>
    <row r="19" spans="1:17" x14ac:dyDescent="0.2">
      <c r="D19" s="5"/>
      <c r="O19" s="247"/>
      <c r="P19" s="199" t="s">
        <v>62</v>
      </c>
      <c r="Q19" s="227">
        <v>1897.8763195426711</v>
      </c>
    </row>
    <row r="20" spans="1:17" x14ac:dyDescent="0.2">
      <c r="D20" s="5"/>
      <c r="O20" s="246">
        <v>2016</v>
      </c>
      <c r="P20" s="203" t="s">
        <v>59</v>
      </c>
      <c r="Q20" s="226">
        <v>1873.4112333054063</v>
      </c>
    </row>
    <row r="21" spans="1:17" x14ac:dyDescent="0.2">
      <c r="D21" s="5"/>
      <c r="O21" s="247"/>
      <c r="P21" s="198" t="s">
        <v>60</v>
      </c>
      <c r="Q21" s="227">
        <v>1873.6769647953968</v>
      </c>
    </row>
    <row r="22" spans="1:17" x14ac:dyDescent="0.2">
      <c r="D22" s="5"/>
      <c r="O22" s="247"/>
      <c r="P22" s="127" t="s">
        <v>61</v>
      </c>
      <c r="Q22" s="227">
        <v>1944.3775885761529</v>
      </c>
    </row>
    <row r="23" spans="1:17" x14ac:dyDescent="0.2">
      <c r="D23" s="5"/>
      <c r="O23" s="248"/>
      <c r="P23" s="114" t="s">
        <v>62</v>
      </c>
      <c r="Q23" s="228">
        <v>2016.0243900910102</v>
      </c>
    </row>
    <row r="24" spans="1:17" ht="15.75" thickBot="1" x14ac:dyDescent="0.25">
      <c r="D24" s="5"/>
      <c r="O24" s="229">
        <v>2017</v>
      </c>
      <c r="P24" s="230" t="s">
        <v>59</v>
      </c>
      <c r="Q24" s="231">
        <v>2071.1048986801707</v>
      </c>
    </row>
    <row r="25" spans="1:17" x14ac:dyDescent="0.2">
      <c r="D25" s="5"/>
    </row>
    <row r="26" spans="1:17" x14ac:dyDescent="0.2">
      <c r="D26" s="5"/>
    </row>
    <row r="30" spans="1:17" s="7" customFormat="1" ht="12.75" x14ac:dyDescent="0.2">
      <c r="A30" s="1" t="s">
        <v>170</v>
      </c>
    </row>
    <row r="31" spans="1:17" x14ac:dyDescent="0.2">
      <c r="A31" s="15"/>
      <c r="B31" s="51"/>
      <c r="C31" s="51"/>
    </row>
    <row r="32" spans="1:17" x14ac:dyDescent="0.2">
      <c r="A32" s="121" t="s">
        <v>135</v>
      </c>
      <c r="B32" s="51"/>
      <c r="C32" s="51"/>
      <c r="N32" s="16"/>
    </row>
    <row r="33" spans="1:14" x14ac:dyDescent="0.2">
      <c r="A33" s="51"/>
      <c r="B33" s="51"/>
      <c r="C33" s="51"/>
    </row>
    <row r="34" spans="1:14" x14ac:dyDescent="0.2">
      <c r="N34" s="9"/>
    </row>
  </sheetData>
  <mergeCells count="5">
    <mergeCell ref="O4:O7"/>
    <mergeCell ref="O8:O11"/>
    <mergeCell ref="O12:O15"/>
    <mergeCell ref="O16:O19"/>
    <mergeCell ref="O20:O23"/>
  </mergeCells>
  <hyperlinks>
    <hyperlink ref="A1" location="'Contents '!A1" display="Contents "/>
    <hyperlink ref="A2" location="'Background Notes'!A1" display="Background Notes"/>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X19" sqref="X19"/>
    </sheetView>
  </sheetViews>
  <sheetFormatPr defaultRowHeight="15" x14ac:dyDescent="0.2"/>
  <cols>
    <col min="1" max="1" width="10.42578125" style="2" bestFit="1" customWidth="1"/>
    <col min="2" max="2" width="9.140625" style="2"/>
    <col min="3" max="3" width="21.42578125" style="2" bestFit="1" customWidth="1"/>
    <col min="4" max="4" width="13.140625" style="2" bestFit="1" customWidth="1"/>
    <col min="5" max="5" width="9.140625" style="2"/>
    <col min="6" max="6" width="11.85546875" style="2" bestFit="1" customWidth="1"/>
    <col min="7" max="11" width="9.140625" style="2"/>
    <col min="12" max="12" width="13.28515625" style="2" bestFit="1" customWidth="1"/>
    <col min="13" max="16384" width="9.140625" style="2"/>
  </cols>
  <sheetData>
    <row r="1" spans="1:6" x14ac:dyDescent="0.2">
      <c r="A1" s="3" t="s">
        <v>12</v>
      </c>
    </row>
    <row r="2" spans="1:6" x14ac:dyDescent="0.2">
      <c r="A2" s="3" t="s">
        <v>74</v>
      </c>
    </row>
    <row r="3" spans="1:6" ht="15.75" x14ac:dyDescent="0.25">
      <c r="A3" s="4" t="s">
        <v>180</v>
      </c>
    </row>
    <row r="5" spans="1:6" x14ac:dyDescent="0.2">
      <c r="C5" s="2" t="s">
        <v>68</v>
      </c>
      <c r="D5" s="2" t="s">
        <v>69</v>
      </c>
      <c r="E5" s="2" t="s">
        <v>70</v>
      </c>
      <c r="F5" s="2" t="s">
        <v>71</v>
      </c>
    </row>
    <row r="6" spans="1:6" x14ac:dyDescent="0.2">
      <c r="A6" s="252">
        <v>2011</v>
      </c>
      <c r="B6" s="2" t="s">
        <v>59</v>
      </c>
      <c r="C6" s="5">
        <v>394100</v>
      </c>
      <c r="D6" s="5">
        <v>288733</v>
      </c>
      <c r="E6" s="5">
        <v>41049</v>
      </c>
      <c r="F6" s="5">
        <v>135765</v>
      </c>
    </row>
    <row r="7" spans="1:6" x14ac:dyDescent="0.2">
      <c r="A7" s="252"/>
      <c r="B7" s="2" t="s">
        <v>60</v>
      </c>
      <c r="C7" s="5">
        <v>546651</v>
      </c>
      <c r="D7" s="5">
        <v>320268</v>
      </c>
      <c r="E7" s="5">
        <v>52110</v>
      </c>
      <c r="F7" s="5">
        <v>253996</v>
      </c>
    </row>
    <row r="8" spans="1:6" x14ac:dyDescent="0.2">
      <c r="A8" s="252"/>
      <c r="B8" s="2" t="s">
        <v>61</v>
      </c>
      <c r="C8" s="5">
        <v>659236</v>
      </c>
      <c r="D8" s="5">
        <v>325208</v>
      </c>
      <c r="E8" s="5">
        <v>64629</v>
      </c>
      <c r="F8" s="5">
        <v>352634</v>
      </c>
    </row>
    <row r="9" spans="1:6" x14ac:dyDescent="0.2">
      <c r="A9" s="252"/>
      <c r="B9" s="2" t="s">
        <v>62</v>
      </c>
      <c r="C9" s="5">
        <v>445944</v>
      </c>
      <c r="D9" s="5">
        <v>274534</v>
      </c>
      <c r="E9" s="5">
        <v>46125</v>
      </c>
      <c r="F9" s="5">
        <v>154289</v>
      </c>
    </row>
    <row r="10" spans="1:6" x14ac:dyDescent="0.2">
      <c r="A10" s="252">
        <v>2012</v>
      </c>
      <c r="B10" s="2" t="s">
        <v>59</v>
      </c>
      <c r="C10" s="5">
        <v>430140</v>
      </c>
      <c r="D10" s="5">
        <v>263681</v>
      </c>
      <c r="E10" s="5">
        <v>43380</v>
      </c>
      <c r="F10" s="5">
        <v>128126</v>
      </c>
    </row>
    <row r="11" spans="1:6" x14ac:dyDescent="0.2">
      <c r="A11" s="252"/>
      <c r="B11" s="2" t="s">
        <v>60</v>
      </c>
      <c r="C11" s="5">
        <v>590889</v>
      </c>
      <c r="D11" s="5">
        <v>304966</v>
      </c>
      <c r="E11" s="5">
        <v>52935</v>
      </c>
      <c r="F11" s="5">
        <v>242979</v>
      </c>
    </row>
    <row r="12" spans="1:6" x14ac:dyDescent="0.2">
      <c r="A12" s="252"/>
      <c r="B12" s="2" t="s">
        <v>61</v>
      </c>
      <c r="C12" s="5">
        <v>682848</v>
      </c>
      <c r="D12" s="5">
        <v>285428</v>
      </c>
      <c r="E12" s="5">
        <v>60563</v>
      </c>
      <c r="F12" s="5">
        <v>338862</v>
      </c>
    </row>
    <row r="13" spans="1:6" x14ac:dyDescent="0.2">
      <c r="A13" s="252"/>
      <c r="B13" s="2" t="s">
        <v>62</v>
      </c>
      <c r="C13" s="5">
        <v>443634</v>
      </c>
      <c r="D13" s="5">
        <v>278255</v>
      </c>
      <c r="E13" s="5">
        <v>43558</v>
      </c>
      <c r="F13" s="5">
        <v>157300</v>
      </c>
    </row>
    <row r="14" spans="1:6" x14ac:dyDescent="0.2">
      <c r="A14" s="252">
        <v>2013</v>
      </c>
      <c r="B14" s="2" t="s">
        <v>59</v>
      </c>
      <c r="C14" s="5">
        <v>426712</v>
      </c>
      <c r="D14" s="5">
        <v>259035</v>
      </c>
      <c r="E14" s="5">
        <v>38346</v>
      </c>
      <c r="F14" s="5">
        <v>133115</v>
      </c>
    </row>
    <row r="15" spans="1:6" x14ac:dyDescent="0.2">
      <c r="A15" s="252"/>
      <c r="B15" s="2" t="s">
        <v>60</v>
      </c>
      <c r="C15" s="5">
        <v>529784</v>
      </c>
      <c r="D15" s="5">
        <v>344108</v>
      </c>
      <c r="E15" s="5">
        <v>51638</v>
      </c>
      <c r="F15" s="5">
        <v>232700</v>
      </c>
    </row>
    <row r="16" spans="1:6" x14ac:dyDescent="0.2">
      <c r="A16" s="252"/>
      <c r="B16" s="2" t="s">
        <v>61</v>
      </c>
      <c r="C16" s="5">
        <v>610949</v>
      </c>
      <c r="D16" s="5">
        <v>373771</v>
      </c>
      <c r="E16" s="5">
        <v>60775</v>
      </c>
      <c r="F16" s="5">
        <v>339454</v>
      </c>
    </row>
    <row r="17" spans="1:6" x14ac:dyDescent="0.2">
      <c r="A17" s="252"/>
      <c r="B17" s="2" t="s">
        <v>62</v>
      </c>
      <c r="C17" s="5">
        <v>440220</v>
      </c>
      <c r="D17" s="5">
        <v>302642</v>
      </c>
      <c r="E17" s="5">
        <v>42220</v>
      </c>
      <c r="F17" s="5">
        <v>156301</v>
      </c>
    </row>
    <row r="18" spans="1:6" x14ac:dyDescent="0.2">
      <c r="A18" s="252">
        <v>2014</v>
      </c>
      <c r="B18" s="2" t="s">
        <v>59</v>
      </c>
      <c r="C18" s="5">
        <v>426851</v>
      </c>
      <c r="D18" s="5">
        <v>270276</v>
      </c>
      <c r="E18" s="5">
        <v>37816</v>
      </c>
      <c r="F18" s="5">
        <v>119908</v>
      </c>
    </row>
    <row r="19" spans="1:6" x14ac:dyDescent="0.2">
      <c r="A19" s="252"/>
      <c r="B19" s="2" t="s">
        <v>60</v>
      </c>
      <c r="C19" s="5">
        <v>551638</v>
      </c>
      <c r="D19" s="5">
        <v>338216</v>
      </c>
      <c r="E19" s="5">
        <v>45507</v>
      </c>
      <c r="F19" s="5">
        <v>236452</v>
      </c>
    </row>
    <row r="20" spans="1:6" x14ac:dyDescent="0.2">
      <c r="A20" s="253"/>
      <c r="B20" s="48" t="s">
        <v>61</v>
      </c>
      <c r="C20" s="5">
        <v>603845</v>
      </c>
      <c r="D20" s="5">
        <v>368032</v>
      </c>
      <c r="E20" s="5">
        <v>54147</v>
      </c>
      <c r="F20" s="5">
        <v>345849</v>
      </c>
    </row>
    <row r="21" spans="1:6" x14ac:dyDescent="0.2">
      <c r="A21" s="253"/>
      <c r="B21" s="48" t="s">
        <v>62</v>
      </c>
      <c r="C21" s="5">
        <v>430917</v>
      </c>
      <c r="D21" s="5">
        <v>307349</v>
      </c>
      <c r="E21" s="5">
        <v>40509</v>
      </c>
      <c r="F21" s="5">
        <v>159639</v>
      </c>
    </row>
    <row r="22" spans="1:6" x14ac:dyDescent="0.2">
      <c r="A22" s="252">
        <v>2015</v>
      </c>
      <c r="B22" s="48" t="s">
        <v>59</v>
      </c>
      <c r="C22" s="5">
        <v>427248</v>
      </c>
      <c r="D22" s="5">
        <v>287709</v>
      </c>
      <c r="E22" s="5">
        <v>35674</v>
      </c>
      <c r="F22" s="5">
        <v>121250</v>
      </c>
    </row>
    <row r="23" spans="1:6" x14ac:dyDescent="0.2">
      <c r="A23" s="252"/>
      <c r="B23" s="48" t="s">
        <v>60</v>
      </c>
      <c r="C23" s="5">
        <v>594579</v>
      </c>
      <c r="D23" s="5">
        <v>359411</v>
      </c>
      <c r="E23" s="5">
        <v>36022</v>
      </c>
      <c r="F23" s="5">
        <v>224689</v>
      </c>
    </row>
    <row r="24" spans="1:6" x14ac:dyDescent="0.2">
      <c r="A24" s="252"/>
      <c r="B24" s="85" t="s">
        <v>61</v>
      </c>
      <c r="C24" s="5">
        <v>672387</v>
      </c>
      <c r="D24" s="5">
        <v>387267</v>
      </c>
      <c r="E24" s="5">
        <v>39697</v>
      </c>
      <c r="F24" s="5">
        <v>324526</v>
      </c>
    </row>
    <row r="25" spans="1:6" x14ac:dyDescent="0.2">
      <c r="A25" s="252"/>
      <c r="B25" s="109" t="s">
        <v>62</v>
      </c>
      <c r="C25" s="5">
        <v>502921</v>
      </c>
      <c r="D25" s="5">
        <v>307873</v>
      </c>
      <c r="E25" s="5">
        <v>35612</v>
      </c>
      <c r="F25" s="5">
        <v>147811</v>
      </c>
    </row>
    <row r="26" spans="1:6" x14ac:dyDescent="0.2">
      <c r="A26" s="252">
        <v>2016</v>
      </c>
      <c r="B26" s="109" t="s">
        <v>59</v>
      </c>
      <c r="C26" s="5">
        <v>500402</v>
      </c>
      <c r="D26" s="5">
        <v>282712</v>
      </c>
      <c r="E26" s="5">
        <v>37282</v>
      </c>
      <c r="F26" s="5">
        <v>131151</v>
      </c>
    </row>
    <row r="27" spans="1:6" x14ac:dyDescent="0.2">
      <c r="A27" s="252"/>
      <c r="B27" s="48" t="s">
        <v>60</v>
      </c>
      <c r="C27" s="5">
        <v>678774</v>
      </c>
      <c r="D27" s="5">
        <v>358552</v>
      </c>
      <c r="E27" s="5">
        <v>37173</v>
      </c>
      <c r="F27" s="5">
        <v>207894</v>
      </c>
    </row>
    <row r="28" spans="1:6" x14ac:dyDescent="0.2">
      <c r="A28" s="252"/>
      <c r="B28" s="109" t="s">
        <v>61</v>
      </c>
      <c r="C28" s="5">
        <v>774778</v>
      </c>
      <c r="D28" s="5">
        <v>389141</v>
      </c>
      <c r="E28" s="5">
        <v>42385</v>
      </c>
      <c r="F28" s="5">
        <v>316118</v>
      </c>
    </row>
    <row r="29" spans="1:6" x14ac:dyDescent="0.2">
      <c r="A29" s="252"/>
      <c r="B29" s="120" t="s">
        <v>62</v>
      </c>
      <c r="C29" s="5">
        <v>627303</v>
      </c>
      <c r="D29" s="5">
        <v>293936</v>
      </c>
      <c r="E29" s="5">
        <v>32976</v>
      </c>
      <c r="F29" s="5">
        <v>157838</v>
      </c>
    </row>
    <row r="30" spans="1:6" x14ac:dyDescent="0.2">
      <c r="A30" s="176">
        <v>2017</v>
      </c>
      <c r="B30" s="120" t="s">
        <v>59</v>
      </c>
      <c r="C30" s="5">
        <v>623232</v>
      </c>
      <c r="D30" s="5">
        <v>267825</v>
      </c>
      <c r="E30" s="5">
        <v>31621</v>
      </c>
      <c r="F30" s="5">
        <v>121961</v>
      </c>
    </row>
    <row r="36" spans="1:17" s="7" customFormat="1" ht="15" customHeight="1" x14ac:dyDescent="0.2"/>
    <row r="37" spans="1:17" s="7" customFormat="1" ht="12.75" hidden="1" x14ac:dyDescent="0.2"/>
    <row r="38" spans="1:17" ht="6.75" customHeight="1" x14ac:dyDescent="0.2"/>
    <row r="40" spans="1:17" x14ac:dyDescent="0.2">
      <c r="L40" s="16"/>
    </row>
    <row r="41" spans="1:17" x14ac:dyDescent="0.2">
      <c r="L41" s="16"/>
    </row>
    <row r="42" spans="1:17" x14ac:dyDescent="0.2">
      <c r="A42" s="237" t="s">
        <v>198</v>
      </c>
      <c r="B42" s="237"/>
      <c r="C42" s="237"/>
      <c r="D42" s="237"/>
      <c r="E42" s="237"/>
      <c r="F42" s="237"/>
      <c r="G42" s="237"/>
      <c r="H42" s="237"/>
      <c r="I42" s="237"/>
      <c r="J42" s="237"/>
      <c r="K42" s="237"/>
      <c r="L42" s="237"/>
      <c r="M42" s="237"/>
      <c r="N42" s="237"/>
      <c r="O42" s="237"/>
      <c r="P42" s="237"/>
      <c r="Q42" s="237"/>
    </row>
    <row r="43" spans="1:17" x14ac:dyDescent="0.2">
      <c r="A43" s="13"/>
      <c r="B43" s="13"/>
      <c r="C43" s="13"/>
      <c r="D43" s="13"/>
      <c r="E43" s="13"/>
      <c r="F43" s="13"/>
      <c r="G43" s="13"/>
    </row>
    <row r="44" spans="1:17" x14ac:dyDescent="0.2">
      <c r="A44" s="122" t="s">
        <v>135</v>
      </c>
      <c r="B44" s="49"/>
      <c r="C44" s="49"/>
      <c r="D44" s="13"/>
      <c r="E44" s="13"/>
      <c r="F44" s="13"/>
      <c r="G44" s="13"/>
    </row>
  </sheetData>
  <mergeCells count="7">
    <mergeCell ref="A6:A9"/>
    <mergeCell ref="A10:A13"/>
    <mergeCell ref="A14:A17"/>
    <mergeCell ref="A42:Q42"/>
    <mergeCell ref="A18:A21"/>
    <mergeCell ref="A22:A25"/>
    <mergeCell ref="A26:A29"/>
  </mergeCells>
  <hyperlinks>
    <hyperlink ref="A1" location="'Contents '!A1" display="Contents "/>
    <hyperlink ref="A2" location="'Background Notes'!A1" display="Background Notes"/>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workbookViewId="0">
      <selection activeCell="N36" sqref="N36"/>
    </sheetView>
  </sheetViews>
  <sheetFormatPr defaultRowHeight="15" x14ac:dyDescent="0.2"/>
  <cols>
    <col min="1" max="1" width="14.28515625" style="2" customWidth="1"/>
    <col min="2" max="22" width="6.42578125" style="2" customWidth="1"/>
    <col min="23" max="16384" width="9.140625" style="2"/>
  </cols>
  <sheetData>
    <row r="1" spans="1:22" x14ac:dyDescent="0.2">
      <c r="A1" s="3" t="s">
        <v>12</v>
      </c>
      <c r="D1" s="120" t="s">
        <v>126</v>
      </c>
    </row>
    <row r="2" spans="1:22" x14ac:dyDescent="0.2">
      <c r="A2" s="3" t="s">
        <v>74</v>
      </c>
    </row>
    <row r="3" spans="1:22" ht="15.75" x14ac:dyDescent="0.25">
      <c r="A3" s="4" t="s">
        <v>171</v>
      </c>
    </row>
    <row r="7" spans="1:22" x14ac:dyDescent="0.2">
      <c r="B7" s="252">
        <v>2012</v>
      </c>
      <c r="C7" s="252"/>
      <c r="D7" s="252"/>
      <c r="E7" s="252"/>
      <c r="F7" s="252">
        <v>2013</v>
      </c>
      <c r="G7" s="252"/>
      <c r="H7" s="252"/>
      <c r="I7" s="252"/>
      <c r="J7" s="252">
        <v>2014</v>
      </c>
      <c r="K7" s="252"/>
      <c r="L7" s="254"/>
      <c r="M7" s="254"/>
      <c r="N7" s="252">
        <v>2015</v>
      </c>
      <c r="O7" s="252"/>
      <c r="P7" s="252"/>
      <c r="Q7" s="252"/>
      <c r="R7" s="252">
        <v>2016</v>
      </c>
      <c r="S7" s="252"/>
      <c r="T7" s="252"/>
      <c r="U7" s="252"/>
      <c r="V7" s="232">
        <v>2017</v>
      </c>
    </row>
    <row r="8" spans="1:22" x14ac:dyDescent="0.2">
      <c r="B8" s="2" t="s">
        <v>59</v>
      </c>
      <c r="C8" s="2" t="s">
        <v>60</v>
      </c>
      <c r="D8" s="2" t="s">
        <v>61</v>
      </c>
      <c r="E8" s="2" t="s">
        <v>62</v>
      </c>
      <c r="F8" s="2" t="s">
        <v>59</v>
      </c>
      <c r="G8" s="2" t="s">
        <v>60</v>
      </c>
      <c r="H8" s="2" t="s">
        <v>61</v>
      </c>
      <c r="I8" s="2" t="s">
        <v>62</v>
      </c>
      <c r="J8" s="2" t="s">
        <v>59</v>
      </c>
      <c r="K8" s="2" t="s">
        <v>60</v>
      </c>
      <c r="L8" s="48" t="s">
        <v>61</v>
      </c>
      <c r="M8" s="48" t="s">
        <v>62</v>
      </c>
      <c r="N8" s="48" t="s">
        <v>59</v>
      </c>
      <c r="O8" s="48" t="s">
        <v>60</v>
      </c>
      <c r="P8" s="85" t="s">
        <v>61</v>
      </c>
      <c r="Q8" s="109" t="s">
        <v>62</v>
      </c>
      <c r="R8" s="109" t="s">
        <v>59</v>
      </c>
      <c r="S8" s="118" t="s">
        <v>60</v>
      </c>
      <c r="T8" s="120" t="s">
        <v>61</v>
      </c>
      <c r="U8" s="120" t="s">
        <v>62</v>
      </c>
      <c r="V8" s="120" t="s">
        <v>59</v>
      </c>
    </row>
    <row r="9" spans="1:22" x14ac:dyDescent="0.2">
      <c r="A9" s="2" t="s">
        <v>72</v>
      </c>
      <c r="B9" s="2">
        <v>0</v>
      </c>
      <c r="C9" s="2">
        <v>18</v>
      </c>
      <c r="D9" s="2">
        <v>27</v>
      </c>
      <c r="E9" s="2">
        <v>0</v>
      </c>
      <c r="F9" s="2">
        <v>0</v>
      </c>
      <c r="G9" s="2">
        <v>21</v>
      </c>
      <c r="H9" s="2">
        <v>33</v>
      </c>
      <c r="I9" s="2">
        <v>3</v>
      </c>
      <c r="J9" s="2">
        <v>1</v>
      </c>
      <c r="K9" s="2">
        <v>21</v>
      </c>
      <c r="L9" s="2">
        <v>38</v>
      </c>
      <c r="M9" s="2">
        <v>3</v>
      </c>
      <c r="N9" s="2">
        <v>1</v>
      </c>
      <c r="O9" s="2">
        <v>18</v>
      </c>
      <c r="P9" s="2">
        <v>34</v>
      </c>
      <c r="Q9" s="2">
        <v>5</v>
      </c>
      <c r="R9" s="2">
        <v>2</v>
      </c>
      <c r="S9" s="2">
        <v>26</v>
      </c>
      <c r="T9" s="2">
        <v>52</v>
      </c>
      <c r="U9" s="2">
        <v>1</v>
      </c>
      <c r="V9" s="2">
        <v>0</v>
      </c>
    </row>
    <row r="10" spans="1:22" x14ac:dyDescent="0.2">
      <c r="A10" s="2" t="s">
        <v>73</v>
      </c>
      <c r="B10" s="2">
        <v>0</v>
      </c>
      <c r="C10" s="2">
        <v>1</v>
      </c>
      <c r="D10" s="2">
        <v>7</v>
      </c>
      <c r="E10" s="2">
        <v>0</v>
      </c>
      <c r="F10" s="2">
        <v>0</v>
      </c>
      <c r="G10" s="2">
        <v>3</v>
      </c>
      <c r="H10" s="2">
        <v>2</v>
      </c>
      <c r="I10" s="2">
        <v>0</v>
      </c>
      <c r="J10" s="2">
        <v>0</v>
      </c>
      <c r="K10" s="2">
        <v>2</v>
      </c>
      <c r="L10" s="2">
        <v>3</v>
      </c>
      <c r="M10" s="2">
        <v>0</v>
      </c>
      <c r="N10" s="2">
        <v>0</v>
      </c>
      <c r="O10" s="2">
        <v>2</v>
      </c>
      <c r="P10" s="2">
        <v>4</v>
      </c>
      <c r="Q10" s="2">
        <v>0</v>
      </c>
      <c r="R10" s="2">
        <v>0</v>
      </c>
      <c r="S10" s="2">
        <v>0</v>
      </c>
      <c r="T10" s="2">
        <v>5</v>
      </c>
      <c r="U10" s="2">
        <v>0</v>
      </c>
      <c r="V10" s="2">
        <v>0</v>
      </c>
    </row>
    <row r="11" spans="1:22" x14ac:dyDescent="0.2">
      <c r="A11" s="48" t="s">
        <v>8</v>
      </c>
      <c r="B11" s="2">
        <v>0</v>
      </c>
      <c r="C11" s="2">
        <v>0</v>
      </c>
      <c r="D11" s="2">
        <v>0</v>
      </c>
      <c r="E11" s="2">
        <v>0</v>
      </c>
      <c r="F11" s="2">
        <v>0</v>
      </c>
      <c r="G11" s="2">
        <v>0</v>
      </c>
      <c r="H11" s="2">
        <v>0</v>
      </c>
      <c r="I11" s="2">
        <v>0</v>
      </c>
      <c r="J11" s="2">
        <v>0</v>
      </c>
      <c r="K11" s="2">
        <v>0</v>
      </c>
      <c r="L11" s="2">
        <v>1</v>
      </c>
      <c r="M11" s="2">
        <v>0</v>
      </c>
      <c r="N11" s="2">
        <v>0</v>
      </c>
      <c r="O11" s="2">
        <v>1</v>
      </c>
      <c r="P11" s="2">
        <v>2</v>
      </c>
      <c r="Q11" s="2">
        <v>0</v>
      </c>
      <c r="R11" s="2">
        <v>0</v>
      </c>
      <c r="S11" s="2">
        <v>4</v>
      </c>
      <c r="T11" s="2">
        <v>3</v>
      </c>
      <c r="U11" s="2">
        <v>0</v>
      </c>
      <c r="V11" s="2">
        <v>0</v>
      </c>
    </row>
    <row r="30" spans="1:26" ht="15.75" x14ac:dyDescent="0.25">
      <c r="A30" s="195" t="s">
        <v>216</v>
      </c>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row>
    <row r="31" spans="1:26" ht="15.75" x14ac:dyDescent="0.25">
      <c r="A31" s="195" t="s">
        <v>217</v>
      </c>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row>
    <row r="32" spans="1:26" ht="15.75" x14ac:dyDescent="0.25">
      <c r="A32" s="195" t="s">
        <v>218</v>
      </c>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row>
    <row r="33" spans="1:6" x14ac:dyDescent="0.2">
      <c r="A33" s="36"/>
      <c r="B33" s="36"/>
      <c r="C33" s="36"/>
      <c r="D33" s="36"/>
      <c r="E33" s="36"/>
      <c r="F33" s="36"/>
    </row>
    <row r="34" spans="1:6" s="21" customFormat="1" x14ac:dyDescent="0.2">
      <c r="A34" s="204" t="s">
        <v>135</v>
      </c>
      <c r="B34" s="36"/>
      <c r="C34" s="36"/>
      <c r="D34" s="36"/>
      <c r="E34" s="36"/>
      <c r="F34" s="36"/>
    </row>
    <row r="35" spans="1:6" x14ac:dyDescent="0.2">
      <c r="A35" s="36"/>
      <c r="B35" s="36"/>
      <c r="C35" s="36"/>
      <c r="D35" s="36"/>
      <c r="E35" s="36"/>
      <c r="F35" s="36"/>
    </row>
    <row r="36" spans="1:6" x14ac:dyDescent="0.2">
      <c r="A36" s="234"/>
    </row>
    <row r="37" spans="1:6" x14ac:dyDescent="0.2">
      <c r="A37" s="234"/>
    </row>
    <row r="38" spans="1:6" x14ac:dyDescent="0.2">
      <c r="A38" s="234"/>
    </row>
  </sheetData>
  <mergeCells count="5">
    <mergeCell ref="B7:E7"/>
    <mergeCell ref="F7:I7"/>
    <mergeCell ref="J7:M7"/>
    <mergeCell ref="N7:Q7"/>
    <mergeCell ref="R7:U7"/>
  </mergeCells>
  <hyperlinks>
    <hyperlink ref="A1" location="'Contents '!A1" display="Contents "/>
    <hyperlink ref="A2" location="'Background Notes'!A1" display="Background Notes"/>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heetViews>
  <sheetFormatPr defaultRowHeight="15" x14ac:dyDescent="0.2"/>
  <cols>
    <col min="1" max="1" width="164.28515625" style="77" customWidth="1"/>
    <col min="2" max="16384" width="9.140625" style="51"/>
  </cols>
  <sheetData>
    <row r="1" spans="1:12" ht="15.75" x14ac:dyDescent="0.25">
      <c r="A1" s="104" t="s">
        <v>74</v>
      </c>
      <c r="B1" s="105"/>
    </row>
    <row r="2" spans="1:12" s="76" customFormat="1" ht="75" x14ac:dyDescent="0.2">
      <c r="A2" s="108" t="s">
        <v>178</v>
      </c>
      <c r="B2" s="108"/>
    </row>
    <row r="3" spans="1:12" x14ac:dyDescent="0.2">
      <c r="A3" s="106"/>
      <c r="B3" s="105"/>
    </row>
    <row r="4" spans="1:12" x14ac:dyDescent="0.2">
      <c r="A4" s="106"/>
      <c r="B4" s="105"/>
    </row>
    <row r="5" spans="1:12" ht="45" x14ac:dyDescent="0.2">
      <c r="A5" s="108" t="s">
        <v>158</v>
      </c>
      <c r="B5" s="105"/>
    </row>
    <row r="6" spans="1:12" ht="45" x14ac:dyDescent="0.2">
      <c r="A6" s="108" t="s">
        <v>159</v>
      </c>
      <c r="B6" s="105"/>
    </row>
    <row r="7" spans="1:12" x14ac:dyDescent="0.2">
      <c r="A7" s="106"/>
      <c r="B7" s="105"/>
    </row>
    <row r="8" spans="1:12" x14ac:dyDescent="0.2">
      <c r="A8" s="108" t="s">
        <v>124</v>
      </c>
      <c r="B8" s="105"/>
    </row>
    <row r="9" spans="1:12" x14ac:dyDescent="0.2">
      <c r="A9" s="106" t="s">
        <v>84</v>
      </c>
      <c r="B9" s="105"/>
    </row>
    <row r="10" spans="1:12" x14ac:dyDescent="0.2">
      <c r="A10" s="106" t="s">
        <v>85</v>
      </c>
      <c r="B10" s="105"/>
    </row>
    <row r="11" spans="1:12" x14ac:dyDescent="0.2">
      <c r="A11" s="106" t="s">
        <v>86</v>
      </c>
      <c r="B11" s="105"/>
    </row>
    <row r="12" spans="1:12" x14ac:dyDescent="0.2">
      <c r="A12" s="106" t="s">
        <v>87</v>
      </c>
      <c r="B12" s="105"/>
    </row>
    <row r="13" spans="1:12" x14ac:dyDescent="0.2">
      <c r="A13" s="107" t="s">
        <v>117</v>
      </c>
      <c r="B13" s="105"/>
    </row>
    <row r="14" spans="1:12" ht="30" x14ac:dyDescent="0.2">
      <c r="A14" s="191" t="s">
        <v>160</v>
      </c>
      <c r="B14" s="105"/>
    </row>
    <row r="15" spans="1:12" x14ac:dyDescent="0.2">
      <c r="A15" s="172" t="s">
        <v>161</v>
      </c>
      <c r="B15" s="105"/>
    </row>
    <row r="16" spans="1:12" ht="15" customHeight="1" x14ac:dyDescent="0.25">
      <c r="A16" s="173" t="s">
        <v>162</v>
      </c>
      <c r="B16"/>
      <c r="C16"/>
      <c r="D16"/>
      <c r="E16"/>
      <c r="F16"/>
      <c r="G16"/>
      <c r="H16"/>
      <c r="I16"/>
      <c r="J16"/>
      <c r="K16"/>
      <c r="L16"/>
    </row>
    <row r="17" spans="1:12" ht="15.75" x14ac:dyDescent="0.25">
      <c r="A17" s="173" t="s">
        <v>163</v>
      </c>
      <c r="B17"/>
      <c r="C17"/>
      <c r="D17"/>
      <c r="E17"/>
      <c r="F17"/>
      <c r="G17"/>
      <c r="H17"/>
      <c r="I17"/>
      <c r="J17"/>
      <c r="K17"/>
      <c r="L17"/>
    </row>
    <row r="18" spans="1:12" ht="15.75" x14ac:dyDescent="0.25">
      <c r="A18" s="173" t="s">
        <v>164</v>
      </c>
      <c r="B18"/>
      <c r="C18"/>
      <c r="D18"/>
      <c r="E18"/>
      <c r="F18"/>
      <c r="G18"/>
      <c r="H18"/>
      <c r="I18"/>
      <c r="J18"/>
      <c r="K18"/>
      <c r="L18"/>
    </row>
    <row r="19" spans="1:12" x14ac:dyDescent="0.2">
      <c r="A19" s="172" t="s">
        <v>165</v>
      </c>
      <c r="B19" s="105"/>
    </row>
    <row r="20" spans="1:12" x14ac:dyDescent="0.2">
      <c r="A20" s="172" t="s">
        <v>166</v>
      </c>
      <c r="B20" s="105"/>
    </row>
    <row r="21" spans="1:12" x14ac:dyDescent="0.2">
      <c r="A21" s="174" t="s">
        <v>167</v>
      </c>
      <c r="B21" s="105"/>
    </row>
    <row r="22" spans="1:12" x14ac:dyDescent="0.2">
      <c r="A22" s="117"/>
      <c r="B22" s="105"/>
    </row>
    <row r="23" spans="1:12" ht="60" x14ac:dyDescent="0.2">
      <c r="A23" s="108" t="s">
        <v>168</v>
      </c>
      <c r="B23" s="105"/>
    </row>
    <row r="24" spans="1:12" x14ac:dyDescent="0.2">
      <c r="A24" s="106"/>
      <c r="B24" s="105"/>
    </row>
    <row r="25" spans="1:12" ht="75" x14ac:dyDescent="0.2">
      <c r="A25" s="192" t="s">
        <v>181</v>
      </c>
      <c r="B25" s="105"/>
    </row>
    <row r="26" spans="1:12" x14ac:dyDescent="0.2">
      <c r="A26" s="108"/>
      <c r="B26" s="105"/>
    </row>
    <row r="27" spans="1:12" ht="30" x14ac:dyDescent="0.2">
      <c r="A27" s="108" t="s">
        <v>182</v>
      </c>
    </row>
    <row r="28" spans="1:12" x14ac:dyDescent="0.2">
      <c r="A28" s="108"/>
    </row>
    <row r="29" spans="1:12" ht="45" x14ac:dyDescent="0.2">
      <c r="A29" s="108" t="s">
        <v>183</v>
      </c>
    </row>
    <row r="30" spans="1:12" ht="15.75" x14ac:dyDescent="0.25">
      <c r="A30" s="106"/>
      <c r="B30" s="53"/>
    </row>
    <row r="31" spans="1:12" ht="60" x14ac:dyDescent="0.2">
      <c r="A31" s="175" t="s">
        <v>169</v>
      </c>
    </row>
    <row r="32" spans="1:12" x14ac:dyDescent="0.2">
      <c r="A32" s="175"/>
    </row>
    <row r="33" spans="1:2" ht="90" x14ac:dyDescent="0.2">
      <c r="A33" s="108" t="s">
        <v>199</v>
      </c>
    </row>
    <row r="34" spans="1:2" x14ac:dyDescent="0.2">
      <c r="A34" s="106"/>
      <c r="B34" s="105"/>
    </row>
    <row r="35" spans="1:2" ht="30" x14ac:dyDescent="0.2">
      <c r="A35" s="175" t="s">
        <v>184</v>
      </c>
      <c r="B35" s="105"/>
    </row>
    <row r="36" spans="1:2" x14ac:dyDescent="0.2">
      <c r="A36" s="108" t="s">
        <v>120</v>
      </c>
    </row>
    <row r="37" spans="1:2" x14ac:dyDescent="0.2">
      <c r="A37" s="108" t="s">
        <v>121</v>
      </c>
    </row>
    <row r="38" spans="1:2" x14ac:dyDescent="0.2">
      <c r="A38" s="108"/>
    </row>
    <row r="39" spans="1:2" x14ac:dyDescent="0.2">
      <c r="A39" s="191"/>
    </row>
  </sheetData>
  <hyperlinks>
    <hyperlink ref="A8" r:id="rId1" display="http://www.statisticsauthority.gov.uk/assessment/code-of-practice/index.html"/>
    <hyperlink ref="A37" r:id="rId2"/>
    <hyperlink ref="A36" r:id="rId3"/>
    <hyperlink ref="A6" r:id="rId4"/>
    <hyperlink ref="A5" r:id="rId5"/>
    <hyperlink ref="A2" r:id="rId6" display="1.    These statistics present a summary of tourism information in the year ending March 2017. More detailed quarterly data is available on our website at this link. It should be noted that 2017 data are provisional until publication of the 2017 annual st"/>
    <hyperlink ref="A23" r:id="rId7" display="http://www.cso.ie/en/media/csoie/newsevents/documents/liasiongroups/tourism/Presentationallisland.pptx"/>
    <hyperlink ref="A25" r:id="rId8"/>
    <hyperlink ref="A27" r:id="rId9"/>
    <hyperlink ref="A29" r:id="rId10" display="8.    Tourism statistics systems are designed to collect information for Northern Ireland as a whole. However, respondents do indicate where they stay during these overnight trips allowing for some analysis at Local Area level. The most recent 2015 result"/>
    <hyperlink ref="A33" r:id="rId11" display="9. The estimates in this bulletin are derived from sample surveys and are therefore subject to sampling errors. Sampling errors are determined both by the sample design and by the sample size. Generally speaking, the larger the sample supporting a particu"/>
  </hyperlinks>
  <pageMargins left="0.7" right="0.7" top="0.75" bottom="0.75"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A4" sqref="A4"/>
    </sheetView>
  </sheetViews>
  <sheetFormatPr defaultRowHeight="15" x14ac:dyDescent="0.2"/>
  <cols>
    <col min="1" max="1" width="25.28515625" style="51" customWidth="1"/>
    <col min="2" max="2" width="25.5703125" style="51" customWidth="1"/>
    <col min="3" max="3" width="4.7109375" style="51" customWidth="1"/>
    <col min="4" max="4" width="25.5703125" style="51" customWidth="1"/>
    <col min="5" max="5" width="4.7109375" style="51" customWidth="1"/>
    <col min="6" max="6" width="11.85546875" style="51" bestFit="1" customWidth="1"/>
    <col min="7" max="16384" width="9.140625" style="51"/>
  </cols>
  <sheetData>
    <row r="1" spans="1:6" x14ac:dyDescent="0.2">
      <c r="A1" s="52" t="s">
        <v>12</v>
      </c>
    </row>
    <row r="2" spans="1:6" x14ac:dyDescent="0.2">
      <c r="A2" s="52" t="s">
        <v>74</v>
      </c>
    </row>
    <row r="3" spans="1:6" ht="18.75" x14ac:dyDescent="0.25">
      <c r="A3" s="53" t="s">
        <v>185</v>
      </c>
    </row>
    <row r="4" spans="1:6" ht="15.75" thickBot="1" x14ac:dyDescent="0.25"/>
    <row r="5" spans="1:6" ht="31.5" customHeight="1" thickBot="1" x14ac:dyDescent="0.3">
      <c r="A5" s="54"/>
      <c r="B5" s="103" t="s">
        <v>136</v>
      </c>
      <c r="C5" s="110"/>
      <c r="D5" s="103" t="s">
        <v>137</v>
      </c>
      <c r="E5" s="55"/>
      <c r="F5" s="55" t="s">
        <v>2</v>
      </c>
    </row>
    <row r="6" spans="1:6" ht="15.75" x14ac:dyDescent="0.25">
      <c r="A6" s="56" t="s">
        <v>0</v>
      </c>
      <c r="B6" s="35">
        <v>4524205.2994910711</v>
      </c>
      <c r="C6" s="14"/>
      <c r="D6" s="35">
        <v>4632852.4302169746</v>
      </c>
      <c r="E6" s="36"/>
      <c r="F6" s="41">
        <f>(D6-B6)/B6</f>
        <v>2.4014633186103463E-2</v>
      </c>
    </row>
    <row r="7" spans="1:6" ht="15.75" x14ac:dyDescent="0.25">
      <c r="A7" s="56"/>
      <c r="B7" s="35"/>
      <c r="C7" s="35"/>
      <c r="D7" s="35"/>
      <c r="E7" s="36"/>
      <c r="F7" s="42"/>
    </row>
    <row r="8" spans="1:6" ht="15.75" x14ac:dyDescent="0.25">
      <c r="A8" s="56" t="s">
        <v>1</v>
      </c>
      <c r="B8" s="35">
        <v>15431582.020969804</v>
      </c>
      <c r="C8" s="14"/>
      <c r="D8" s="35">
        <v>15797208.452400677</v>
      </c>
      <c r="E8" s="36"/>
      <c r="F8" s="42">
        <f>(D8-B8)/B8</f>
        <v>2.3693386130730267E-2</v>
      </c>
    </row>
    <row r="9" spans="1:6" ht="15.75" x14ac:dyDescent="0.25">
      <c r="A9" s="56"/>
      <c r="B9" s="35"/>
      <c r="C9" s="35"/>
      <c r="D9" s="35"/>
      <c r="E9" s="36"/>
      <c r="F9" s="42"/>
    </row>
    <row r="10" spans="1:6" ht="16.5" thickBot="1" x14ac:dyDescent="0.3">
      <c r="A10" s="57" t="s">
        <v>51</v>
      </c>
      <c r="B10" s="58">
        <v>778038524.36448026</v>
      </c>
      <c r="C10" s="58"/>
      <c r="D10" s="58">
        <v>862269362.2025702</v>
      </c>
      <c r="E10" s="59"/>
      <c r="F10" s="126">
        <f>(D10-B10)/B10</f>
        <v>0.10826049764938263</v>
      </c>
    </row>
    <row r="12" spans="1:6" s="60" customFormat="1" ht="12.75" x14ac:dyDescent="0.2">
      <c r="A12" s="236" t="s">
        <v>3</v>
      </c>
      <c r="B12" s="236"/>
      <c r="C12" s="236"/>
      <c r="D12" s="236"/>
      <c r="E12" s="236"/>
      <c r="F12" s="236"/>
    </row>
    <row r="13" spans="1:6" s="60" customFormat="1" ht="12.75" x14ac:dyDescent="0.2">
      <c r="A13" s="236"/>
      <c r="B13" s="236"/>
      <c r="C13" s="236"/>
      <c r="D13" s="236"/>
      <c r="E13" s="236"/>
      <c r="F13" s="236"/>
    </row>
    <row r="14" spans="1:6" s="60" customFormat="1" ht="12.75" x14ac:dyDescent="0.2">
      <c r="A14" s="236"/>
      <c r="B14" s="236"/>
      <c r="C14" s="236"/>
      <c r="D14" s="236"/>
      <c r="E14" s="236"/>
      <c r="F14" s="236"/>
    </row>
    <row r="15" spans="1:6" s="60" customFormat="1" ht="15" customHeight="1" x14ac:dyDescent="0.2">
      <c r="A15" s="236" t="s">
        <v>4</v>
      </c>
      <c r="B15" s="236"/>
      <c r="C15" s="236"/>
      <c r="D15" s="236"/>
      <c r="E15" s="236"/>
      <c r="F15" s="236"/>
    </row>
    <row r="16" spans="1:6" s="60" customFormat="1" ht="12.75" x14ac:dyDescent="0.2">
      <c r="A16" s="236"/>
      <c r="B16" s="236"/>
      <c r="C16" s="236"/>
      <c r="D16" s="236"/>
      <c r="E16" s="236"/>
      <c r="F16" s="236"/>
    </row>
    <row r="17" spans="1:6" s="60" customFormat="1" ht="12.75" x14ac:dyDescent="0.2">
      <c r="A17" s="236"/>
      <c r="B17" s="236"/>
      <c r="C17" s="236"/>
      <c r="D17" s="236"/>
      <c r="E17" s="236"/>
      <c r="F17" s="236"/>
    </row>
    <row r="18" spans="1:6" s="60" customFormat="1" ht="12.75" x14ac:dyDescent="0.2">
      <c r="A18" s="236"/>
      <c r="B18" s="236"/>
      <c r="C18" s="236"/>
      <c r="D18" s="236"/>
      <c r="E18" s="236"/>
      <c r="F18" s="236"/>
    </row>
    <row r="19" spans="1:6" x14ac:dyDescent="0.2">
      <c r="A19" s="50"/>
      <c r="B19" s="50"/>
      <c r="C19" s="50"/>
      <c r="D19" s="50"/>
      <c r="E19" s="50"/>
      <c r="F19" s="50"/>
    </row>
    <row r="21" spans="1:6" x14ac:dyDescent="0.2">
      <c r="A21" s="121" t="s">
        <v>135</v>
      </c>
    </row>
    <row r="24" spans="1:6" x14ac:dyDescent="0.2">
      <c r="B24" s="14"/>
      <c r="D24" s="14"/>
    </row>
    <row r="25" spans="1:6" x14ac:dyDescent="0.2">
      <c r="B25" s="14"/>
      <c r="D25" s="14"/>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A4" sqref="A4"/>
    </sheetView>
  </sheetViews>
  <sheetFormatPr defaultRowHeight="15" x14ac:dyDescent="0.2"/>
  <cols>
    <col min="1" max="1" width="26.85546875" style="51" customWidth="1"/>
    <col min="2" max="2" width="24.42578125" style="51" bestFit="1" customWidth="1"/>
    <col min="3" max="3" width="4.7109375" style="51" customWidth="1"/>
    <col min="4" max="4" width="24.42578125" style="51" bestFit="1" customWidth="1"/>
    <col min="5" max="5" width="4.7109375" style="51" customWidth="1"/>
    <col min="6" max="6" width="11.85546875" style="51" bestFit="1" customWidth="1"/>
    <col min="7" max="7" width="9.140625" style="51"/>
    <col min="8" max="8" width="15" style="51" bestFit="1" customWidth="1"/>
    <col min="9" max="9" width="11.42578125" style="51" bestFit="1" customWidth="1"/>
    <col min="10" max="16384" width="9.140625" style="51"/>
  </cols>
  <sheetData>
    <row r="1" spans="1:9" x14ac:dyDescent="0.2">
      <c r="A1" s="52" t="s">
        <v>12</v>
      </c>
    </row>
    <row r="2" spans="1:9" x14ac:dyDescent="0.2">
      <c r="A2" s="52" t="s">
        <v>74</v>
      </c>
    </row>
    <row r="3" spans="1:9" ht="18.75" x14ac:dyDescent="0.25">
      <c r="A3" s="53" t="s">
        <v>186</v>
      </c>
    </row>
    <row r="4" spans="1:9" ht="15.75" thickBot="1" x14ac:dyDescent="0.25"/>
    <row r="5" spans="1:9" ht="32.25" thickBot="1" x14ac:dyDescent="0.3">
      <c r="A5" s="54"/>
      <c r="B5" s="103" t="s">
        <v>136</v>
      </c>
      <c r="C5" s="110"/>
      <c r="D5" s="103" t="s">
        <v>137</v>
      </c>
      <c r="E5" s="55"/>
      <c r="F5" s="55" t="s">
        <v>2</v>
      </c>
    </row>
    <row r="6" spans="1:9" ht="15.75" x14ac:dyDescent="0.25">
      <c r="A6" s="56" t="s">
        <v>5</v>
      </c>
      <c r="B6" s="14">
        <v>1967335.6553139398</v>
      </c>
      <c r="D6" s="14">
        <v>2190624.5747683882</v>
      </c>
      <c r="E6" s="36"/>
      <c r="F6" s="42">
        <f>(D6-B6)/B6</f>
        <v>0.11349813075939846</v>
      </c>
      <c r="H6" s="123"/>
      <c r="I6" s="14"/>
    </row>
    <row r="7" spans="1:9" ht="15.75" x14ac:dyDescent="0.25">
      <c r="A7" s="56"/>
      <c r="E7" s="36"/>
      <c r="H7" s="123"/>
      <c r="I7" s="14"/>
    </row>
    <row r="8" spans="1:9" ht="15.75" x14ac:dyDescent="0.25">
      <c r="A8" s="56" t="s">
        <v>6</v>
      </c>
      <c r="B8" s="35">
        <v>1981935.7426428234</v>
      </c>
      <c r="D8" s="35">
        <v>1816142.6587264054</v>
      </c>
      <c r="E8" s="36"/>
      <c r="F8" s="42">
        <f>(D8-B8)/B8</f>
        <v>-8.3652098475877068E-2</v>
      </c>
      <c r="H8" s="123"/>
      <c r="I8" s="14"/>
    </row>
    <row r="9" spans="1:9" ht="15.75" x14ac:dyDescent="0.25">
      <c r="A9" s="56"/>
      <c r="E9" s="36"/>
      <c r="H9" s="123"/>
      <c r="I9" s="14"/>
    </row>
    <row r="10" spans="1:9" ht="15.75" x14ac:dyDescent="0.25">
      <c r="A10" s="56" t="s">
        <v>7</v>
      </c>
      <c r="B10" s="14">
        <v>422284.23477313836</v>
      </c>
      <c r="D10" s="14">
        <v>436300.89078885398</v>
      </c>
      <c r="E10" s="36"/>
      <c r="F10" s="42">
        <f>(D10-B10)/B10</f>
        <v>3.3192468156538493E-2</v>
      </c>
      <c r="H10" s="61"/>
    </row>
    <row r="11" spans="1:9" ht="15.75" x14ac:dyDescent="0.25">
      <c r="A11" s="56"/>
      <c r="B11" s="35"/>
      <c r="C11" s="35"/>
      <c r="D11" s="35"/>
      <c r="E11" s="36"/>
      <c r="F11" s="42"/>
      <c r="H11" s="61"/>
    </row>
    <row r="12" spans="1:9" ht="15.75" x14ac:dyDescent="0.25">
      <c r="A12" s="56" t="s">
        <v>8</v>
      </c>
      <c r="B12" s="14">
        <v>152649.66676117035</v>
      </c>
      <c r="C12" s="35"/>
      <c r="D12" s="14">
        <v>189784.30593332753</v>
      </c>
      <c r="E12" s="36"/>
      <c r="F12" s="42">
        <f>(D12-B12)/B12</f>
        <v>0.24326708311952347</v>
      </c>
      <c r="H12" s="61"/>
    </row>
    <row r="13" spans="1:9" ht="16.5" thickBot="1" x14ac:dyDescent="0.3">
      <c r="A13" s="57"/>
      <c r="B13" s="58"/>
      <c r="C13" s="58"/>
      <c r="D13" s="58"/>
      <c r="E13" s="59"/>
      <c r="F13" s="62"/>
      <c r="H13" s="61"/>
    </row>
    <row r="14" spans="1:9" ht="15.75" thickBot="1" x14ac:dyDescent="0.25">
      <c r="A14" s="44" t="s">
        <v>44</v>
      </c>
      <c r="B14" s="43">
        <f>B6+B8+B10+B12</f>
        <v>4524205.2994910721</v>
      </c>
      <c r="C14" s="43"/>
      <c r="D14" s="43">
        <f>D6+D8+D10+D12</f>
        <v>4632852.4302169746</v>
      </c>
      <c r="E14" s="44"/>
      <c r="F14" s="63">
        <f>(D14-B14)/B14</f>
        <v>2.4014633186103251E-2</v>
      </c>
      <c r="H14" s="61"/>
    </row>
    <row r="16" spans="1:9" s="60" customFormat="1" ht="15" customHeight="1" x14ac:dyDescent="0.2">
      <c r="A16" s="236" t="s">
        <v>3</v>
      </c>
      <c r="B16" s="236"/>
      <c r="C16" s="236"/>
      <c r="D16" s="236"/>
      <c r="E16" s="236"/>
      <c r="F16" s="236"/>
    </row>
    <row r="17" spans="1:6" s="60" customFormat="1" ht="12.75" x14ac:dyDescent="0.2">
      <c r="A17" s="236"/>
      <c r="B17" s="236"/>
      <c r="C17" s="236"/>
      <c r="D17" s="236"/>
      <c r="E17" s="236"/>
      <c r="F17" s="236"/>
    </row>
    <row r="18" spans="1:6" s="60" customFormat="1" ht="15" customHeight="1" x14ac:dyDescent="0.2">
      <c r="A18" s="236" t="s">
        <v>4</v>
      </c>
      <c r="B18" s="236"/>
      <c r="C18" s="236"/>
      <c r="D18" s="236"/>
      <c r="E18" s="236"/>
      <c r="F18" s="236"/>
    </row>
    <row r="19" spans="1:6" s="60" customFormat="1" ht="12.75" x14ac:dyDescent="0.2">
      <c r="A19" s="236"/>
      <c r="B19" s="236"/>
      <c r="C19" s="236"/>
      <c r="D19" s="236"/>
      <c r="E19" s="236"/>
      <c r="F19" s="236"/>
    </row>
    <row r="20" spans="1:6" s="60" customFormat="1" ht="12.75" x14ac:dyDescent="0.2">
      <c r="A20" s="236"/>
      <c r="B20" s="236"/>
      <c r="C20" s="236"/>
      <c r="D20" s="236"/>
      <c r="E20" s="236"/>
      <c r="F20" s="236"/>
    </row>
    <row r="21" spans="1:6" s="60" customFormat="1" ht="12.75" x14ac:dyDescent="0.2">
      <c r="A21" s="236"/>
      <c r="B21" s="236"/>
      <c r="C21" s="236"/>
      <c r="D21" s="236"/>
      <c r="E21" s="236"/>
      <c r="F21" s="236"/>
    </row>
    <row r="22" spans="1:6" x14ac:dyDescent="0.2">
      <c r="A22" s="50"/>
      <c r="B22" s="50"/>
      <c r="C22" s="50"/>
      <c r="D22" s="50"/>
      <c r="E22" s="50"/>
      <c r="F22" s="50"/>
    </row>
    <row r="23" spans="1:6" x14ac:dyDescent="0.2">
      <c r="A23" s="121" t="s">
        <v>135</v>
      </c>
    </row>
  </sheetData>
  <mergeCells count="2">
    <mergeCell ref="A18:F21"/>
    <mergeCell ref="A16:F17"/>
  </mergeCells>
  <hyperlinks>
    <hyperlink ref="A1" location="'Contents '!A1" display="Contents "/>
    <hyperlink ref="A2" location="'Background Notes'!A1" display="Background Note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A4" sqref="A4"/>
    </sheetView>
  </sheetViews>
  <sheetFormatPr defaultRowHeight="15" x14ac:dyDescent="0.2"/>
  <cols>
    <col min="1" max="1" width="49.710937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8" width="10.28515625" style="2" bestFit="1" customWidth="1"/>
    <col min="9" max="16384" width="9.140625" style="2"/>
  </cols>
  <sheetData>
    <row r="1" spans="1:8" x14ac:dyDescent="0.2">
      <c r="A1" s="3" t="s">
        <v>12</v>
      </c>
    </row>
    <row r="2" spans="1:8" x14ac:dyDescent="0.2">
      <c r="A2" s="3" t="s">
        <v>74</v>
      </c>
    </row>
    <row r="3" spans="1:8" ht="18.75" x14ac:dyDescent="0.25">
      <c r="A3" s="4" t="s">
        <v>207</v>
      </c>
    </row>
    <row r="4" spans="1:8" ht="15.75" thickBot="1" x14ac:dyDescent="0.25"/>
    <row r="5" spans="1:8" ht="32.25" thickBot="1" x14ac:dyDescent="0.3">
      <c r="A5" s="17"/>
      <c r="B5" s="103" t="s">
        <v>136</v>
      </c>
      <c r="C5" s="110"/>
      <c r="D5" s="103" t="s">
        <v>137</v>
      </c>
      <c r="E5" s="18"/>
      <c r="F5" s="18" t="s">
        <v>2</v>
      </c>
    </row>
    <row r="6" spans="1:8" ht="18.75" x14ac:dyDescent="0.25">
      <c r="A6" s="19" t="s">
        <v>75</v>
      </c>
      <c r="B6" s="5">
        <v>1321138.2990565784</v>
      </c>
      <c r="D6" s="5">
        <v>1404446.1245089383</v>
      </c>
      <c r="E6" s="21"/>
      <c r="F6" s="42">
        <f>(D6-B6)/B6</f>
        <v>6.3057611388489587E-2</v>
      </c>
      <c r="H6" s="5"/>
    </row>
    <row r="7" spans="1:8" ht="15.75" x14ac:dyDescent="0.25">
      <c r="A7" s="19"/>
      <c r="E7" s="21"/>
    </row>
    <row r="8" spans="1:8" ht="18.75" x14ac:dyDescent="0.25">
      <c r="A8" s="19" t="s">
        <v>76</v>
      </c>
      <c r="B8" s="20">
        <v>671463.08401770028</v>
      </c>
      <c r="D8" s="20">
        <v>758463.79154919821</v>
      </c>
      <c r="E8" s="21"/>
      <c r="F8" s="42">
        <f>(D8-B8)/B8</f>
        <v>0.12956886179196789</v>
      </c>
      <c r="H8" s="5"/>
    </row>
    <row r="9" spans="1:8" ht="15.75" x14ac:dyDescent="0.25">
      <c r="A9" s="19"/>
      <c r="E9" s="21"/>
    </row>
    <row r="10" spans="1:8" x14ac:dyDescent="0.2">
      <c r="A10" s="28" t="s">
        <v>50</v>
      </c>
      <c r="B10" s="29">
        <f>SUM(B6,B8)</f>
        <v>1992601.3830742787</v>
      </c>
      <c r="C10" s="30"/>
      <c r="D10" s="29">
        <f>SUM(D6,D8)</f>
        <v>2162909.9160581366</v>
      </c>
      <c r="E10" s="30"/>
      <c r="F10" s="66">
        <f>(D10-B10)/B10</f>
        <v>8.5470448043701505E-2</v>
      </c>
    </row>
    <row r="11" spans="1:8" ht="15.75" x14ac:dyDescent="0.25">
      <c r="A11" s="19"/>
      <c r="B11" s="20"/>
      <c r="C11" s="20"/>
      <c r="D11" s="20"/>
      <c r="E11" s="21"/>
      <c r="F11" s="22"/>
    </row>
    <row r="12" spans="1:8" ht="18.75" x14ac:dyDescent="0.25">
      <c r="A12" s="19" t="s">
        <v>89</v>
      </c>
      <c r="B12" s="5">
        <v>347297</v>
      </c>
      <c r="C12" s="20"/>
      <c r="D12" s="20">
        <v>468296</v>
      </c>
      <c r="E12" s="21"/>
      <c r="F12" s="42">
        <f>(D12-B12)/B12</f>
        <v>0.34840208812630113</v>
      </c>
      <c r="H12" s="5"/>
    </row>
    <row r="13" spans="1:8" ht="15.75" x14ac:dyDescent="0.25">
      <c r="A13" s="19"/>
      <c r="B13" s="5"/>
      <c r="C13" s="20"/>
      <c r="D13" s="5"/>
      <c r="E13" s="21"/>
      <c r="F13" s="22"/>
    </row>
    <row r="14" spans="1:8" x14ac:dyDescent="0.2">
      <c r="A14" s="28" t="s">
        <v>43</v>
      </c>
      <c r="B14" s="29">
        <f>SUM(B10,B12)</f>
        <v>2339898.3830742789</v>
      </c>
      <c r="C14" s="29"/>
      <c r="D14" s="29">
        <f>SUM(D10,D12)</f>
        <v>2631205.9160581366</v>
      </c>
      <c r="E14" s="30"/>
      <c r="F14" s="66">
        <f>(D14-B14)/B14</f>
        <v>0.12449580507044192</v>
      </c>
    </row>
    <row r="15" spans="1:8" ht="15.75" x14ac:dyDescent="0.25">
      <c r="A15" s="19"/>
      <c r="B15" s="5"/>
      <c r="C15" s="20"/>
      <c r="D15" s="5"/>
      <c r="E15" s="21"/>
      <c r="F15" s="22"/>
    </row>
    <row r="16" spans="1:8" ht="18.75" x14ac:dyDescent="0.25">
      <c r="A16" s="19" t="s">
        <v>88</v>
      </c>
      <c r="B16" s="5">
        <v>2184306.9164167931</v>
      </c>
      <c r="C16" s="20"/>
      <c r="D16" s="35">
        <v>2001646.5141588384</v>
      </c>
      <c r="E16" s="21"/>
      <c r="F16" s="42">
        <f>(D16-B16)/B16</f>
        <v>-8.3623963686200592E-2</v>
      </c>
      <c r="H16" s="5"/>
    </row>
    <row r="17" spans="1:6" ht="15.75" thickBot="1" x14ac:dyDescent="0.25">
      <c r="B17" s="5"/>
      <c r="C17" s="20"/>
      <c r="D17" s="5"/>
      <c r="E17" s="21"/>
      <c r="F17" s="22"/>
    </row>
    <row r="18" spans="1:6" ht="15.75" thickBot="1" x14ac:dyDescent="0.25">
      <c r="A18" s="31" t="s">
        <v>44</v>
      </c>
      <c r="B18" s="64">
        <f>SUM(B16,B14)</f>
        <v>4524205.2994910721</v>
      </c>
      <c r="C18" s="64"/>
      <c r="D18" s="64">
        <f>SUM(D16,D14)</f>
        <v>4632852.4302169755</v>
      </c>
      <c r="E18" s="65"/>
      <c r="F18" s="63">
        <f>(D18-B18)/B18</f>
        <v>2.401463318610346E-2</v>
      </c>
    </row>
    <row r="20" spans="1:6" ht="15" customHeight="1" x14ac:dyDescent="0.2">
      <c r="A20" s="237" t="s">
        <v>3</v>
      </c>
      <c r="B20" s="237"/>
      <c r="C20" s="237"/>
      <c r="D20" s="237"/>
      <c r="E20" s="237"/>
      <c r="F20" s="237"/>
    </row>
    <row r="21" spans="1:6" x14ac:dyDescent="0.2">
      <c r="A21" s="237"/>
      <c r="B21" s="237"/>
      <c r="C21" s="237"/>
      <c r="D21" s="237"/>
      <c r="E21" s="237"/>
      <c r="F21" s="237"/>
    </row>
    <row r="22" spans="1:6" ht="15" customHeight="1" x14ac:dyDescent="0.2">
      <c r="A22" s="237" t="s">
        <v>9</v>
      </c>
      <c r="B22" s="237"/>
      <c r="C22" s="237"/>
      <c r="D22" s="237"/>
      <c r="E22" s="237"/>
      <c r="F22" s="237"/>
    </row>
    <row r="23" spans="1:6" x14ac:dyDescent="0.2">
      <c r="A23" s="237"/>
      <c r="B23" s="237"/>
      <c r="C23" s="237"/>
      <c r="D23" s="237"/>
      <c r="E23" s="237"/>
      <c r="F23" s="237"/>
    </row>
    <row r="24" spans="1:6" ht="18" customHeight="1" x14ac:dyDescent="0.2">
      <c r="A24" s="237" t="s">
        <v>96</v>
      </c>
      <c r="B24" s="237"/>
      <c r="C24" s="237"/>
      <c r="D24" s="237"/>
      <c r="E24" s="237"/>
      <c r="F24" s="237"/>
    </row>
    <row r="25" spans="1:6" ht="15" customHeight="1" x14ac:dyDescent="0.2">
      <c r="A25" s="237" t="s">
        <v>90</v>
      </c>
      <c r="B25" s="237"/>
      <c r="C25" s="237"/>
      <c r="D25" s="237"/>
      <c r="E25" s="237"/>
      <c r="F25" s="237"/>
    </row>
    <row r="27" spans="1:6" s="51" customFormat="1" x14ac:dyDescent="0.2">
      <c r="A27" s="121" t="s">
        <v>135</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A4" sqref="A4"/>
    </sheetView>
  </sheetViews>
  <sheetFormatPr defaultRowHeight="15" x14ac:dyDescent="0.2"/>
  <cols>
    <col min="1" max="1" width="25.710937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8" width="9.140625" style="2"/>
    <col min="9" max="12" width="14.140625" style="2" bestFit="1" customWidth="1"/>
    <col min="13" max="13" width="15.5703125" style="2" bestFit="1" customWidth="1"/>
    <col min="14" max="14" width="14.140625" style="2" bestFit="1" customWidth="1"/>
    <col min="15" max="16384" width="9.140625" style="2"/>
  </cols>
  <sheetData>
    <row r="1" spans="1:12" x14ac:dyDescent="0.2">
      <c r="A1" s="3" t="s">
        <v>12</v>
      </c>
    </row>
    <row r="2" spans="1:12" x14ac:dyDescent="0.2">
      <c r="A2" s="3" t="s">
        <v>74</v>
      </c>
    </row>
    <row r="3" spans="1:12" ht="18.75" x14ac:dyDescent="0.25">
      <c r="A3" s="4" t="s">
        <v>187</v>
      </c>
    </row>
    <row r="4" spans="1:12" ht="15.75" thickBot="1" x14ac:dyDescent="0.25"/>
    <row r="5" spans="1:12" ht="32.25" thickBot="1" x14ac:dyDescent="0.3">
      <c r="A5" s="17"/>
      <c r="B5" s="103" t="s">
        <v>136</v>
      </c>
      <c r="C5" s="110"/>
      <c r="D5" s="103" t="s">
        <v>137</v>
      </c>
      <c r="E5" s="18"/>
      <c r="F5" s="18" t="s">
        <v>2</v>
      </c>
    </row>
    <row r="6" spans="1:12" ht="15.75" x14ac:dyDescent="0.25">
      <c r="A6" s="19" t="s">
        <v>0</v>
      </c>
      <c r="B6" s="20">
        <v>2339898.383074278</v>
      </c>
      <c r="C6" s="5"/>
      <c r="D6" s="5">
        <v>2631205.9160581366</v>
      </c>
      <c r="E6" s="21"/>
      <c r="F6" s="41">
        <f>(D6-B6)/B6</f>
        <v>0.12449580507044238</v>
      </c>
      <c r="J6" s="5"/>
      <c r="K6" s="5"/>
      <c r="L6" s="5"/>
    </row>
    <row r="7" spans="1:12" ht="15.75" x14ac:dyDescent="0.25">
      <c r="A7" s="19"/>
      <c r="B7" s="20"/>
      <c r="C7" s="20"/>
      <c r="D7" s="20"/>
      <c r="E7" s="21"/>
      <c r="F7" s="42"/>
      <c r="J7" s="5"/>
    </row>
    <row r="8" spans="1:12" ht="15.75" x14ac:dyDescent="0.25">
      <c r="A8" s="19" t="s">
        <v>1</v>
      </c>
      <c r="B8" s="20">
        <v>10832864.862962045</v>
      </c>
      <c r="C8" s="5"/>
      <c r="D8" s="5">
        <v>11621511.247335518</v>
      </c>
      <c r="E8" s="21"/>
      <c r="F8" s="42">
        <f>(D8-B8)/B8</f>
        <v>7.2801275964392703E-2</v>
      </c>
      <c r="J8" s="5"/>
      <c r="L8" s="5"/>
    </row>
    <row r="9" spans="1:12" ht="15.75" x14ac:dyDescent="0.25">
      <c r="A9" s="19"/>
      <c r="B9" s="20"/>
      <c r="C9" s="20"/>
      <c r="D9" s="20"/>
      <c r="E9" s="21"/>
      <c r="F9" s="42"/>
      <c r="J9" s="5"/>
    </row>
    <row r="10" spans="1:12" ht="16.5" thickBot="1" x14ac:dyDescent="0.3">
      <c r="A10" s="23" t="s">
        <v>51</v>
      </c>
      <c r="B10" s="24">
        <v>546958216.50779545</v>
      </c>
      <c r="C10" s="24"/>
      <c r="D10" s="24">
        <v>628652318.52104247</v>
      </c>
      <c r="E10" s="25"/>
      <c r="F10" s="62">
        <f>(D10-B10)/B10</f>
        <v>0.14936077299440784</v>
      </c>
      <c r="J10" s="5"/>
      <c r="L10" s="5"/>
    </row>
    <row r="12" spans="1:12" x14ac:dyDescent="0.2">
      <c r="A12" s="237" t="s">
        <v>3</v>
      </c>
      <c r="B12" s="237"/>
      <c r="C12" s="237"/>
      <c r="D12" s="237"/>
      <c r="E12" s="237"/>
      <c r="F12" s="237"/>
    </row>
    <row r="13" spans="1:12" x14ac:dyDescent="0.2">
      <c r="A13" s="237"/>
      <c r="B13" s="237"/>
      <c r="C13" s="237"/>
      <c r="D13" s="237"/>
      <c r="E13" s="237"/>
      <c r="F13" s="237"/>
    </row>
    <row r="14" spans="1:12" x14ac:dyDescent="0.2">
      <c r="A14" s="237"/>
      <c r="B14" s="237"/>
      <c r="C14" s="237"/>
      <c r="D14" s="237"/>
      <c r="E14" s="237"/>
      <c r="F14" s="237"/>
    </row>
    <row r="15" spans="1:12" ht="15" customHeight="1" x14ac:dyDescent="0.2">
      <c r="A15" s="237" t="s">
        <v>118</v>
      </c>
      <c r="B15" s="237"/>
      <c r="C15" s="237"/>
      <c r="D15" s="237"/>
      <c r="E15" s="237"/>
      <c r="F15" s="237"/>
    </row>
    <row r="16" spans="1:12" x14ac:dyDescent="0.2">
      <c r="A16" s="237"/>
      <c r="B16" s="237"/>
      <c r="C16" s="237"/>
      <c r="D16" s="237"/>
      <c r="E16" s="237"/>
      <c r="F16" s="237"/>
    </row>
    <row r="17" spans="1:14" x14ac:dyDescent="0.2">
      <c r="A17" s="237"/>
      <c r="B17" s="237"/>
      <c r="C17" s="237"/>
      <c r="D17" s="237"/>
      <c r="E17" s="237"/>
      <c r="F17" s="237"/>
    </row>
    <row r="18" spans="1:14" x14ac:dyDescent="0.2">
      <c r="A18" s="237"/>
      <c r="B18" s="237"/>
      <c r="C18" s="237"/>
      <c r="D18" s="237"/>
      <c r="E18" s="237"/>
      <c r="F18" s="237"/>
    </row>
    <row r="19" spans="1:14" x14ac:dyDescent="0.2">
      <c r="A19" s="13"/>
      <c r="B19" s="13"/>
      <c r="C19" s="13"/>
      <c r="D19" s="13"/>
      <c r="E19" s="13"/>
      <c r="F19" s="13"/>
    </row>
    <row r="20" spans="1:14" s="51" customFormat="1" x14ac:dyDescent="0.2">
      <c r="A20" s="121" t="s">
        <v>135</v>
      </c>
    </row>
    <row r="22" spans="1:14" x14ac:dyDescent="0.2">
      <c r="I22" s="5"/>
      <c r="K22" s="5"/>
      <c r="L22" s="5"/>
      <c r="N22" s="5"/>
    </row>
    <row r="23" spans="1:14" x14ac:dyDescent="0.2">
      <c r="I23" s="5"/>
      <c r="L23" s="5"/>
    </row>
    <row r="24" spans="1:14" x14ac:dyDescent="0.2">
      <c r="I24" s="5"/>
      <c r="K24" s="5"/>
      <c r="L24" s="5"/>
      <c r="N24" s="5"/>
    </row>
    <row r="25" spans="1:14" x14ac:dyDescent="0.2">
      <c r="I25" s="5"/>
      <c r="L25" s="5"/>
    </row>
    <row r="26" spans="1:14" x14ac:dyDescent="0.2">
      <c r="I26" s="5"/>
      <c r="K26" s="5"/>
      <c r="L26" s="5"/>
      <c r="N26" s="5"/>
    </row>
  </sheetData>
  <mergeCells count="2">
    <mergeCell ref="A12:F14"/>
    <mergeCell ref="A15:F18"/>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7" workbookViewId="0">
      <selection activeCell="A4" sqref="A4"/>
    </sheetView>
  </sheetViews>
  <sheetFormatPr defaultRowHeight="15" x14ac:dyDescent="0.2"/>
  <cols>
    <col min="1" max="1" width="42.5703125" style="2" customWidth="1"/>
    <col min="2" max="2" width="24" style="2" customWidth="1"/>
    <col min="3" max="3" width="4.7109375" style="2" customWidth="1"/>
    <col min="4" max="4" width="24" style="51" customWidth="1"/>
    <col min="5" max="5" width="4.7109375" style="2" customWidth="1"/>
    <col min="6" max="6" width="12.85546875" style="2" customWidth="1"/>
    <col min="7" max="7" width="9.140625" style="2"/>
    <col min="8" max="8" width="16.140625" style="16" bestFit="1" customWidth="1"/>
    <col min="9" max="16384" width="9.140625" style="2"/>
  </cols>
  <sheetData>
    <row r="1" spans="1:6" x14ac:dyDescent="0.2">
      <c r="A1" s="3" t="s">
        <v>12</v>
      </c>
    </row>
    <row r="2" spans="1:6" x14ac:dyDescent="0.2">
      <c r="A2" s="3" t="s">
        <v>74</v>
      </c>
    </row>
    <row r="3" spans="1:6" ht="18.75" x14ac:dyDescent="0.25">
      <c r="A3" s="4" t="s">
        <v>208</v>
      </c>
    </row>
    <row r="4" spans="1:6" ht="15.75" thickBot="1" x14ac:dyDescent="0.25"/>
    <row r="5" spans="1:6" ht="32.25" thickBot="1" x14ac:dyDescent="0.3">
      <c r="A5" s="79"/>
      <c r="B5" s="103" t="s">
        <v>136</v>
      </c>
      <c r="C5" s="110"/>
      <c r="D5" s="103" t="s">
        <v>137</v>
      </c>
      <c r="E5" s="18"/>
      <c r="F5" s="18" t="s">
        <v>2</v>
      </c>
    </row>
    <row r="6" spans="1:6" x14ac:dyDescent="0.2">
      <c r="A6" s="80" t="s">
        <v>5</v>
      </c>
      <c r="B6" s="20">
        <v>279621.49292056024</v>
      </c>
      <c r="C6" s="21"/>
      <c r="D6" s="35">
        <v>325798.89447184053</v>
      </c>
      <c r="E6" s="21"/>
      <c r="F6" s="42">
        <f t="shared" ref="F6:F30" si="0">(D6-B6)/B6</f>
        <v>0.1651425327465767</v>
      </c>
    </row>
    <row r="7" spans="1:6" x14ac:dyDescent="0.2">
      <c r="A7" s="80" t="s">
        <v>6</v>
      </c>
      <c r="B7" s="20">
        <v>791614.23752870143</v>
      </c>
      <c r="C7" s="20"/>
      <c r="D7" s="35">
        <v>803151.21638423088</v>
      </c>
      <c r="E7" s="20"/>
      <c r="F7" s="42">
        <f t="shared" si="0"/>
        <v>1.4573991103982836E-2</v>
      </c>
    </row>
    <row r="8" spans="1:6" x14ac:dyDescent="0.2">
      <c r="A8" s="80" t="s">
        <v>7</v>
      </c>
      <c r="B8" s="20">
        <v>229827.44699532585</v>
      </c>
      <c r="C8" s="21"/>
      <c r="D8" s="35">
        <v>257428.13866930164</v>
      </c>
      <c r="E8" s="21"/>
      <c r="F8" s="42">
        <f t="shared" si="0"/>
        <v>0.12009310478281178</v>
      </c>
    </row>
    <row r="9" spans="1:6" x14ac:dyDescent="0.2">
      <c r="A9" s="80" t="s">
        <v>8</v>
      </c>
      <c r="B9" s="20">
        <v>20075.121611990882</v>
      </c>
      <c r="C9" s="20"/>
      <c r="D9" s="35">
        <v>18067.874983565278</v>
      </c>
      <c r="E9" s="20"/>
      <c r="F9" s="42">
        <f t="shared" si="0"/>
        <v>-9.9986773042842966E-2</v>
      </c>
    </row>
    <row r="10" spans="1:6" ht="18.75" thickBot="1" x14ac:dyDescent="0.25">
      <c r="A10" s="81" t="s">
        <v>77</v>
      </c>
      <c r="B10" s="27">
        <f>SUM(B6:B9)</f>
        <v>1321138.2990565784</v>
      </c>
      <c r="C10" s="26"/>
      <c r="D10" s="27">
        <f>SUM(D6:D9)</f>
        <v>1404446.1245089381</v>
      </c>
      <c r="E10" s="26"/>
      <c r="F10" s="62">
        <f t="shared" si="0"/>
        <v>6.3057611388489407E-2</v>
      </c>
    </row>
    <row r="11" spans="1:6" x14ac:dyDescent="0.2">
      <c r="A11" s="80" t="s">
        <v>5</v>
      </c>
      <c r="B11" s="20">
        <v>322609.93733309605</v>
      </c>
      <c r="C11" s="20"/>
      <c r="D11" s="35">
        <v>375183.64953065669</v>
      </c>
      <c r="E11" s="21"/>
      <c r="F11" s="42">
        <f t="shared" si="0"/>
        <v>0.16296370977338517</v>
      </c>
    </row>
    <row r="12" spans="1:6" x14ac:dyDescent="0.2">
      <c r="A12" s="80" t="s">
        <v>6</v>
      </c>
      <c r="B12" s="20">
        <v>247061.49824856073</v>
      </c>
      <c r="C12" s="20"/>
      <c r="D12" s="35">
        <v>297842.03199171397</v>
      </c>
      <c r="E12" s="21"/>
      <c r="F12" s="42">
        <f t="shared" si="0"/>
        <v>0.20553803042214436</v>
      </c>
    </row>
    <row r="13" spans="1:6" x14ac:dyDescent="0.2">
      <c r="A13" s="80" t="s">
        <v>7</v>
      </c>
      <c r="B13" s="20">
        <v>76129.498334082222</v>
      </c>
      <c r="C13" s="20"/>
      <c r="D13" s="35">
        <v>66266.950526910266</v>
      </c>
      <c r="E13" s="21"/>
      <c r="F13" s="42">
        <f t="shared" si="0"/>
        <v>-0.12954962298440126</v>
      </c>
    </row>
    <row r="14" spans="1:6" x14ac:dyDescent="0.2">
      <c r="A14" s="80" t="s">
        <v>8</v>
      </c>
      <c r="B14" s="184">
        <v>25662.150101961161</v>
      </c>
      <c r="C14" s="20"/>
      <c r="D14" s="184">
        <v>19171.159499917314</v>
      </c>
      <c r="E14" s="21"/>
      <c r="F14" s="185">
        <f t="shared" si="0"/>
        <v>-0.2529402476508697</v>
      </c>
    </row>
    <row r="15" spans="1:6" ht="18.75" thickBot="1" x14ac:dyDescent="0.25">
      <c r="A15" s="81" t="s">
        <v>78</v>
      </c>
      <c r="B15" s="27">
        <f>SUM(B11:B14)</f>
        <v>671463.08401770005</v>
      </c>
      <c r="C15" s="27"/>
      <c r="D15" s="27">
        <f>SUM(D11:D14)</f>
        <v>758463.79154919821</v>
      </c>
      <c r="E15" s="26"/>
      <c r="F15" s="62">
        <f t="shared" si="0"/>
        <v>0.12956886179196828</v>
      </c>
    </row>
    <row r="16" spans="1:6" x14ac:dyDescent="0.2">
      <c r="A16" s="80" t="s">
        <v>5</v>
      </c>
      <c r="B16" s="112">
        <v>119122</v>
      </c>
      <c r="C16" s="20"/>
      <c r="D16" s="35">
        <v>166406</v>
      </c>
      <c r="E16" s="21"/>
      <c r="F16" s="113">
        <f t="shared" si="0"/>
        <v>0.39693759339164891</v>
      </c>
    </row>
    <row r="17" spans="1:8" x14ac:dyDescent="0.2">
      <c r="A17" s="80" t="s">
        <v>6</v>
      </c>
      <c r="B17" s="35">
        <v>163873</v>
      </c>
      <c r="C17" s="35"/>
      <c r="D17" s="35">
        <v>195366</v>
      </c>
      <c r="E17" s="36"/>
      <c r="F17" s="42">
        <f t="shared" si="0"/>
        <v>0.19217930958730237</v>
      </c>
    </row>
    <row r="18" spans="1:8" x14ac:dyDescent="0.2">
      <c r="A18" s="80" t="s">
        <v>7</v>
      </c>
      <c r="B18" s="180">
        <v>28594</v>
      </c>
      <c r="C18" s="35"/>
      <c r="D18" s="182">
        <v>43683</v>
      </c>
      <c r="E18" s="36"/>
      <c r="F18" s="181">
        <f t="shared" si="0"/>
        <v>0.5276981184863957</v>
      </c>
    </row>
    <row r="19" spans="1:8" x14ac:dyDescent="0.2">
      <c r="A19" s="80" t="s">
        <v>8</v>
      </c>
      <c r="B19" s="182">
        <v>35708</v>
      </c>
      <c r="C19" s="35"/>
      <c r="D19" s="184">
        <v>62841</v>
      </c>
      <c r="E19" s="36"/>
      <c r="F19" s="183">
        <f t="shared" si="0"/>
        <v>0.75985773496135323</v>
      </c>
    </row>
    <row r="20" spans="1:8" ht="18.75" thickBot="1" x14ac:dyDescent="0.25">
      <c r="A20" s="81" t="s">
        <v>79</v>
      </c>
      <c r="B20" s="27">
        <f>SUM(B16:B19)</f>
        <v>347297</v>
      </c>
      <c r="C20" s="58"/>
      <c r="D20" s="27">
        <f>SUM(D16:D19)</f>
        <v>468296</v>
      </c>
      <c r="E20" s="26"/>
      <c r="F20" s="62">
        <f t="shared" si="0"/>
        <v>0.34840208812630113</v>
      </c>
    </row>
    <row r="21" spans="1:8" x14ac:dyDescent="0.2">
      <c r="A21" s="80" t="s">
        <v>5</v>
      </c>
      <c r="B21" s="39">
        <v>1245982.2250602834</v>
      </c>
      <c r="C21" s="39"/>
      <c r="D21" s="39">
        <v>1323236.0307658911</v>
      </c>
      <c r="E21" s="38"/>
      <c r="F21" s="42">
        <f t="shared" si="0"/>
        <v>6.2002333702529284E-2</v>
      </c>
    </row>
    <row r="22" spans="1:8" x14ac:dyDescent="0.2">
      <c r="A22" s="80" t="s">
        <v>6</v>
      </c>
      <c r="B22" s="35">
        <v>779387.00686556112</v>
      </c>
      <c r="C22" s="35"/>
      <c r="D22" s="35">
        <v>519783.41035046038</v>
      </c>
      <c r="E22" s="21"/>
      <c r="F22" s="42">
        <f t="shared" si="0"/>
        <v>-0.33308689294057037</v>
      </c>
    </row>
    <row r="23" spans="1:8" x14ac:dyDescent="0.2">
      <c r="A23" s="80" t="s">
        <v>7</v>
      </c>
      <c r="B23" s="180">
        <v>87733.289443730289</v>
      </c>
      <c r="C23" s="35"/>
      <c r="D23" s="182">
        <v>68922.801592642121</v>
      </c>
      <c r="E23" s="21"/>
      <c r="F23" s="181">
        <f t="shared" si="0"/>
        <v>-0.21440536392007387</v>
      </c>
    </row>
    <row r="24" spans="1:8" x14ac:dyDescent="0.2">
      <c r="A24" s="80" t="s">
        <v>8</v>
      </c>
      <c r="B24" s="180">
        <v>71204.395047218291</v>
      </c>
      <c r="C24" s="35"/>
      <c r="D24" s="182">
        <v>89704.271449844964</v>
      </c>
      <c r="E24" s="21"/>
      <c r="F24" s="181">
        <f t="shared" si="0"/>
        <v>0.25981368692703188</v>
      </c>
    </row>
    <row r="25" spans="1:8" ht="18.75" thickBot="1" x14ac:dyDescent="0.25">
      <c r="A25" s="82" t="s">
        <v>176</v>
      </c>
      <c r="B25" s="27">
        <f>SUM(B21:B24)</f>
        <v>2184306.9164167931</v>
      </c>
      <c r="C25" s="43"/>
      <c r="D25" s="27">
        <f>SUM(D21:D24)</f>
        <v>2001646.5141588387</v>
      </c>
      <c r="E25" s="26"/>
      <c r="F25" s="62">
        <f t="shared" si="0"/>
        <v>-8.3623963686200481E-2</v>
      </c>
    </row>
    <row r="26" spans="1:8" x14ac:dyDescent="0.2">
      <c r="A26" s="80" t="s">
        <v>5</v>
      </c>
      <c r="B26" s="39">
        <f>B6+B11+B16+B21</f>
        <v>1967335.6553139398</v>
      </c>
      <c r="C26" s="39"/>
      <c r="D26" s="39">
        <f>D6+D11+D16+D21</f>
        <v>2190624.5747683882</v>
      </c>
      <c r="E26" s="40"/>
      <c r="F26" s="42">
        <f t="shared" si="0"/>
        <v>0.11349813075939846</v>
      </c>
      <c r="H26" s="102"/>
    </row>
    <row r="27" spans="1:8" x14ac:dyDescent="0.2">
      <c r="A27" s="80" t="s">
        <v>6</v>
      </c>
      <c r="B27" s="35">
        <f>B7+B12+B17+B22</f>
        <v>1981935.7426428231</v>
      </c>
      <c r="C27" s="35"/>
      <c r="D27" s="35">
        <f>D7+D12+D17+D22</f>
        <v>1816142.6587264051</v>
      </c>
      <c r="E27" s="36"/>
      <c r="F27" s="42">
        <f t="shared" si="0"/>
        <v>-8.3652098475877082E-2</v>
      </c>
    </row>
    <row r="28" spans="1:8" x14ac:dyDescent="0.2">
      <c r="A28" s="80" t="s">
        <v>7</v>
      </c>
      <c r="B28" s="35">
        <f>B8+B13+B18+B23</f>
        <v>422284.23477313831</v>
      </c>
      <c r="C28" s="35"/>
      <c r="D28" s="35">
        <f>D8+D13+D18+D23</f>
        <v>436300.89078885398</v>
      </c>
      <c r="E28" s="36"/>
      <c r="F28" s="42">
        <f t="shared" si="0"/>
        <v>3.3192468156538632E-2</v>
      </c>
    </row>
    <row r="29" spans="1:8" x14ac:dyDescent="0.2">
      <c r="A29" s="80" t="s">
        <v>8</v>
      </c>
      <c r="B29" s="35">
        <f>B9+B14+B19+B24</f>
        <v>152649.66676117032</v>
      </c>
      <c r="C29" s="35"/>
      <c r="D29" s="35">
        <f>D9+D14+D19+D24</f>
        <v>189784.30593332756</v>
      </c>
      <c r="E29" s="36"/>
      <c r="F29" s="42">
        <f t="shared" si="0"/>
        <v>0.24326708311952389</v>
      </c>
    </row>
    <row r="30" spans="1:8" ht="15.75" thickBot="1" x14ac:dyDescent="0.25">
      <c r="A30" s="82" t="s">
        <v>44</v>
      </c>
      <c r="B30" s="27">
        <f>SUM(B26:B29)</f>
        <v>4524205.2994910711</v>
      </c>
      <c r="C30" s="43"/>
      <c r="D30" s="27">
        <f>SUM(D26:D29)</f>
        <v>4632852.4302169746</v>
      </c>
      <c r="E30" s="44"/>
      <c r="F30" s="111">
        <f t="shared" si="0"/>
        <v>2.4014633186103463E-2</v>
      </c>
    </row>
    <row r="32" spans="1:8" ht="15" customHeight="1" x14ac:dyDescent="0.2">
      <c r="A32" s="237" t="s">
        <v>3</v>
      </c>
      <c r="B32" s="237"/>
      <c r="C32" s="237"/>
      <c r="D32" s="237"/>
      <c r="E32" s="237"/>
      <c r="F32" s="237"/>
    </row>
    <row r="33" spans="1:8" x14ac:dyDescent="0.2">
      <c r="A33" s="237"/>
      <c r="B33" s="237"/>
      <c r="C33" s="237"/>
      <c r="D33" s="237"/>
      <c r="E33" s="237"/>
      <c r="F33" s="237"/>
    </row>
    <row r="34" spans="1:8" x14ac:dyDescent="0.2">
      <c r="A34" s="237" t="s">
        <v>9</v>
      </c>
      <c r="B34" s="237"/>
      <c r="C34" s="237"/>
      <c r="D34" s="237"/>
      <c r="E34" s="237"/>
      <c r="F34" s="237"/>
    </row>
    <row r="35" spans="1:8" x14ac:dyDescent="0.2">
      <c r="A35" s="237"/>
      <c r="B35" s="237"/>
      <c r="C35" s="237"/>
      <c r="D35" s="237"/>
      <c r="E35" s="237"/>
      <c r="F35" s="237"/>
    </row>
    <row r="36" spans="1:8" x14ac:dyDescent="0.2">
      <c r="A36" s="237" t="s">
        <v>96</v>
      </c>
      <c r="B36" s="237"/>
      <c r="C36" s="237"/>
      <c r="D36" s="237"/>
      <c r="E36" s="237"/>
      <c r="F36" s="237"/>
    </row>
    <row r="37" spans="1:8" x14ac:dyDescent="0.2">
      <c r="A37" s="237" t="s">
        <v>90</v>
      </c>
      <c r="B37" s="237"/>
      <c r="C37" s="237"/>
      <c r="D37" s="237"/>
      <c r="E37" s="237"/>
      <c r="F37" s="237"/>
    </row>
    <row r="38" spans="1:8" x14ac:dyDescent="0.2">
      <c r="A38" s="179" t="s">
        <v>175</v>
      </c>
      <c r="B38" s="7"/>
      <c r="C38" s="60"/>
      <c r="D38" s="7"/>
      <c r="E38" s="7"/>
      <c r="G38" s="16"/>
      <c r="H38" s="2"/>
    </row>
    <row r="39" spans="1:8" x14ac:dyDescent="0.2">
      <c r="A39" s="177" t="s">
        <v>10</v>
      </c>
      <c r="B39" s="7"/>
      <c r="C39" s="60"/>
      <c r="D39" s="7"/>
      <c r="E39" s="7"/>
      <c r="G39" s="16"/>
      <c r="H39" s="2"/>
    </row>
    <row r="40" spans="1:8" x14ac:dyDescent="0.2">
      <c r="A40" s="178" t="s">
        <v>11</v>
      </c>
      <c r="B40" s="7"/>
      <c r="C40" s="60"/>
      <c r="D40" s="7"/>
      <c r="E40" s="7"/>
      <c r="G40" s="16"/>
      <c r="H40" s="2"/>
    </row>
    <row r="42" spans="1:8" s="51" customFormat="1" x14ac:dyDescent="0.2">
      <c r="A42" s="121" t="s">
        <v>135</v>
      </c>
      <c r="H42" s="102"/>
    </row>
  </sheetData>
  <mergeCells count="4">
    <mergeCell ref="A32:F33"/>
    <mergeCell ref="A34:F35"/>
    <mergeCell ref="A36:F36"/>
    <mergeCell ref="A37:F37"/>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A24" sqref="A24:F25"/>
    </sheetView>
  </sheetViews>
  <sheetFormatPr defaultRowHeight="15" x14ac:dyDescent="0.2"/>
  <cols>
    <col min="1" max="1" width="34.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3" t="s">
        <v>12</v>
      </c>
    </row>
    <row r="2" spans="1:6" x14ac:dyDescent="0.2">
      <c r="A2" s="3" t="s">
        <v>74</v>
      </c>
    </row>
    <row r="3" spans="1:6" ht="18.75" x14ac:dyDescent="0.25">
      <c r="A3" s="4" t="s">
        <v>173</v>
      </c>
    </row>
    <row r="4" spans="1:6" ht="15.75" thickBot="1" x14ac:dyDescent="0.25"/>
    <row r="5" spans="1:6" ht="32.25" thickBot="1" x14ac:dyDescent="0.3">
      <c r="A5" s="17"/>
      <c r="B5" s="103" t="s">
        <v>136</v>
      </c>
      <c r="C5" s="110"/>
      <c r="D5" s="103" t="s">
        <v>137</v>
      </c>
      <c r="E5" s="18"/>
      <c r="F5" s="18" t="s">
        <v>2</v>
      </c>
    </row>
    <row r="6" spans="1:6" ht="18.75" x14ac:dyDescent="0.25">
      <c r="A6" s="19" t="s">
        <v>80</v>
      </c>
      <c r="B6" s="5">
        <v>5449240.4931686912</v>
      </c>
      <c r="D6" s="5">
        <v>5619566.5053200889</v>
      </c>
      <c r="E6" s="21"/>
      <c r="F6" s="42">
        <f>(D6-B6)/B6</f>
        <v>3.1256835216746784E-2</v>
      </c>
    </row>
    <row r="7" spans="1:6" ht="15.75" x14ac:dyDescent="0.25">
      <c r="A7" s="19"/>
      <c r="E7" s="21"/>
    </row>
    <row r="8" spans="1:6" ht="18.75" x14ac:dyDescent="0.25">
      <c r="A8" s="19" t="s">
        <v>81</v>
      </c>
      <c r="B8" s="20">
        <v>4460625.3697933527</v>
      </c>
      <c r="D8" s="20">
        <v>4992668.7420154298</v>
      </c>
      <c r="E8" s="21"/>
      <c r="F8" s="42">
        <f>(D8-B8)/B8</f>
        <v>0.11927551141707403</v>
      </c>
    </row>
    <row r="9" spans="1:6" ht="15.75" x14ac:dyDescent="0.25">
      <c r="A9" s="19"/>
      <c r="E9" s="21"/>
    </row>
    <row r="10" spans="1:6" x14ac:dyDescent="0.2">
      <c r="A10" s="28" t="s">
        <v>45</v>
      </c>
      <c r="B10" s="29">
        <f>B8+B6</f>
        <v>9909865.8629620448</v>
      </c>
      <c r="C10" s="30"/>
      <c r="D10" s="29">
        <f>D8+D6</f>
        <v>10612235.24733552</v>
      </c>
      <c r="E10" s="30"/>
      <c r="F10" s="66">
        <f>(D10-B10)/B10</f>
        <v>7.0875771083700384E-2</v>
      </c>
    </row>
    <row r="11" spans="1:6" ht="15.75" x14ac:dyDescent="0.25">
      <c r="A11" s="19"/>
      <c r="B11" s="20"/>
      <c r="C11" s="20"/>
      <c r="D11" s="20"/>
      <c r="E11" s="21"/>
      <c r="F11" s="22"/>
    </row>
    <row r="12" spans="1:6" ht="18.75" x14ac:dyDescent="0.25">
      <c r="A12" s="19" t="s">
        <v>91</v>
      </c>
      <c r="B12" s="5">
        <v>922999</v>
      </c>
      <c r="C12" s="20"/>
      <c r="D12" s="5">
        <v>1009276</v>
      </c>
      <c r="E12" s="21"/>
      <c r="F12" s="42">
        <f>(D12-B12)/B12</f>
        <v>9.3474640817595683E-2</v>
      </c>
    </row>
    <row r="13" spans="1:6" ht="15.75" x14ac:dyDescent="0.25">
      <c r="A13" s="19"/>
      <c r="B13" s="5"/>
      <c r="C13" s="20"/>
      <c r="D13" s="5"/>
      <c r="E13" s="21"/>
      <c r="F13" s="22"/>
    </row>
    <row r="14" spans="1:6" x14ac:dyDescent="0.2">
      <c r="A14" s="28" t="s">
        <v>46</v>
      </c>
      <c r="B14" s="29">
        <f>SUM(B12+B10)</f>
        <v>10832864.862962045</v>
      </c>
      <c r="C14" s="29"/>
      <c r="D14" s="29">
        <f>SUM(D12+D10)</f>
        <v>11621511.24733552</v>
      </c>
      <c r="E14" s="30"/>
      <c r="F14" s="66">
        <f>(D14-B14)/B14</f>
        <v>7.2801275964392884E-2</v>
      </c>
    </row>
    <row r="15" spans="1:6" ht="15.75" x14ac:dyDescent="0.25">
      <c r="A15" s="19"/>
      <c r="B15" s="5"/>
      <c r="C15" s="20"/>
      <c r="D15" s="5"/>
      <c r="E15" s="21"/>
      <c r="F15" s="22"/>
    </row>
    <row r="16" spans="1:6" ht="18.75" x14ac:dyDescent="0.25">
      <c r="A16" s="19" t="s">
        <v>92</v>
      </c>
      <c r="B16" s="5">
        <v>4598717.1580077596</v>
      </c>
      <c r="C16" s="20"/>
      <c r="D16" s="14">
        <v>4175697.205065161</v>
      </c>
      <c r="E16" s="21"/>
      <c r="F16" s="42">
        <f>(D16-B16)/B16</f>
        <v>-9.198651241379191E-2</v>
      </c>
    </row>
    <row r="17" spans="1:6" ht="15.75" thickBot="1" x14ac:dyDescent="0.25">
      <c r="B17" s="5"/>
      <c r="C17" s="20"/>
      <c r="D17" s="5"/>
      <c r="E17" s="21"/>
      <c r="F17" s="22"/>
    </row>
    <row r="18" spans="1:6" ht="15.75" thickBot="1" x14ac:dyDescent="0.25">
      <c r="A18" s="31" t="s">
        <v>47</v>
      </c>
      <c r="B18" s="32">
        <f>B16+B14</f>
        <v>15431582.020969804</v>
      </c>
      <c r="C18" s="32"/>
      <c r="D18" s="32">
        <f>D16+D14</f>
        <v>15797208.452400681</v>
      </c>
      <c r="E18" s="31"/>
      <c r="F18" s="63">
        <f>(D18-B18)/B18</f>
        <v>2.369338613073051E-2</v>
      </c>
    </row>
    <row r="20" spans="1:6" ht="15" customHeight="1" x14ac:dyDescent="0.2">
      <c r="A20" s="237" t="s">
        <v>3</v>
      </c>
      <c r="B20" s="237"/>
      <c r="C20" s="237"/>
      <c r="D20" s="237"/>
      <c r="E20" s="237"/>
      <c r="F20" s="237"/>
    </row>
    <row r="21" spans="1:6" x14ac:dyDescent="0.2">
      <c r="A21" s="237"/>
      <c r="B21" s="237"/>
      <c r="C21" s="237"/>
      <c r="D21" s="237"/>
      <c r="E21" s="237"/>
      <c r="F21" s="237"/>
    </row>
    <row r="22" spans="1:6" ht="15" customHeight="1" x14ac:dyDescent="0.2">
      <c r="A22" s="237" t="s">
        <v>9</v>
      </c>
      <c r="B22" s="237"/>
      <c r="C22" s="237"/>
      <c r="D22" s="237"/>
      <c r="E22" s="237"/>
      <c r="F22" s="237"/>
    </row>
    <row r="23" spans="1:6" x14ac:dyDescent="0.2">
      <c r="A23" s="237"/>
      <c r="B23" s="237"/>
      <c r="C23" s="237"/>
      <c r="D23" s="237"/>
      <c r="E23" s="237"/>
      <c r="F23" s="237"/>
    </row>
    <row r="24" spans="1:6" ht="18" customHeight="1" x14ac:dyDescent="0.2">
      <c r="A24" s="237" t="s">
        <v>96</v>
      </c>
      <c r="B24" s="237"/>
      <c r="C24" s="237"/>
      <c r="D24" s="237"/>
      <c r="E24" s="237"/>
      <c r="F24" s="237"/>
    </row>
    <row r="25" spans="1:6" x14ac:dyDescent="0.2">
      <c r="A25" s="237" t="s">
        <v>90</v>
      </c>
      <c r="B25" s="237"/>
      <c r="C25" s="237"/>
      <c r="D25" s="237"/>
      <c r="E25" s="237"/>
      <c r="F25" s="237"/>
    </row>
    <row r="27" spans="1:6" s="51" customFormat="1" x14ac:dyDescent="0.2">
      <c r="A27" s="121" t="s">
        <v>135</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B27" sqref="B27"/>
    </sheetView>
  </sheetViews>
  <sheetFormatPr defaultRowHeight="15" x14ac:dyDescent="0.2"/>
  <cols>
    <col min="1" max="1" width="41.425781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14.140625" style="2" bestFit="1" customWidth="1"/>
    <col min="10" max="16384" width="9.140625" style="2"/>
  </cols>
  <sheetData>
    <row r="1" spans="1:9" x14ac:dyDescent="0.2">
      <c r="A1" s="3" t="s">
        <v>12</v>
      </c>
    </row>
    <row r="2" spans="1:9" x14ac:dyDescent="0.2">
      <c r="A2" s="3" t="s">
        <v>74</v>
      </c>
    </row>
    <row r="3" spans="1:9" ht="18.75" x14ac:dyDescent="0.25">
      <c r="A3" s="4" t="s">
        <v>174</v>
      </c>
    </row>
    <row r="4" spans="1:9" ht="15.75" thickBot="1" x14ac:dyDescent="0.25"/>
    <row r="5" spans="1:9" ht="32.25" thickBot="1" x14ac:dyDescent="0.3">
      <c r="A5" s="17"/>
      <c r="B5" s="103" t="s">
        <v>136</v>
      </c>
      <c r="C5" s="110"/>
      <c r="D5" s="103" t="s">
        <v>137</v>
      </c>
      <c r="E5" s="18"/>
      <c r="F5" s="18" t="s">
        <v>2</v>
      </c>
    </row>
    <row r="6" spans="1:9" ht="18.75" x14ac:dyDescent="0.25">
      <c r="A6" s="19" t="s">
        <v>82</v>
      </c>
      <c r="B6" s="5">
        <v>278814899.43798047</v>
      </c>
      <c r="D6" s="5">
        <v>315339390.04848266</v>
      </c>
      <c r="E6" s="21"/>
      <c r="F6" s="42">
        <f>(D6-B6)/B6</f>
        <v>0.13099906312082393</v>
      </c>
      <c r="H6" s="5"/>
      <c r="I6" s="5"/>
    </row>
    <row r="7" spans="1:9" ht="15.75" x14ac:dyDescent="0.25">
      <c r="A7" s="19"/>
      <c r="E7" s="21"/>
      <c r="H7" s="5"/>
      <c r="I7" s="5"/>
    </row>
    <row r="8" spans="1:9" ht="18.75" x14ac:dyDescent="0.25">
      <c r="A8" s="19" t="s">
        <v>83</v>
      </c>
      <c r="B8" s="20">
        <v>211613105.5764817</v>
      </c>
      <c r="D8" s="20">
        <v>234616325.68922657</v>
      </c>
      <c r="E8" s="21"/>
      <c r="F8" s="42">
        <f>(D8-B8)/B8</f>
        <v>0.1087041374402541</v>
      </c>
      <c r="H8" s="5"/>
      <c r="I8" s="5"/>
    </row>
    <row r="9" spans="1:9" ht="15.75" x14ac:dyDescent="0.25">
      <c r="A9" s="19"/>
      <c r="E9" s="21"/>
      <c r="H9" s="5"/>
      <c r="I9" s="5"/>
    </row>
    <row r="10" spans="1:9" x14ac:dyDescent="0.2">
      <c r="A10" s="28" t="s">
        <v>127</v>
      </c>
      <c r="B10" s="29">
        <f>B6+B8</f>
        <v>490428005.01446217</v>
      </c>
      <c r="C10" s="30"/>
      <c r="D10" s="29">
        <f>D6+D8</f>
        <v>549955715.73770928</v>
      </c>
      <c r="E10" s="30"/>
      <c r="F10" s="66">
        <f>(D10-B10)/B10</f>
        <v>0.12137910175315479</v>
      </c>
      <c r="H10" s="5"/>
      <c r="I10" s="5"/>
    </row>
    <row r="11" spans="1:9" ht="15.75" x14ac:dyDescent="0.25">
      <c r="A11" s="19"/>
      <c r="B11" s="20"/>
      <c r="C11" s="20"/>
      <c r="D11" s="20"/>
      <c r="E11" s="21"/>
      <c r="F11" s="22"/>
      <c r="H11" s="5"/>
      <c r="I11" s="5"/>
    </row>
    <row r="12" spans="1:9" ht="18.75" x14ac:dyDescent="0.25">
      <c r="A12" s="19" t="s">
        <v>93</v>
      </c>
      <c r="B12" s="5">
        <v>56530211.493333332</v>
      </c>
      <c r="C12" s="20"/>
      <c r="D12" s="20">
        <v>78696602.783333331</v>
      </c>
      <c r="E12" s="21"/>
      <c r="F12" s="42">
        <f>(D12-B12)/B12</f>
        <v>0.39211583867175354</v>
      </c>
      <c r="H12" s="5"/>
      <c r="I12" s="5"/>
    </row>
    <row r="13" spans="1:9" ht="15.75" x14ac:dyDescent="0.25">
      <c r="A13" s="19"/>
      <c r="B13" s="5"/>
      <c r="C13" s="20"/>
      <c r="D13" s="20"/>
      <c r="E13" s="21"/>
      <c r="F13" s="22"/>
    </row>
    <row r="14" spans="1:9" x14ac:dyDescent="0.2">
      <c r="A14" s="28" t="s">
        <v>48</v>
      </c>
      <c r="B14" s="29">
        <f>B12+B10</f>
        <v>546958216.50779545</v>
      </c>
      <c r="C14" s="29"/>
      <c r="D14" s="29">
        <f>D12+D10</f>
        <v>628652318.52104259</v>
      </c>
      <c r="E14" s="30"/>
      <c r="F14" s="66">
        <f>(D14-B14)/B14</f>
        <v>0.14936077299440806</v>
      </c>
    </row>
    <row r="15" spans="1:9" ht="15.75" x14ac:dyDescent="0.25">
      <c r="A15" s="19"/>
      <c r="B15" s="5"/>
      <c r="C15" s="20"/>
      <c r="D15" s="20"/>
      <c r="E15" s="21"/>
      <c r="F15" s="22"/>
    </row>
    <row r="16" spans="1:9" ht="18.75" x14ac:dyDescent="0.25">
      <c r="A16" s="19" t="s">
        <v>94</v>
      </c>
      <c r="B16" s="5">
        <v>231080307.85668486</v>
      </c>
      <c r="C16" s="20"/>
      <c r="D16" s="35">
        <v>233617043.68152767</v>
      </c>
      <c r="E16" s="21"/>
      <c r="F16" s="42">
        <f>(D16-B16)/B16</f>
        <v>1.0977723927977821E-2</v>
      </c>
    </row>
    <row r="17" spans="1:6" ht="15.75" thickBot="1" x14ac:dyDescent="0.25">
      <c r="B17" s="5"/>
      <c r="C17" s="20"/>
      <c r="D17" s="5"/>
      <c r="E17" s="21"/>
      <c r="F17" s="22"/>
    </row>
    <row r="18" spans="1:6" ht="15.75" thickBot="1" x14ac:dyDescent="0.25">
      <c r="A18" s="31" t="s">
        <v>49</v>
      </c>
      <c r="B18" s="32">
        <f>B16+B14</f>
        <v>778038524.36448026</v>
      </c>
      <c r="C18" s="32"/>
      <c r="D18" s="32">
        <f>D16+D14</f>
        <v>862269362.2025702</v>
      </c>
      <c r="E18" s="31"/>
      <c r="F18" s="63">
        <f>(D18-B18)/B18</f>
        <v>0.10826049764938263</v>
      </c>
    </row>
    <row r="20" spans="1:6" ht="15" customHeight="1" x14ac:dyDescent="0.2">
      <c r="A20" s="237" t="s">
        <v>3</v>
      </c>
      <c r="B20" s="237"/>
      <c r="C20" s="237"/>
      <c r="D20" s="237"/>
      <c r="E20" s="237"/>
      <c r="F20" s="237"/>
    </row>
    <row r="21" spans="1:6" x14ac:dyDescent="0.2">
      <c r="A21" s="237"/>
      <c r="B21" s="237"/>
      <c r="C21" s="237"/>
      <c r="D21" s="237"/>
      <c r="E21" s="237"/>
      <c r="F21" s="237"/>
    </row>
    <row r="22" spans="1:6" ht="15" customHeight="1" x14ac:dyDescent="0.2">
      <c r="A22" s="237" t="s">
        <v>9</v>
      </c>
      <c r="B22" s="237"/>
      <c r="C22" s="237"/>
      <c r="D22" s="237"/>
      <c r="E22" s="237"/>
      <c r="F22" s="237"/>
    </row>
    <row r="23" spans="1:6" x14ac:dyDescent="0.2">
      <c r="A23" s="237"/>
      <c r="B23" s="237"/>
      <c r="C23" s="237"/>
      <c r="D23" s="237"/>
      <c r="E23" s="237"/>
      <c r="F23" s="237"/>
    </row>
    <row r="24" spans="1:6" ht="18" customHeight="1" x14ac:dyDescent="0.2">
      <c r="A24" s="237" t="s">
        <v>96</v>
      </c>
      <c r="B24" s="237"/>
      <c r="C24" s="237"/>
      <c r="D24" s="237"/>
      <c r="E24" s="237"/>
      <c r="F24" s="237"/>
    </row>
    <row r="25" spans="1:6" x14ac:dyDescent="0.2">
      <c r="A25" s="237" t="s">
        <v>90</v>
      </c>
      <c r="B25" s="237"/>
      <c r="C25" s="237"/>
      <c r="D25" s="237"/>
      <c r="E25" s="237"/>
      <c r="F25" s="237"/>
    </row>
    <row r="27" spans="1:6" s="51" customFormat="1" x14ac:dyDescent="0.2">
      <c r="A27" s="121" t="s">
        <v>135</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Contact</vt:lpstr>
      <vt:lpstr>Contents </vt:lpstr>
      <vt:lpstr>Table 1.1</vt:lpstr>
      <vt:lpstr>Table 1.2</vt:lpstr>
      <vt:lpstr>Table 1.3</vt:lpstr>
      <vt:lpstr>Table 1.4</vt:lpstr>
      <vt:lpstr>Table 1.5</vt:lpstr>
      <vt:lpstr>Table 1.6</vt:lpstr>
      <vt:lpstr>Table 1.7</vt:lpstr>
      <vt:lpstr>Table 2.1</vt:lpstr>
      <vt:lpstr>Table 2.2</vt:lpstr>
      <vt:lpstr>Table 2.3 </vt:lpstr>
      <vt:lpstr>Table 2.4</vt:lpstr>
      <vt:lpstr>Table 2.5 </vt:lpstr>
      <vt:lpstr>Table 2.6 </vt:lpstr>
      <vt:lpstr>Table 2.7</vt:lpstr>
      <vt:lpstr>Table 3.1</vt:lpstr>
      <vt:lpstr>Figure 1</vt:lpstr>
      <vt:lpstr>Figure 2</vt:lpstr>
      <vt:lpstr>Figure 3</vt:lpstr>
      <vt:lpstr>Figure 4</vt:lpstr>
      <vt:lpstr>Figure 5</vt:lpstr>
      <vt:lpstr>Figure 6</vt:lpstr>
      <vt:lpstr>Figure 7</vt:lpstr>
      <vt:lpstr>Background Notes</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Ian Stanley</cp:lastModifiedBy>
  <cp:lastPrinted>2016-02-05T14:20:31Z</cp:lastPrinted>
  <dcterms:created xsi:type="dcterms:W3CDTF">2014-09-25T13:39:56Z</dcterms:created>
  <dcterms:modified xsi:type="dcterms:W3CDTF">2017-08-16T15:50:15Z</dcterms:modified>
</cp:coreProperties>
</file>