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435" tabRatio="807"/>
  </bookViews>
  <sheets>
    <sheet name="Contents" sheetId="103" r:id="rId1"/>
    <sheet name="Figure 1.1" sheetId="104" r:id="rId2"/>
    <sheet name="Table 1.1" sheetId="40" r:id="rId3"/>
    <sheet name="Figure 1.2" sheetId="105" r:id="rId4"/>
    <sheet name="Table 1.2" sheetId="41" r:id="rId5"/>
    <sheet name="Figure 1.3" sheetId="106" r:id="rId6"/>
    <sheet name="Table 1.3" sheetId="42" r:id="rId7"/>
    <sheet name="Table 1.4" sheetId="43" r:id="rId8"/>
    <sheet name="Table 1.5" sheetId="44" r:id="rId9"/>
    <sheet name="Figure 1.6" sheetId="107" r:id="rId10"/>
    <sheet name="Table 1.6" sheetId="45" r:id="rId11"/>
  </sheets>
  <externalReferences>
    <externalReference r:id="rId12"/>
  </externalReferences>
  <definedNames>
    <definedName name="_xlnm._FilterDatabase" localSheetId="4" hidden="1">'Table 1.2'!#REF!</definedName>
    <definedName name="solver_adj" localSheetId="7" hidden="1">'Table 1.4'!$T$18:$U$19</definedName>
    <definedName name="solver_cvg" localSheetId="7" hidden="1">0.0001</definedName>
    <definedName name="solver_drv" localSheetId="7" hidden="1">1</definedName>
    <definedName name="solver_est" localSheetId="7" hidden="1">1</definedName>
    <definedName name="solver_itr" localSheetId="7" hidden="1">100</definedName>
    <definedName name="solver_lhs1" localSheetId="7" hidden="1">'Table 1.4'!$T$18</definedName>
    <definedName name="solver_lhs10" localSheetId="7" hidden="1">'Table 1.4'!$T$19</definedName>
    <definedName name="solver_lhs11" localSheetId="7" hidden="1">'Table 1.4'!$U$19</definedName>
    <definedName name="solver_lhs2" localSheetId="7" hidden="1">'Table 1.4'!$T$19</definedName>
    <definedName name="solver_lhs3" localSheetId="7" hidden="1">'Table 1.4'!$U$18</definedName>
    <definedName name="solver_lhs4" localSheetId="7" hidden="1">'Table 1.4'!$U$19</definedName>
    <definedName name="solver_lhs5" localSheetId="7" hidden="1">'Table 1.4'!$T$18</definedName>
    <definedName name="solver_lhs6" localSheetId="7" hidden="1">'Table 1.4'!$T$19</definedName>
    <definedName name="solver_lhs7" localSheetId="7" hidden="1">'Table 1.4'!$U$18</definedName>
    <definedName name="solver_lhs8" localSheetId="7" hidden="1">'Table 1.4'!$U$19</definedName>
    <definedName name="solver_lhs9" localSheetId="7" hidden="1">'Table 1.4'!$T$18</definedName>
    <definedName name="solver_lin" localSheetId="7" hidden="1">2</definedName>
    <definedName name="solver_neg" localSheetId="7" hidden="1">2</definedName>
    <definedName name="solver_num" localSheetId="7" hidden="1">11</definedName>
    <definedName name="solver_nwt" localSheetId="7" hidden="1">1</definedName>
    <definedName name="solver_opt" localSheetId="7" hidden="1">'Table 1.4'!$W$21</definedName>
    <definedName name="solver_pre" localSheetId="7" hidden="1">0.000001</definedName>
    <definedName name="solver_rel1" localSheetId="7" hidden="1">1</definedName>
    <definedName name="solver_rel10" localSheetId="7" hidden="1">2</definedName>
    <definedName name="solver_rel11" localSheetId="7" hidden="1">2</definedName>
    <definedName name="solver_rel2" localSheetId="7" hidden="1">1</definedName>
    <definedName name="solver_rel3" localSheetId="7" hidden="1">1</definedName>
    <definedName name="solver_rel4" localSheetId="7" hidden="1">1</definedName>
    <definedName name="solver_rel5" localSheetId="7" hidden="1">3</definedName>
    <definedName name="solver_rel6" localSheetId="7" hidden="1">3</definedName>
    <definedName name="solver_rel7" localSheetId="7" hidden="1">3</definedName>
    <definedName name="solver_rel8" localSheetId="7" hidden="1">3</definedName>
    <definedName name="solver_rel9" localSheetId="7" hidden="1">1</definedName>
    <definedName name="solver_rhs1" localSheetId="7" hidden="1">1</definedName>
    <definedName name="solver_rhs10" localSheetId="7" hidden="1">'Table 1.4'!$T$18</definedName>
    <definedName name="solver_rhs11" localSheetId="7" hidden="1">'Table 1.4'!$U$18</definedName>
    <definedName name="solver_rhs2" localSheetId="7" hidden="1">1</definedName>
    <definedName name="solver_rhs3" localSheetId="7" hidden="1">1</definedName>
    <definedName name="solver_rhs4" localSheetId="7" hidden="1">1</definedName>
    <definedName name="solver_rhs5" localSheetId="7" hidden="1">0</definedName>
    <definedName name="solver_rhs6" localSheetId="7" hidden="1">0</definedName>
    <definedName name="solver_rhs7" localSheetId="7" hidden="1">0</definedName>
    <definedName name="solver_rhs8" localSheetId="7" hidden="1">0</definedName>
    <definedName name="solver_rhs9" localSheetId="7" hidden="1">1-'Table 1.4'!$U$19</definedName>
    <definedName name="solver_scl" localSheetId="7" hidden="1">2</definedName>
    <definedName name="solver_sho" localSheetId="7" hidden="1">2</definedName>
    <definedName name="solver_tim" localSheetId="7" hidden="1">100</definedName>
    <definedName name="solver_tol" localSheetId="7" hidden="1">0.05</definedName>
    <definedName name="solver_typ" localSheetId="7" hidden="1">2</definedName>
    <definedName name="solver_val" localSheetId="7" hidden="1">0</definedName>
  </definedNames>
  <calcPr calcId="152511"/>
</workbook>
</file>

<file path=xl/calcChain.xml><?xml version="1.0" encoding="utf-8"?>
<calcChain xmlns="http://schemas.openxmlformats.org/spreadsheetml/2006/main">
  <c r="B19" i="45" l="1"/>
  <c r="B18" i="45"/>
  <c r="B17" i="45"/>
  <c r="B16" i="45"/>
  <c r="B15" i="45"/>
  <c r="B14" i="45"/>
  <c r="B13" i="45"/>
  <c r="B11" i="45"/>
  <c r="B10" i="45"/>
  <c r="B9" i="45"/>
  <c r="B8" i="45"/>
  <c r="B7" i="45"/>
  <c r="B6" i="45"/>
  <c r="B5" i="45"/>
  <c r="B4" i="45" s="1"/>
  <c r="I47" i="44" l="1"/>
  <c r="I22" i="44"/>
  <c r="I23" i="44"/>
  <c r="I24" i="44"/>
  <c r="I25" i="44"/>
  <c r="I26" i="44"/>
  <c r="I27" i="44"/>
  <c r="I28" i="44"/>
  <c r="I29" i="44"/>
  <c r="I30" i="44"/>
  <c r="I31" i="44"/>
  <c r="I32" i="44"/>
  <c r="I33" i="44"/>
  <c r="I34" i="44"/>
  <c r="I35" i="44"/>
  <c r="I36" i="44"/>
  <c r="I37" i="44"/>
  <c r="I38" i="44"/>
  <c r="I39" i="44"/>
  <c r="I40" i="44"/>
  <c r="I41" i="44"/>
  <c r="I42" i="44"/>
  <c r="I43" i="44"/>
  <c r="I44" i="44"/>
  <c r="I45" i="44"/>
  <c r="I46" i="44"/>
  <c r="I21" i="44"/>
  <c r="H22" i="44"/>
  <c r="H23" i="44"/>
  <c r="H24" i="44"/>
  <c r="H25" i="44"/>
  <c r="H26" i="44"/>
  <c r="H27" i="44"/>
  <c r="H28" i="44"/>
  <c r="H29" i="44"/>
  <c r="H30" i="44"/>
  <c r="H31" i="44"/>
  <c r="H32" i="44"/>
  <c r="H33" i="44"/>
  <c r="H34" i="44"/>
  <c r="H35" i="44"/>
  <c r="H36" i="44"/>
  <c r="H37" i="44"/>
  <c r="H38" i="44"/>
  <c r="H39" i="44"/>
  <c r="H40" i="44"/>
  <c r="H41" i="44"/>
  <c r="H42" i="44"/>
  <c r="H43" i="44"/>
  <c r="H44" i="44"/>
  <c r="H45" i="44"/>
  <c r="H46" i="44"/>
  <c r="H21" i="44"/>
  <c r="B47" i="44"/>
  <c r="I6" i="44"/>
  <c r="I7" i="44"/>
  <c r="I8" i="44"/>
  <c r="I9" i="44"/>
  <c r="I10" i="44"/>
  <c r="I11" i="44"/>
  <c r="I12" i="44"/>
  <c r="I13" i="44"/>
  <c r="I14" i="44"/>
  <c r="I15" i="44"/>
  <c r="I16" i="44"/>
  <c r="I5" i="44"/>
  <c r="B16" i="44"/>
  <c r="H16" i="44" s="1"/>
  <c r="H6" i="44"/>
  <c r="H7" i="44"/>
  <c r="H8" i="44"/>
  <c r="H9" i="44"/>
  <c r="H10" i="44"/>
  <c r="H11" i="44"/>
  <c r="H12" i="44"/>
  <c r="H13" i="44"/>
  <c r="H14" i="44"/>
  <c r="H15" i="44"/>
  <c r="H5" i="44"/>
  <c r="B19" i="42" l="1"/>
  <c r="B18" i="42"/>
  <c r="B17" i="42"/>
  <c r="B16" i="42"/>
  <c r="B15" i="42"/>
  <c r="B14" i="42"/>
  <c r="B13" i="42"/>
  <c r="B11" i="42"/>
  <c r="B10" i="42"/>
  <c r="B9" i="42"/>
  <c r="B8" i="42"/>
  <c r="B7" i="42"/>
  <c r="B6" i="42"/>
  <c r="B5" i="42" l="1"/>
  <c r="M22" i="41" l="1"/>
  <c r="M23" i="41"/>
  <c r="M24" i="41"/>
  <c r="M25" i="41"/>
  <c r="M26" i="41"/>
  <c r="M27" i="41"/>
  <c r="M28" i="41"/>
  <c r="M29" i="41"/>
  <c r="M30" i="41"/>
  <c r="M31" i="41"/>
  <c r="M32" i="41"/>
  <c r="M33" i="41"/>
  <c r="M34" i="41"/>
  <c r="M35" i="41"/>
  <c r="M36" i="41"/>
  <c r="M37" i="41"/>
  <c r="M38" i="41"/>
  <c r="M39" i="41"/>
  <c r="M40" i="41"/>
  <c r="M41" i="41"/>
  <c r="M42" i="41"/>
  <c r="M43" i="41"/>
  <c r="M44" i="41"/>
  <c r="M45" i="41"/>
  <c r="M46" i="41"/>
  <c r="M21" i="41"/>
  <c r="L47" i="41"/>
  <c r="M6" i="41"/>
  <c r="M7" i="41"/>
  <c r="M8" i="41"/>
  <c r="M9" i="41"/>
  <c r="M10" i="41"/>
  <c r="M11" i="41"/>
  <c r="M12" i="41"/>
  <c r="M13" i="41"/>
  <c r="M14" i="41"/>
  <c r="M15" i="41"/>
  <c r="M5" i="41"/>
  <c r="L16" i="41"/>
  <c r="D22" i="40" l="1"/>
  <c r="C22" i="40"/>
  <c r="B22" i="40"/>
  <c r="B12" i="45" l="1"/>
  <c r="B20" i="45" s="1"/>
  <c r="D47" i="44"/>
  <c r="E47" i="44"/>
  <c r="F47" i="44"/>
  <c r="G47" i="44"/>
  <c r="H47" i="44" s="1"/>
  <c r="C47" i="44"/>
  <c r="D16" i="44"/>
  <c r="E16" i="44"/>
  <c r="F16" i="44"/>
  <c r="C16" i="44"/>
  <c r="G16" i="44"/>
  <c r="B20" i="42"/>
  <c r="K47" i="41"/>
  <c r="M47" i="41" s="1"/>
  <c r="K16" i="41"/>
  <c r="M16" i="41" s="1"/>
</calcChain>
</file>

<file path=xl/sharedStrings.xml><?xml version="1.0" encoding="utf-8"?>
<sst xmlns="http://schemas.openxmlformats.org/spreadsheetml/2006/main" count="309" uniqueCount="174">
  <si>
    <t>Jul 2009 - Jun 2010</t>
  </si>
  <si>
    <t>Jul 09 - Jun 10</t>
  </si>
  <si>
    <t>Time-period</t>
  </si>
  <si>
    <t>Total</t>
  </si>
  <si>
    <t>Antrim</t>
  </si>
  <si>
    <t>Ards</t>
  </si>
  <si>
    <t>Armagh</t>
  </si>
  <si>
    <t>Ballymena</t>
  </si>
  <si>
    <t>Ballymoney</t>
  </si>
  <si>
    <t>Banbridge</t>
  </si>
  <si>
    <t>Belfast</t>
  </si>
  <si>
    <t>Carrickfergus</t>
  </si>
  <si>
    <t>Castlereagh</t>
  </si>
  <si>
    <t>Coleraine</t>
  </si>
  <si>
    <t>Cookstown</t>
  </si>
  <si>
    <t>Craigavon</t>
  </si>
  <si>
    <t>Derry</t>
  </si>
  <si>
    <t>Down</t>
  </si>
  <si>
    <t>Dungannon</t>
  </si>
  <si>
    <t>Fermanagh</t>
  </si>
  <si>
    <t>Larne</t>
  </si>
  <si>
    <t>Limavady</t>
  </si>
  <si>
    <t>Lisburn</t>
  </si>
  <si>
    <t>Magherafelt</t>
  </si>
  <si>
    <t>Moyle</t>
  </si>
  <si>
    <t>Newry &amp; Mourne</t>
  </si>
  <si>
    <t>Newtownabbey</t>
  </si>
  <si>
    <t>North Down</t>
  </si>
  <si>
    <t>Omagh</t>
  </si>
  <si>
    <t>Strabane</t>
  </si>
  <si>
    <t>Northern Ireland</t>
  </si>
  <si>
    <t>Gender / Age</t>
  </si>
  <si>
    <t xml:space="preserve">Male </t>
  </si>
  <si>
    <t>Less than 18 years</t>
  </si>
  <si>
    <t>18-24</t>
  </si>
  <si>
    <t>25-34</t>
  </si>
  <si>
    <t>35-44</t>
  </si>
  <si>
    <t>45-54</t>
  </si>
  <si>
    <t>55-64</t>
  </si>
  <si>
    <t>Female</t>
  </si>
  <si>
    <t>Area (LGD)</t>
  </si>
  <si>
    <t>65 years and over</t>
  </si>
  <si>
    <t>Percentage</t>
  </si>
  <si>
    <t>Number</t>
  </si>
  <si>
    <t>Estimated Net International Migration</t>
  </si>
  <si>
    <t>Population Change</t>
  </si>
  <si>
    <t>Net Internal Migration</t>
  </si>
  <si>
    <t>Net International Migration</t>
  </si>
  <si>
    <t>Net Within UK Migration</t>
  </si>
  <si>
    <t>Jul 2000 - Jun 2001</t>
  </si>
  <si>
    <t>Jul 2001 - Jun 2002</t>
  </si>
  <si>
    <t>Jul 2002 - Jun 2003</t>
  </si>
  <si>
    <t>Jul 2003 - Jun 2004</t>
  </si>
  <si>
    <t>Jul 2004 - Jun 2005</t>
  </si>
  <si>
    <t>Jul 2005 - Jun 2006</t>
  </si>
  <si>
    <t>Jul 2006 - Jun 2007</t>
  </si>
  <si>
    <t>Jul 00 - Jun 01</t>
  </si>
  <si>
    <t>Jul 01 - Jun 02</t>
  </si>
  <si>
    <t>Jul 02 - Jun 03</t>
  </si>
  <si>
    <t>Jul 03 - Jun 04</t>
  </si>
  <si>
    <t>Jul 04 - Jun 05</t>
  </si>
  <si>
    <t>Jul 05 - Jun 06</t>
  </si>
  <si>
    <t>Jul 06 - Jun 07</t>
  </si>
  <si>
    <t>Newry and Mourne</t>
  </si>
  <si>
    <t>Jul 2007 - Jun 2008</t>
  </si>
  <si>
    <t>Jul 07 - Jun 08</t>
  </si>
  <si>
    <t>Male</t>
  </si>
  <si>
    <t>Jul 2008 - Jun 2009</t>
  </si>
  <si>
    <t>Jul 08 - Jun 09</t>
  </si>
  <si>
    <t>Jul 2010 - Jun 2011</t>
  </si>
  <si>
    <t>Jul 10 - Jun 11</t>
  </si>
  <si>
    <t>IN</t>
  </si>
  <si>
    <t>OUT</t>
  </si>
  <si>
    <t>NET</t>
  </si>
  <si>
    <t>Jul 2011 - Jun 2012</t>
  </si>
  <si>
    <t>Jul 11 - Jun 12</t>
  </si>
  <si>
    <t>Jul 2012 - Jun 2013</t>
  </si>
  <si>
    <t>Jul 12 - Jun 13</t>
  </si>
  <si>
    <t>Jul 2013 - Jun 2014</t>
  </si>
  <si>
    <t>Jul 13 - Jun 14</t>
  </si>
  <si>
    <t>Antrim &amp; Newtownabbey</t>
  </si>
  <si>
    <t>Causeway Coast &amp; Glens</t>
  </si>
  <si>
    <t>Fermanagh &amp; Omagh</t>
  </si>
  <si>
    <t>Lisburn &amp; Castlereagh</t>
  </si>
  <si>
    <t>Mid &amp; East Antrim</t>
  </si>
  <si>
    <t>Mid Ulster</t>
  </si>
  <si>
    <t>Newry, Mourne &amp; Down</t>
  </si>
  <si>
    <t>Area (former LGD)</t>
  </si>
  <si>
    <t>Jul 14 - Jun 15</t>
  </si>
  <si>
    <t>Armagh City, Banbridge &amp; Craigavon</t>
  </si>
  <si>
    <t>Derry City &amp; Strabane</t>
  </si>
  <si>
    <t>Ards &amp; North Down</t>
  </si>
  <si>
    <t>Jul 2014 - Jun 2015</t>
  </si>
  <si>
    <t>Jul 2015 - Jun 2016</t>
  </si>
  <si>
    <t>Jul 15 - Jun 16</t>
  </si>
  <si>
    <t>Jul 2016 - Jun 2017</t>
  </si>
  <si>
    <t>Jul 16 - Jun 17</t>
  </si>
  <si>
    <t>LGD</t>
  </si>
  <si>
    <t>NM</t>
  </si>
  <si>
    <t>2017 Resident Population</t>
  </si>
  <si>
    <t>Notes on data :-</t>
  </si>
  <si>
    <t xml:space="preserve">https://www.nisra.gov.uk/statistics/population/mid-year-population-estimates </t>
  </si>
  <si>
    <t>2. Migration is the most difficult component of population change to measure, as unlike births and deaths, there is no complete system for registering migration. Official migration estimates for Northern Ireland are largely based on GP registrations and de-registrations from the Medical Card Register, as described in the population and migration estimates methodology paper:</t>
  </si>
  <si>
    <t>4. For further details contact NISRA Customers Services (Tel: 02890 255156 or e-mail: census@nisra.gov.uk)</t>
  </si>
  <si>
    <t xml:space="preserve">https://www.nisra.gov.uk/statistics/population/long-term-international-migration-statistics </t>
  </si>
  <si>
    <t>Table 1.1</t>
  </si>
  <si>
    <t>Table 1.2</t>
  </si>
  <si>
    <t>Figure 1.3</t>
  </si>
  <si>
    <t>Table 1.3</t>
  </si>
  <si>
    <t>Table 1.4</t>
  </si>
  <si>
    <t>Table 1.5</t>
  </si>
  <si>
    <t>Table 1.6</t>
  </si>
  <si>
    <t>Official Migration Estimates</t>
  </si>
  <si>
    <t>Estimated Net GB and International Migration</t>
  </si>
  <si>
    <t>Time Period</t>
  </si>
  <si>
    <t>Source</t>
  </si>
  <si>
    <t>Figure</t>
  </si>
  <si>
    <t>Local Government District</t>
  </si>
  <si>
    <t>NISRA</t>
  </si>
  <si>
    <t>*</t>
  </si>
  <si>
    <t>Figure 1.2</t>
  </si>
  <si>
    <t>Figure 1.1</t>
  </si>
  <si>
    <t>Figure 1.6</t>
  </si>
  <si>
    <t>International Inflows</t>
  </si>
  <si>
    <t>International Outflows</t>
  </si>
  <si>
    <t xml:space="preserve">                     Jul 2007 - Jun 2008</t>
  </si>
  <si>
    <t xml:space="preserve">                     Jul 2008 - Jun 2009</t>
  </si>
  <si>
    <t xml:space="preserve">                     Jul 2009 - Jun 2010</t>
  </si>
  <si>
    <t xml:space="preserve">                     Jul 2010 - Jun 2011</t>
  </si>
  <si>
    <t xml:space="preserve">                     Jul 2011 - Jun 2012</t>
  </si>
  <si>
    <t xml:space="preserve">                     Jul 2012 - Jun 2013</t>
  </si>
  <si>
    <t xml:space="preserve">                     Jul 2013 - Jun 2014</t>
  </si>
  <si>
    <t xml:space="preserve">                     Jul 2014 - Jun 2015</t>
  </si>
  <si>
    <t xml:space="preserve">                     Jul 2015 - Jun 2016</t>
  </si>
  <si>
    <t xml:space="preserve">                     Jul 2016 - Jun 2017</t>
  </si>
  <si>
    <t>Area (Former LGD)</t>
  </si>
  <si>
    <t>Inflows from Rest of UK</t>
  </si>
  <si>
    <t>Outflows to Rest of UK</t>
  </si>
  <si>
    <t>Net Migration (Rest of UK)</t>
  </si>
  <si>
    <t>Inflows from Elsewhere</t>
  </si>
  <si>
    <t>Outflows to Elsewhere</t>
  </si>
  <si>
    <t>Net Migration (Elsewhere)</t>
  </si>
  <si>
    <t>Total Inflows</t>
  </si>
  <si>
    <t>Total Outflows</t>
  </si>
  <si>
    <t>Net Total Migration</t>
  </si>
  <si>
    <t>Migration Type</t>
  </si>
  <si>
    <t xml:space="preserve">https://www.nisra.gov.uk/sites/nisra.gov.uk/files/publications/Methodology-2017.pdf </t>
  </si>
  <si>
    <t>Estimated Net Internation Migration by Local Government District</t>
  </si>
  <si>
    <t>Estimated Net International Migration by Age and Gender</t>
  </si>
  <si>
    <t>Components of Change by Local Government District</t>
  </si>
  <si>
    <t>Estimated Net Total Migration by Age and Gender</t>
  </si>
  <si>
    <t>Note:</t>
  </si>
  <si>
    <t>Table No.</t>
  </si>
  <si>
    <t>Table title</t>
  </si>
  <si>
    <t>Geography</t>
  </si>
  <si>
    <t>Other Changes</t>
  </si>
  <si>
    <t>1. Other changes includes natural change and changes in the number of armed forces stationed in Northern Ireland.</t>
  </si>
  <si>
    <t>2. Natural changes equals births minus deaths.</t>
  </si>
  <si>
    <t>Jul 2017 - Jun 2018</t>
  </si>
  <si>
    <t>Jul 17 - Jun 18</t>
  </si>
  <si>
    <t>Table 1.1: Estimated Net International Migration (year ending mid-2001 to year ending mid-2018)</t>
  </si>
  <si>
    <t xml:space="preserve">                     Jul 2017 - Jun 2018</t>
  </si>
  <si>
    <t>Table 1.3: Estimated Net International Migration, by Age and Gender (mid-2017 to mid-2018)</t>
  </si>
  <si>
    <t>Table 1.4: Estimated Net GB and International Migration (year ending mid-2001 to year ending mid-2018)</t>
  </si>
  <si>
    <t>Table 1.5: Components of Change, by Local Government District (mid-2017 to mid-2018)</t>
  </si>
  <si>
    <t>2018 Resident Population</t>
  </si>
  <si>
    <t>Table 1.6: Estimated Net Total Migration, by Age and Gender (mid-2017 to mid-2018)</t>
  </si>
  <si>
    <t>Long-Term International Migration (2018)</t>
  </si>
  <si>
    <t>Mid-2001 to Mid-2018</t>
  </si>
  <si>
    <t xml:space="preserve">1. The Northern Ireland Statistics and Research Agency (NISRA) produces estimates for long-term international migration, from various administrative data sources. The latest official migration estimates relate to the period mid-2017 to mid-2018, and were released as part of the 2018 mid-year population estimates on 26 June 2019, see: </t>
  </si>
  <si>
    <t xml:space="preserve">3. In recent years NISRA has collected further information to assist with the measurement and quality assurance of international migration estimates in Northern Ireland. The information, which provided detail on the origins/destinations of migrants along with reasons for international migration, was first published in July 2006 with the most recent report relating to the period mid-2017 to mid-2018. This detailed report provides a useful point of reference to background on the data sources and historic migration trends: </t>
  </si>
  <si>
    <t>Table 1.2: Estimated Net International Migration, by Local Government District (year ending mid-2008 to year ending mid-2018)</t>
  </si>
  <si>
    <t>Mid-2008 to Mid-2018</t>
  </si>
  <si>
    <t>Mid-2017 to Mid-2018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</si>
</sst>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000000000000"/>
  </numFmts>
  <fonts count="21" x14ac:knownFonts="1">
    <font>
      <sz val="10"/>
      <name val="Arial"/>
    </font>
    <font>
      <sz val="10"/>
      <name val="Arial"/>
      <family val="2"/>
    </font>
    <font>
      <u/>
      <sz val="10"/>
      <color indexed="12"/>
      <name val="Arial"/>
      <family val="2"/>
    </font>
    <font>
      <b/>
      <sz val="10"/>
      <name val="Arial"/>
      <family val="2"/>
    </font>
    <font>
      <sz val="12"/>
      <name val="Arial"/>
      <family val="2"/>
    </font>
    <font>
      <sz val="8"/>
      <name val="Arial"/>
      <family val="2"/>
    </font>
    <font>
      <sz val="10"/>
      <name val="Arial"/>
      <family val="2"/>
    </font>
    <font>
      <vertAlign val="superscript"/>
      <sz val="10"/>
      <name val="Arial"/>
      <family val="2"/>
    </font>
    <font>
      <i/>
      <sz val="10"/>
      <name val="Arial"/>
      <family val="2"/>
    </font>
    <font>
      <b/>
      <i/>
      <sz val="10"/>
      <name val="Arial"/>
      <family val="2"/>
    </font>
    <font>
      <sz val="8"/>
      <name val="Arial"/>
      <family val="2"/>
    </font>
    <font>
      <sz val="10"/>
      <color indexed="9"/>
      <name val="Arial"/>
      <family val="2"/>
    </font>
    <font>
      <sz val="10"/>
      <color indexed="10"/>
      <name val="Arial"/>
      <family val="2"/>
    </font>
    <font>
      <b/>
      <sz val="12"/>
      <name val="Arial"/>
      <family val="2"/>
    </font>
    <font>
      <b/>
      <sz val="16"/>
      <name val="Arial"/>
      <family val="2"/>
    </font>
    <font>
      <b/>
      <u/>
      <sz val="10"/>
      <color indexed="12"/>
      <name val="Arial"/>
      <family val="2"/>
    </font>
    <font>
      <sz val="10"/>
      <color theme="0"/>
      <name val="Arial"/>
      <family val="2"/>
    </font>
    <font>
      <b/>
      <sz val="10"/>
      <color theme="0"/>
      <name val="Arial"/>
      <family val="2"/>
    </font>
    <font>
      <sz val="10"/>
      <color rgb="FFFF0000"/>
      <name val="Arial"/>
      <family val="2"/>
    </font>
    <font>
      <b/>
      <sz val="12"/>
      <color rgb="FFFF0000"/>
      <name val="Arial"/>
      <family val="2"/>
    </font>
    <font>
      <sz val="10"/>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3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bottom/>
      <diagonal/>
    </border>
    <border>
      <left style="dotted">
        <color indexed="64"/>
      </left>
      <right/>
      <top/>
      <bottom/>
      <diagonal/>
    </border>
    <border>
      <left style="thin">
        <color indexed="64"/>
      </left>
      <right/>
      <top style="thin">
        <color indexed="64"/>
      </top>
      <bottom/>
      <diagonal/>
    </border>
    <border>
      <left/>
      <right/>
      <top style="thin">
        <color indexed="64"/>
      </top>
      <bottom/>
      <diagonal/>
    </border>
    <border>
      <left/>
      <right/>
      <top/>
      <bottom style="dotted">
        <color indexed="64"/>
      </bottom>
      <diagonal/>
    </border>
  </borders>
  <cellStyleXfs count="12">
    <xf numFmtId="0" fontId="0" fillId="0" borderId="0"/>
    <xf numFmtId="0" fontId="6" fillId="0" borderId="0"/>
    <xf numFmtId="0" fontId="6" fillId="0" borderId="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9" fontId="1" fillId="0" borderId="0" applyFont="0" applyFill="0" applyBorder="0" applyAlignment="0" applyProtection="0"/>
    <xf numFmtId="0" fontId="6" fillId="0" borderId="0"/>
    <xf numFmtId="9" fontId="20" fillId="0" borderId="0" applyFont="0" applyFill="0" applyBorder="0" applyAlignment="0" applyProtection="0"/>
  </cellStyleXfs>
  <cellXfs count="176">
    <xf numFmtId="0" fontId="0" fillId="0" borderId="0" xfId="0"/>
    <xf numFmtId="0" fontId="3" fillId="0" borderId="0" xfId="0" applyFont="1"/>
    <xf numFmtId="0" fontId="6" fillId="0" borderId="0" xfId="0" applyFont="1"/>
    <xf numFmtId="0" fontId="7" fillId="0" borderId="0" xfId="0" applyFont="1"/>
    <xf numFmtId="0" fontId="6" fillId="0" borderId="0" xfId="0" applyFont="1" applyAlignment="1">
      <alignment wrapText="1"/>
    </xf>
    <xf numFmtId="0" fontId="6" fillId="0" borderId="0" xfId="0" applyFont="1" applyFill="1"/>
    <xf numFmtId="3" fontId="6" fillId="0" borderId="0" xfId="0" applyNumberFormat="1" applyFont="1"/>
    <xf numFmtId="1" fontId="6" fillId="0" borderId="0" xfId="0" applyNumberFormat="1" applyFont="1"/>
    <xf numFmtId="3" fontId="6" fillId="0" borderId="0" xfId="0" applyNumberFormat="1" applyFont="1" applyFill="1" applyAlignment="1">
      <alignment horizontal="right"/>
    </xf>
    <xf numFmtId="0" fontId="12" fillId="0" borderId="0" xfId="0" applyFont="1"/>
    <xf numFmtId="0" fontId="11" fillId="0" borderId="0" xfId="0" applyFont="1"/>
    <xf numFmtId="0" fontId="10" fillId="0" borderId="0" xfId="0" applyFont="1"/>
    <xf numFmtId="0" fontId="3" fillId="0" borderId="0" xfId="0" applyNumberFormat="1" applyFont="1" applyFill="1"/>
    <xf numFmtId="3" fontId="3" fillId="0" borderId="0" xfId="0" applyNumberFormat="1" applyFont="1" applyFill="1"/>
    <xf numFmtId="164" fontId="9" fillId="0" borderId="0" xfId="0" applyNumberFormat="1" applyFont="1" applyFill="1"/>
    <xf numFmtId="0" fontId="11" fillId="0" borderId="0" xfId="0" applyFont="1" applyFill="1"/>
    <xf numFmtId="0" fontId="16" fillId="0" borderId="0" xfId="0" applyFont="1"/>
    <xf numFmtId="0" fontId="16" fillId="0" borderId="0" xfId="0" applyFont="1" applyAlignment="1">
      <alignment horizontal="right"/>
    </xf>
    <xf numFmtId="0" fontId="17" fillId="0" borderId="0" xfId="0" applyFont="1"/>
    <xf numFmtId="3" fontId="16" fillId="0" borderId="0" xfId="0" applyNumberFormat="1" applyFont="1"/>
    <xf numFmtId="0" fontId="16" fillId="0" borderId="0" xfId="0" applyFont="1" applyBorder="1" applyAlignment="1">
      <alignment horizontal="right" wrapText="1"/>
    </xf>
    <xf numFmtId="164" fontId="8" fillId="0" borderId="0" xfId="0" applyNumberFormat="1" applyFont="1" applyFill="1"/>
    <xf numFmtId="1" fontId="16" fillId="0" borderId="0" xfId="0" applyNumberFormat="1" applyFont="1" applyBorder="1" applyAlignment="1">
      <alignment horizontal="right"/>
    </xf>
    <xf numFmtId="0" fontId="1" fillId="0" borderId="0" xfId="0" applyFont="1"/>
    <xf numFmtId="0" fontId="16" fillId="0" borderId="0" xfId="0" applyFont="1" applyFill="1"/>
    <xf numFmtId="3" fontId="18" fillId="0" borderId="0" xfId="0" applyNumberFormat="1" applyFont="1"/>
    <xf numFmtId="1" fontId="18" fillId="0" borderId="0" xfId="0" applyNumberFormat="1" applyFont="1" applyBorder="1" applyAlignment="1">
      <alignment horizontal="right"/>
    </xf>
    <xf numFmtId="0" fontId="18" fillId="0" borderId="0" xfId="0" applyFont="1" applyAlignment="1">
      <alignment horizontal="right"/>
    </xf>
    <xf numFmtId="0" fontId="18" fillId="0" borderId="0" xfId="0" applyFont="1" applyBorder="1" applyAlignment="1">
      <alignment horizontal="right" wrapText="1"/>
    </xf>
    <xf numFmtId="0" fontId="18" fillId="0" borderId="0" xfId="0" applyFont="1"/>
    <xf numFmtId="0" fontId="14" fillId="0" borderId="0" xfId="7" applyFont="1"/>
    <xf numFmtId="0" fontId="13" fillId="0" borderId="0" xfId="7" applyFont="1"/>
    <xf numFmtId="0" fontId="3" fillId="2" borderId="0" xfId="7" applyFont="1" applyFill="1"/>
    <xf numFmtId="0" fontId="3" fillId="3" borderId="0" xfId="6" applyFont="1" applyFill="1"/>
    <xf numFmtId="0" fontId="1" fillId="3" borderId="0" xfId="6" applyFill="1"/>
    <xf numFmtId="0" fontId="1" fillId="3" borderId="0" xfId="6" applyFont="1" applyFill="1" applyBorder="1"/>
    <xf numFmtId="0" fontId="1" fillId="3" borderId="0" xfId="6" applyFont="1" applyFill="1"/>
    <xf numFmtId="0" fontId="1" fillId="3" borderId="0" xfId="6" applyFill="1" applyAlignment="1"/>
    <xf numFmtId="3" fontId="1" fillId="3" borderId="0" xfId="6" applyNumberFormat="1" applyFont="1" applyFill="1" applyBorder="1" applyAlignment="1">
      <alignment horizontal="right"/>
    </xf>
    <xf numFmtId="0" fontId="1" fillId="3" borderId="0" xfId="8" applyNumberFormat="1" applyFont="1" applyFill="1" applyAlignment="1">
      <alignment wrapText="1"/>
    </xf>
    <xf numFmtId="0" fontId="2" fillId="3" borderId="0" xfId="3" applyNumberFormat="1" applyFill="1" applyAlignment="1" applyProtection="1">
      <alignment horizontal="left"/>
    </xf>
    <xf numFmtId="0" fontId="18" fillId="3" borderId="0" xfId="8" applyNumberFormat="1" applyFont="1" applyFill="1" applyAlignment="1">
      <alignment wrapText="1"/>
    </xf>
    <xf numFmtId="0" fontId="3" fillId="0" borderId="0" xfId="0" applyFont="1" applyAlignment="1">
      <alignment horizontal="left"/>
    </xf>
    <xf numFmtId="0" fontId="1" fillId="3" borderId="0" xfId="8" applyNumberFormat="1" applyFont="1" applyFill="1" applyAlignment="1">
      <alignment horizontal="left" wrapText="1"/>
    </xf>
    <xf numFmtId="0" fontId="0" fillId="2" borderId="0" xfId="0" applyFill="1"/>
    <xf numFmtId="0" fontId="0" fillId="3" borderId="0" xfId="0" applyFill="1"/>
    <xf numFmtId="0" fontId="3" fillId="2" borderId="0" xfId="0" applyFont="1" applyFill="1" applyAlignment="1">
      <alignment horizontal="center"/>
    </xf>
    <xf numFmtId="0" fontId="15" fillId="0" borderId="0" xfId="3" applyFont="1" applyAlignment="1" applyProtection="1">
      <alignment horizontal="left"/>
    </xf>
    <xf numFmtId="0" fontId="3" fillId="0" borderId="0" xfId="0" applyFont="1" applyFill="1"/>
    <xf numFmtId="0" fontId="18" fillId="0" borderId="0" xfId="0" applyFont="1" applyFill="1"/>
    <xf numFmtId="3" fontId="3" fillId="0" borderId="1" xfId="0" applyNumberFormat="1" applyFont="1" applyFill="1" applyBorder="1" applyAlignment="1">
      <alignment horizontal="center"/>
    </xf>
    <xf numFmtId="3" fontId="3" fillId="0" borderId="2" xfId="0" applyNumberFormat="1" applyFont="1" applyFill="1" applyBorder="1" applyAlignment="1">
      <alignment horizontal="center"/>
    </xf>
    <xf numFmtId="0" fontId="3" fillId="0" borderId="3" xfId="0" applyFont="1" applyFill="1" applyBorder="1"/>
    <xf numFmtId="3" fontId="3" fillId="0" borderId="4" xfId="0" applyNumberFormat="1" applyFont="1" applyFill="1" applyBorder="1" applyAlignment="1">
      <alignment horizontal="center"/>
    </xf>
    <xf numFmtId="0" fontId="1" fillId="0" borderId="5" xfId="0" applyFont="1" applyFill="1" applyBorder="1"/>
    <xf numFmtId="3" fontId="6" fillId="0" borderId="6" xfId="0" applyNumberFormat="1" applyFont="1" applyFill="1" applyBorder="1" applyAlignment="1">
      <alignment horizontal="center"/>
    </xf>
    <xf numFmtId="3" fontId="6" fillId="0" borderId="7" xfId="0" applyNumberFormat="1" applyFont="1" applyFill="1" applyBorder="1" applyAlignment="1">
      <alignment horizontal="center"/>
    </xf>
    <xf numFmtId="3" fontId="1" fillId="0" borderId="7" xfId="0" applyNumberFormat="1" applyFont="1" applyFill="1" applyBorder="1" applyAlignment="1">
      <alignment horizontal="center"/>
    </xf>
    <xf numFmtId="0" fontId="1" fillId="0" borderId="8" xfId="0" applyFont="1" applyFill="1" applyBorder="1"/>
    <xf numFmtId="3" fontId="6" fillId="0" borderId="9" xfId="0" applyNumberFormat="1" applyFont="1" applyFill="1" applyBorder="1" applyAlignment="1">
      <alignment horizontal="center"/>
    </xf>
    <xf numFmtId="3" fontId="6" fillId="0" borderId="10" xfId="0" applyNumberFormat="1" applyFont="1" applyFill="1" applyBorder="1" applyAlignment="1">
      <alignment horizontal="center"/>
    </xf>
    <xf numFmtId="3" fontId="1" fillId="0" borderId="10" xfId="0" applyNumberFormat="1" applyFont="1" applyFill="1" applyBorder="1" applyAlignment="1">
      <alignment horizontal="center"/>
    </xf>
    <xf numFmtId="3" fontId="1" fillId="0" borderId="8" xfId="0" applyNumberFormat="1" applyFont="1" applyFill="1" applyBorder="1" applyAlignment="1">
      <alignment horizontal="center"/>
    </xf>
    <xf numFmtId="3" fontId="1" fillId="0" borderId="9" xfId="0" applyNumberFormat="1" applyFont="1" applyFill="1" applyBorder="1" applyAlignment="1">
      <alignment horizontal="center" wrapText="1"/>
    </xf>
    <xf numFmtId="3" fontId="1" fillId="0" borderId="10" xfId="0" applyNumberFormat="1" applyFont="1" applyFill="1" applyBorder="1" applyAlignment="1">
      <alignment horizontal="center" wrapText="1"/>
    </xf>
    <xf numFmtId="0" fontId="3" fillId="2" borderId="11" xfId="0" applyFont="1" applyFill="1" applyBorder="1" applyAlignment="1">
      <alignment wrapText="1"/>
    </xf>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justify"/>
    </xf>
    <xf numFmtId="3" fontId="3" fillId="2" borderId="15" xfId="0" applyNumberFormat="1" applyFont="1" applyFill="1" applyBorder="1" applyAlignment="1">
      <alignment horizontal="center" wrapText="1"/>
    </xf>
    <xf numFmtId="0" fontId="3" fillId="2" borderId="3" xfId="0" applyFont="1" applyFill="1" applyBorder="1" applyAlignment="1">
      <alignment horizontal="justify"/>
    </xf>
    <xf numFmtId="0" fontId="3" fillId="0" borderId="3" xfId="0" applyNumberFormat="1" applyFont="1" applyFill="1" applyBorder="1"/>
    <xf numFmtId="3" fontId="17" fillId="0" borderId="0" xfId="0" applyNumberFormat="1" applyFont="1" applyFill="1" applyAlignment="1">
      <alignment horizontal="center" wrapText="1"/>
    </xf>
    <xf numFmtId="0" fontId="16" fillId="0" borderId="0" xfId="0" applyFont="1" applyAlignment="1">
      <alignment wrapText="1"/>
    </xf>
    <xf numFmtId="3" fontId="17" fillId="0" borderId="0" xfId="0" applyNumberFormat="1" applyFont="1" applyFill="1"/>
    <xf numFmtId="3" fontId="3" fillId="2" borderId="14" xfId="0" applyNumberFormat="1" applyFont="1" applyFill="1" applyBorder="1" applyAlignment="1">
      <alignment horizontal="center" wrapText="1"/>
    </xf>
    <xf numFmtId="3" fontId="3" fillId="2" borderId="3" xfId="0" applyNumberFormat="1" applyFont="1" applyFill="1" applyBorder="1" applyAlignment="1">
      <alignment horizontal="center" wrapText="1"/>
    </xf>
    <xf numFmtId="0" fontId="0" fillId="0" borderId="16" xfId="0" applyBorder="1"/>
    <xf numFmtId="3" fontId="6" fillId="0" borderId="17" xfId="0" quotePrefix="1" applyNumberFormat="1" applyFont="1" applyBorder="1" applyAlignment="1">
      <alignment horizontal="center"/>
    </xf>
    <xf numFmtId="0" fontId="1" fillId="0" borderId="8" xfId="0" applyFont="1" applyBorder="1"/>
    <xf numFmtId="3" fontId="6" fillId="0" borderId="19" xfId="0" quotePrefix="1" applyNumberFormat="1" applyFont="1" applyBorder="1" applyAlignment="1">
      <alignment horizontal="center"/>
    </xf>
    <xf numFmtId="0" fontId="0" fillId="0" borderId="8" xfId="0" applyBorder="1"/>
    <xf numFmtId="0" fontId="1" fillId="0" borderId="16" xfId="0" quotePrefix="1" applyNumberFormat="1" applyFont="1" applyBorder="1"/>
    <xf numFmtId="0" fontId="1" fillId="0" borderId="8" xfId="0" quotePrefix="1" applyNumberFormat="1" applyFont="1" applyBorder="1"/>
    <xf numFmtId="0" fontId="3" fillId="0" borderId="0" xfId="0" applyNumberFormat="1" applyFont="1" applyFill="1" applyBorder="1"/>
    <xf numFmtId="3" fontId="3" fillId="0" borderId="0" xfId="0" applyNumberFormat="1" applyFont="1" applyFill="1" applyBorder="1" applyAlignment="1">
      <alignment horizontal="right"/>
    </xf>
    <xf numFmtId="3" fontId="3" fillId="4" borderId="13" xfId="0" applyNumberFormat="1" applyFont="1" applyFill="1" applyBorder="1" applyAlignment="1">
      <alignment horizontal="right"/>
    </xf>
    <xf numFmtId="0" fontId="1" fillId="0" borderId="3" xfId="0" applyFont="1" applyBorder="1" applyAlignment="1">
      <alignment horizontal="right" wrapText="1"/>
    </xf>
    <xf numFmtId="0" fontId="3" fillId="4" borderId="3" xfId="0" applyNumberFormat="1" applyFont="1" applyFill="1" applyBorder="1"/>
    <xf numFmtId="0" fontId="3" fillId="2" borderId="11" xfId="0" applyFont="1" applyFill="1" applyBorder="1"/>
    <xf numFmtId="0" fontId="3" fillId="4" borderId="16" xfId="0" applyNumberFormat="1" applyFont="1" applyFill="1" applyBorder="1"/>
    <xf numFmtId="3" fontId="3" fillId="4" borderId="18" xfId="0" applyNumberFormat="1" applyFont="1" applyFill="1" applyBorder="1" applyAlignment="1">
      <alignment horizontal="right"/>
    </xf>
    <xf numFmtId="0" fontId="1" fillId="0" borderId="8" xfId="0" applyFont="1" applyBorder="1" applyAlignment="1">
      <alignment horizontal="right" wrapText="1"/>
    </xf>
    <xf numFmtId="0" fontId="0" fillId="0" borderId="16" xfId="0" applyFont="1" applyFill="1" applyBorder="1" applyAlignment="1">
      <alignment wrapText="1"/>
    </xf>
    <xf numFmtId="3" fontId="1" fillId="0" borderId="18" xfId="0" applyNumberFormat="1" applyFont="1" applyFill="1" applyBorder="1" applyAlignment="1">
      <alignment horizontal="center" wrapText="1"/>
    </xf>
    <xf numFmtId="0" fontId="0" fillId="0" borderId="8" xfId="0" applyFont="1" applyFill="1" applyBorder="1" applyAlignment="1">
      <alignment wrapText="1"/>
    </xf>
    <xf numFmtId="3" fontId="1" fillId="0" borderId="19" xfId="0" applyNumberFormat="1" applyFont="1" applyFill="1" applyBorder="1" applyAlignment="1">
      <alignment horizontal="center" wrapText="1"/>
    </xf>
    <xf numFmtId="0" fontId="3" fillId="4" borderId="8" xfId="0" applyFont="1" applyFill="1" applyBorder="1" applyAlignment="1">
      <alignment wrapText="1"/>
    </xf>
    <xf numFmtId="3" fontId="3" fillId="4" borderId="19" xfId="0" applyNumberFormat="1" applyFont="1" applyFill="1" applyBorder="1" applyAlignment="1">
      <alignment horizontal="center" wrapText="1"/>
    </xf>
    <xf numFmtId="3" fontId="3" fillId="4" borderId="10" xfId="0" applyNumberFormat="1" applyFont="1" applyFill="1" applyBorder="1" applyAlignment="1">
      <alignment horizontal="center" wrapText="1"/>
    </xf>
    <xf numFmtId="0" fontId="3" fillId="4" borderId="3" xfId="0" applyFont="1" applyFill="1" applyBorder="1" applyAlignment="1">
      <alignment wrapText="1"/>
    </xf>
    <xf numFmtId="3" fontId="3" fillId="4" borderId="1" xfId="0" applyNumberFormat="1" applyFont="1" applyFill="1" applyBorder="1" applyAlignment="1">
      <alignment horizontal="center" wrapText="1"/>
    </xf>
    <xf numFmtId="0" fontId="3" fillId="0" borderId="4" xfId="0" applyNumberFormat="1" applyFont="1" applyFill="1" applyBorder="1"/>
    <xf numFmtId="0" fontId="3" fillId="2" borderId="1" xfId="0" applyFont="1" applyFill="1" applyBorder="1" applyAlignment="1">
      <alignment horizontal="center"/>
    </xf>
    <xf numFmtId="0" fontId="3" fillId="2" borderId="2" xfId="0" applyFont="1" applyFill="1" applyBorder="1" applyAlignment="1">
      <alignment horizontal="center"/>
    </xf>
    <xf numFmtId="0" fontId="0" fillId="0" borderId="22" xfId="0" applyBorder="1"/>
    <xf numFmtId="3" fontId="6" fillId="0" borderId="22" xfId="0" applyNumberFormat="1" applyFont="1" applyFill="1" applyBorder="1" applyAlignment="1">
      <alignment horizontal="center"/>
    </xf>
    <xf numFmtId="3" fontId="6" fillId="0" borderId="17" xfId="0" applyNumberFormat="1" applyFont="1" applyFill="1" applyBorder="1" applyAlignment="1">
      <alignment horizontal="center"/>
    </xf>
    <xf numFmtId="3" fontId="6" fillId="0" borderId="18" xfId="0" applyNumberFormat="1" applyFont="1" applyFill="1" applyBorder="1" applyAlignment="1">
      <alignment horizontal="center"/>
    </xf>
    <xf numFmtId="0" fontId="1" fillId="0" borderId="9" xfId="0" applyFont="1" applyBorder="1"/>
    <xf numFmtId="3" fontId="6" fillId="0" borderId="19" xfId="0" applyNumberFormat="1" applyFont="1" applyFill="1" applyBorder="1" applyAlignment="1">
      <alignment horizontal="center"/>
    </xf>
    <xf numFmtId="0" fontId="0" fillId="0" borderId="9" xfId="0" applyBorder="1"/>
    <xf numFmtId="0" fontId="3" fillId="0" borderId="23" xfId="0" applyNumberFormat="1" applyFont="1" applyFill="1" applyBorder="1"/>
    <xf numFmtId="3" fontId="3" fillId="0" borderId="24" xfId="0" applyNumberFormat="1" applyFont="1" applyFill="1" applyBorder="1" applyAlignment="1">
      <alignment horizontal="center"/>
    </xf>
    <xf numFmtId="3" fontId="3" fillId="0" borderId="25" xfId="0" applyNumberFormat="1" applyFont="1" applyFill="1" applyBorder="1" applyAlignment="1">
      <alignment horizontal="center"/>
    </xf>
    <xf numFmtId="3" fontId="3" fillId="0" borderId="26" xfId="0" applyNumberFormat="1" applyFont="1" applyFill="1" applyBorder="1" applyAlignment="1">
      <alignment horizontal="center"/>
    </xf>
    <xf numFmtId="0" fontId="19" fillId="0" borderId="0" xfId="7" applyFont="1"/>
    <xf numFmtId="0" fontId="1" fillId="0" borderId="27" xfId="0" applyFont="1" applyBorder="1" applyAlignment="1">
      <alignment horizontal="center"/>
    </xf>
    <xf numFmtId="0" fontId="15" fillId="0" borderId="28" xfId="3" applyFont="1" applyBorder="1" applyAlignment="1" applyProtection="1">
      <alignment horizontal="center"/>
    </xf>
    <xf numFmtId="0" fontId="3" fillId="0" borderId="28" xfId="0" applyFont="1" applyBorder="1" applyAlignment="1">
      <alignment horizontal="center" vertical="center"/>
    </xf>
    <xf numFmtId="0" fontId="0" fillId="5" borderId="0" xfId="0" applyFill="1"/>
    <xf numFmtId="0" fontId="1" fillId="0" borderId="0" xfId="0" applyNumberFormat="1" applyFont="1" applyFill="1"/>
    <xf numFmtId="165" fontId="6" fillId="0" borderId="0" xfId="0" applyNumberFormat="1" applyFont="1"/>
    <xf numFmtId="3" fontId="0" fillId="0" borderId="19" xfId="0" applyNumberFormat="1" applyBorder="1" applyAlignment="1">
      <alignment horizontal="center"/>
    </xf>
    <xf numFmtId="0" fontId="6" fillId="0" borderId="19" xfId="0" applyFont="1" applyBorder="1" applyAlignment="1">
      <alignment horizontal="center"/>
    </xf>
    <xf numFmtId="3" fontId="6" fillId="0" borderId="19" xfId="0" applyNumberFormat="1" applyFont="1" applyBorder="1" applyAlignment="1">
      <alignment horizontal="center"/>
    </xf>
    <xf numFmtId="0" fontId="3" fillId="2" borderId="12" xfId="0" applyFont="1" applyFill="1" applyBorder="1" applyAlignment="1">
      <alignment horizontal="center" wrapText="1"/>
    </xf>
    <xf numFmtId="0" fontId="3" fillId="2" borderId="21" xfId="0" applyFont="1" applyFill="1" applyBorder="1" applyAlignment="1">
      <alignment horizontal="center" wrapText="1"/>
    </xf>
    <xf numFmtId="0" fontId="3" fillId="2" borderId="13" xfId="0" applyFont="1" applyFill="1" applyBorder="1" applyAlignment="1">
      <alignment horizontal="center" wrapText="1"/>
    </xf>
    <xf numFmtId="3" fontId="3" fillId="2" borderId="21" xfId="0" applyNumberFormat="1" applyFont="1" applyFill="1" applyBorder="1" applyAlignment="1">
      <alignment horizontal="center" wrapText="1"/>
    </xf>
    <xf numFmtId="3" fontId="3" fillId="2" borderId="30" xfId="0" applyNumberFormat="1" applyFont="1" applyFill="1" applyBorder="1" applyAlignment="1">
      <alignment horizontal="center" wrapText="1"/>
    </xf>
    <xf numFmtId="3" fontId="3" fillId="2" borderId="20" xfId="0" applyNumberFormat="1" applyFont="1" applyFill="1" applyBorder="1" applyAlignment="1">
      <alignment horizontal="center" wrapText="1"/>
    </xf>
    <xf numFmtId="3" fontId="1" fillId="0" borderId="16" xfId="0" applyNumberFormat="1" applyFont="1" applyFill="1" applyBorder="1" applyAlignment="1">
      <alignment horizontal="center"/>
    </xf>
    <xf numFmtId="3" fontId="3" fillId="0" borderId="23" xfId="0" applyNumberFormat="1" applyFont="1" applyFill="1" applyBorder="1" applyAlignment="1">
      <alignment horizontal="center"/>
    </xf>
    <xf numFmtId="3" fontId="0" fillId="0" borderId="31" xfId="0" applyNumberFormat="1" applyBorder="1" applyAlignment="1">
      <alignment horizontal="center"/>
    </xf>
    <xf numFmtId="0" fontId="6" fillId="0" borderId="31" xfId="0" applyFont="1" applyBorder="1" applyAlignment="1">
      <alignment horizontal="center"/>
    </xf>
    <xf numFmtId="3" fontId="6" fillId="0" borderId="31" xfId="0" applyNumberFormat="1" applyFont="1" applyBorder="1" applyAlignment="1">
      <alignment horizontal="center"/>
    </xf>
    <xf numFmtId="3" fontId="1" fillId="0" borderId="5" xfId="0" applyNumberFormat="1" applyFont="1" applyFill="1" applyBorder="1" applyAlignment="1">
      <alignment horizontal="center"/>
    </xf>
    <xf numFmtId="3" fontId="6" fillId="0" borderId="8" xfId="0" applyNumberFormat="1" applyFont="1" applyBorder="1"/>
    <xf numFmtId="3" fontId="6" fillId="0" borderId="23" xfId="0" applyNumberFormat="1" applyFont="1" applyBorder="1"/>
    <xf numFmtId="3" fontId="1" fillId="0" borderId="6" xfId="0" applyNumberFormat="1" applyFont="1" applyFill="1" applyBorder="1" applyAlignment="1">
      <alignment horizontal="center" wrapText="1"/>
    </xf>
    <xf numFmtId="3" fontId="1" fillId="0" borderId="31" xfId="0" applyNumberFormat="1" applyFont="1" applyFill="1" applyBorder="1" applyAlignment="1">
      <alignment horizontal="center" wrapText="1"/>
    </xf>
    <xf numFmtId="3" fontId="3" fillId="4" borderId="9" xfId="0" applyNumberFormat="1" applyFont="1" applyFill="1" applyBorder="1" applyAlignment="1">
      <alignment horizontal="center" wrapText="1"/>
    </xf>
    <xf numFmtId="3" fontId="3" fillId="4" borderId="4" xfId="0" applyNumberFormat="1" applyFont="1" applyFill="1" applyBorder="1" applyAlignment="1">
      <alignment horizontal="center" wrapText="1"/>
    </xf>
    <xf numFmtId="3" fontId="3" fillId="4" borderId="26" xfId="0" applyNumberFormat="1" applyFont="1" applyFill="1" applyBorder="1" applyAlignment="1">
      <alignment horizontal="center" wrapText="1"/>
    </xf>
    <xf numFmtId="164" fontId="8" fillId="0" borderId="18" xfId="11" applyNumberFormat="1" applyFont="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164" fontId="8" fillId="0" borderId="10" xfId="11" applyNumberFormat="1" applyFont="1" applyBorder="1" applyAlignment="1">
      <alignment horizontal="center"/>
    </xf>
    <xf numFmtId="164" fontId="9" fillId="0" borderId="26" xfId="11" applyNumberFormat="1" applyFont="1" applyBorder="1" applyAlignment="1">
      <alignment horizontal="center"/>
    </xf>
    <xf numFmtId="3" fontId="3" fillId="4" borderId="16" xfId="0" applyNumberFormat="1" applyFont="1" applyFill="1" applyBorder="1" applyAlignment="1">
      <alignment horizontal="right"/>
    </xf>
    <xf numFmtId="3" fontId="3" fillId="4" borderId="11" xfId="0" applyNumberFormat="1" applyFont="1" applyFill="1" applyBorder="1" applyAlignment="1">
      <alignment horizontal="right"/>
    </xf>
    <xf numFmtId="3" fontId="1" fillId="0" borderId="8" xfId="0" applyNumberFormat="1" applyFont="1" applyBorder="1"/>
    <xf numFmtId="3" fontId="1" fillId="0" borderId="23" xfId="0" applyNumberFormat="1" applyFont="1" applyBorder="1"/>
    <xf numFmtId="0" fontId="1" fillId="3" borderId="0" xfId="8" applyNumberFormat="1" applyFont="1" applyFill="1" applyAlignment="1">
      <alignment horizontal="left" wrapText="1"/>
    </xf>
    <xf numFmtId="0" fontId="1" fillId="3" borderId="0" xfId="8" applyNumberFormat="1" applyFont="1" applyFill="1" applyAlignment="1">
      <alignment horizontal="left"/>
    </xf>
    <xf numFmtId="0" fontId="2" fillId="3" borderId="0" xfId="3" applyNumberFormat="1" applyFill="1" applyAlignment="1" applyProtection="1">
      <alignment horizontal="left" wrapText="1"/>
    </xf>
    <xf numFmtId="3" fontId="3" fillId="2" borderId="21" xfId="0" applyNumberFormat="1" applyFont="1" applyFill="1" applyBorder="1" applyAlignment="1">
      <alignment horizontal="center"/>
    </xf>
    <xf numFmtId="3" fontId="3" fillId="2" borderId="13" xfId="0" applyNumberFormat="1" applyFont="1" applyFill="1" applyBorder="1" applyAlignment="1">
      <alignment horizontal="center"/>
    </xf>
    <xf numFmtId="0" fontId="3" fillId="2" borderId="29" xfId="0" applyFont="1" applyFill="1" applyBorder="1" applyAlignment="1"/>
    <xf numFmtId="0" fontId="3" fillId="2" borderId="4" xfId="0" applyFont="1" applyFill="1" applyBorder="1" applyAlignment="1"/>
    <xf numFmtId="0" fontId="3" fillId="2" borderId="12" xfId="0" applyFont="1" applyFill="1" applyBorder="1" applyAlignment="1">
      <alignment horizontal="center" wrapText="1"/>
    </xf>
    <xf numFmtId="0" fontId="3" fillId="2" borderId="21" xfId="0" applyFont="1" applyFill="1" applyBorder="1" applyAlignment="1">
      <alignment horizontal="center" wrapText="1"/>
    </xf>
    <xf numFmtId="0" fontId="3" fillId="2" borderId="13" xfId="0" applyFont="1" applyFill="1" applyBorder="1" applyAlignment="1">
      <alignment horizontal="center" wrapText="1"/>
    </xf>
    <xf numFmtId="0" fontId="3" fillId="2" borderId="30" xfId="0" applyFont="1" applyFill="1" applyBorder="1" applyAlignment="1">
      <alignment horizontal="center" wrapText="1"/>
    </xf>
    <xf numFmtId="0" fontId="3" fillId="2" borderId="1" xfId="0" applyFont="1" applyFill="1" applyBorder="1" applyAlignment="1">
      <alignment horizontal="center" wrapText="1"/>
    </xf>
    <xf numFmtId="0" fontId="3" fillId="2" borderId="15" xfId="0" applyFont="1" applyFill="1" applyBorder="1" applyAlignment="1">
      <alignment horizontal="center" wrapText="1"/>
    </xf>
    <xf numFmtId="0" fontId="3" fillId="2" borderId="2" xfId="0" applyFont="1" applyFill="1" applyBorder="1" applyAlignment="1">
      <alignment horizontal="center" wrapText="1"/>
    </xf>
    <xf numFmtId="0" fontId="3" fillId="2" borderId="2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9" xfId="0" applyFont="1" applyFill="1" applyBorder="1" applyAlignment="1">
      <alignment wrapText="1"/>
    </xf>
    <xf numFmtId="0" fontId="3" fillId="2" borderId="4" xfId="0" applyFont="1" applyFill="1" applyBorder="1" applyAlignment="1">
      <alignment wrapText="1"/>
    </xf>
    <xf numFmtId="0" fontId="3" fillId="2" borderId="29" xfId="0" applyFont="1" applyFill="1" applyBorder="1" applyAlignment="1">
      <alignment horizontal="center" wrapText="1"/>
    </xf>
    <xf numFmtId="0" fontId="3" fillId="2" borderId="4" xfId="0" applyFont="1" applyFill="1" applyBorder="1" applyAlignment="1">
      <alignment horizontal="center" wrapText="1"/>
    </xf>
    <xf numFmtId="0" fontId="3" fillId="2" borderId="14" xfId="0" applyFont="1" applyFill="1" applyBorder="1" applyAlignment="1">
      <alignment wrapText="1"/>
    </xf>
    <xf numFmtId="0" fontId="3" fillId="2" borderId="3" xfId="0" applyFont="1" applyFill="1" applyBorder="1" applyAlignment="1">
      <alignment wrapText="1"/>
    </xf>
  </cellXfs>
  <cellStyles count="12">
    <cellStyle name="Data_Total" xfId="1"/>
    <cellStyle name="Headings" xfId="2"/>
    <cellStyle name="Hyperlink" xfId="3" builtinId="8"/>
    <cellStyle name="Hyperlink 2" xfId="4"/>
    <cellStyle name="Normal" xfId="0" builtinId="0"/>
    <cellStyle name="Normal 2" xfId="5"/>
    <cellStyle name="Normal 2 3" xfId="6"/>
    <cellStyle name="Normal 3" xfId="7"/>
    <cellStyle name="Normal_Quinary Age Groups" xfId="8"/>
    <cellStyle name="Percent" xfId="11" builtinId="5"/>
    <cellStyle name="Percent 2" xfId="9"/>
    <cellStyle name="Warnings"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Figure 1.1: Estimated Net International Migration (year ending mid-2001 to year ending mid-2018)</a:t>
            </a:r>
          </a:p>
        </c:rich>
      </c:tx>
      <c:layout>
        <c:manualLayout>
          <c:xMode val="edge"/>
          <c:yMode val="edge"/>
          <c:x val="0.1596139262323337"/>
          <c:y val="2.2598870056497175E-2"/>
        </c:manualLayout>
      </c:layout>
      <c:overlay val="0"/>
      <c:spPr>
        <a:noFill/>
        <a:ln w="25400">
          <a:noFill/>
        </a:ln>
      </c:spPr>
    </c:title>
    <c:autoTitleDeleted val="0"/>
    <c:plotArea>
      <c:layout>
        <c:manualLayout>
          <c:layoutTarget val="inner"/>
          <c:xMode val="edge"/>
          <c:yMode val="edge"/>
          <c:x val="0.10961737331954498"/>
          <c:y val="8.6440677966101193E-2"/>
          <c:w val="0.87900723888314636"/>
          <c:h val="0.64576271186440681"/>
        </c:manualLayout>
      </c:layout>
      <c:lineChart>
        <c:grouping val="standard"/>
        <c:varyColors val="0"/>
        <c:ser>
          <c:idx val="0"/>
          <c:order val="0"/>
          <c:tx>
            <c:v>Net International Migration</c:v>
          </c:tx>
          <c:spPr>
            <a:ln w="25400">
              <a:solidFill>
                <a:schemeClr val="accent4">
                  <a:lumMod val="75000"/>
                </a:schemeClr>
              </a:solidFill>
              <a:prstDash val="solid"/>
            </a:ln>
          </c:spPr>
          <c:marker>
            <c:symbol val="diamond"/>
            <c:size val="8"/>
            <c:spPr>
              <a:solidFill>
                <a:schemeClr val="accent4">
                  <a:lumMod val="75000"/>
                </a:schemeClr>
              </a:solidFill>
              <a:ln>
                <a:solidFill>
                  <a:schemeClr val="accent4">
                    <a:lumMod val="75000"/>
                  </a:schemeClr>
                </a:solidFill>
                <a:prstDash val="solid"/>
              </a:ln>
            </c:spPr>
          </c:marker>
          <c:cat>
            <c:strRef>
              <c:f>'Table 1.1'!$E$4:$E$21</c:f>
              <c:strCache>
                <c:ptCount val="18"/>
                <c:pt idx="0">
                  <c:v>Jul 00 - Jun 01</c:v>
                </c:pt>
                <c:pt idx="1">
                  <c:v>Jul 01 - Jun 02</c:v>
                </c:pt>
                <c:pt idx="2">
                  <c:v>Jul 02 - Jun 03</c:v>
                </c:pt>
                <c:pt idx="3">
                  <c:v>Jul 03 - Jun 04</c:v>
                </c:pt>
                <c:pt idx="4">
                  <c:v>Jul 04 - Jun 05</c:v>
                </c:pt>
                <c:pt idx="5">
                  <c:v>Jul 05 - Jun 06</c:v>
                </c:pt>
                <c:pt idx="6">
                  <c:v>Jul 06 - Jun 07</c:v>
                </c:pt>
                <c:pt idx="7">
                  <c:v>Jul 07 - Jun 08</c:v>
                </c:pt>
                <c:pt idx="8">
                  <c:v>Jul 08 - Jun 09</c:v>
                </c:pt>
                <c:pt idx="9">
                  <c:v>Jul 09 - Jun 10</c:v>
                </c:pt>
                <c:pt idx="10">
                  <c:v>Jul 10 - Jun 11</c:v>
                </c:pt>
                <c:pt idx="11">
                  <c:v>Jul 11 - Jun 12</c:v>
                </c:pt>
                <c:pt idx="12">
                  <c:v>Jul 12 - Jun 13</c:v>
                </c:pt>
                <c:pt idx="13">
                  <c:v>Jul 13 - Jun 14</c:v>
                </c:pt>
                <c:pt idx="14">
                  <c:v>Jul 14 - Jun 15</c:v>
                </c:pt>
                <c:pt idx="15">
                  <c:v>Jul 15 - Jun 16</c:v>
                </c:pt>
                <c:pt idx="16">
                  <c:v>Jul 16 - Jun 17</c:v>
                </c:pt>
                <c:pt idx="17">
                  <c:v>Jul 17 - Jun 18</c:v>
                </c:pt>
              </c:strCache>
            </c:strRef>
          </c:cat>
          <c:val>
            <c:numRef>
              <c:f>'Table 1.1'!$D$4:$D$21</c:f>
              <c:numCache>
                <c:formatCode>#,##0</c:formatCode>
                <c:ptCount val="18"/>
                <c:pt idx="0">
                  <c:v>-1085</c:v>
                </c:pt>
                <c:pt idx="1">
                  <c:v>95</c:v>
                </c:pt>
                <c:pt idx="2">
                  <c:v>127</c:v>
                </c:pt>
                <c:pt idx="3">
                  <c:v>1178</c:v>
                </c:pt>
                <c:pt idx="4">
                  <c:v>3683</c:v>
                </c:pt>
                <c:pt idx="5">
                  <c:v>7006</c:v>
                </c:pt>
                <c:pt idx="6">
                  <c:v>9140</c:v>
                </c:pt>
                <c:pt idx="7">
                  <c:v>6280</c:v>
                </c:pt>
                <c:pt idx="8">
                  <c:v>2998</c:v>
                </c:pt>
                <c:pt idx="9">
                  <c:v>1762</c:v>
                </c:pt>
                <c:pt idx="10">
                  <c:v>-696</c:v>
                </c:pt>
                <c:pt idx="11">
                  <c:v>442</c:v>
                </c:pt>
                <c:pt idx="12">
                  <c:v>-887</c:v>
                </c:pt>
                <c:pt idx="13">
                  <c:v>2237</c:v>
                </c:pt>
                <c:pt idx="14">
                  <c:v>2795</c:v>
                </c:pt>
                <c:pt idx="15">
                  <c:v>1458</c:v>
                </c:pt>
                <c:pt idx="16">
                  <c:v>583</c:v>
                </c:pt>
                <c:pt idx="17">
                  <c:v>3918</c:v>
                </c:pt>
              </c:numCache>
            </c:numRef>
          </c:val>
          <c:smooth val="0"/>
        </c:ser>
        <c:dLbls>
          <c:showLegendKey val="0"/>
          <c:showVal val="0"/>
          <c:showCatName val="0"/>
          <c:showSerName val="0"/>
          <c:showPercent val="0"/>
          <c:showBubbleSize val="0"/>
        </c:dLbls>
        <c:marker val="1"/>
        <c:smooth val="0"/>
        <c:axId val="167449408"/>
        <c:axId val="167446664"/>
      </c:lineChart>
      <c:catAx>
        <c:axId val="16744940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Time Period</a:t>
                </a:r>
              </a:p>
            </c:rich>
          </c:tx>
          <c:layout>
            <c:manualLayout>
              <c:xMode val="edge"/>
              <c:yMode val="edge"/>
              <c:x val="0.4808686659772492"/>
              <c:y val="0.95593220338983054"/>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167446664"/>
        <c:crosses val="autoZero"/>
        <c:auto val="1"/>
        <c:lblAlgn val="ctr"/>
        <c:lblOffset val="100"/>
        <c:tickLblSkip val="1"/>
        <c:tickMarkSkip val="1"/>
        <c:noMultiLvlLbl val="0"/>
      </c:catAx>
      <c:valAx>
        <c:axId val="167446664"/>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Estimated Net International Migration</a:t>
                </a:r>
              </a:p>
            </c:rich>
          </c:tx>
          <c:layout>
            <c:manualLayout>
              <c:xMode val="edge"/>
              <c:yMode val="edge"/>
              <c:x val="1.1030679076180628E-2"/>
              <c:y val="0.1412429378531073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7449408"/>
        <c:crosses val="autoZero"/>
        <c:crossBetween val="between"/>
      </c:valAx>
      <c:spPr>
        <a:noFill/>
        <a:ln w="25400">
          <a:noFill/>
        </a:ln>
      </c:spPr>
    </c:plotArea>
    <c:plotVisOnly val="1"/>
    <c:dispBlanksAs val="gap"/>
    <c:showDLblsOverMax val="0"/>
  </c:chart>
  <c:spPr>
    <a:solidFill>
      <a:schemeClr val="bg1"/>
    </a:solidFill>
    <a:ln w="9525">
      <a:solidFill>
        <a:schemeClr val="bg1">
          <a:lumMod val="85000"/>
        </a:schemeClr>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Figure 1.2: Estimated Net International Migration, by Local Government District 
(year ending mid-2008 to </a:t>
            </a:r>
            <a:r>
              <a:rPr lang="en-GB" sz="1200" b="1" i="0" u="none" strike="noStrike" baseline="0">
                <a:effectLst/>
              </a:rPr>
              <a:t>year ending mid-</a:t>
            </a:r>
            <a:r>
              <a:rPr lang="en-GB"/>
              <a:t>June 2018)</a:t>
            </a:r>
          </a:p>
        </c:rich>
      </c:tx>
      <c:layout>
        <c:manualLayout>
          <c:xMode val="edge"/>
          <c:yMode val="edge"/>
          <c:x val="0.20992761116856257"/>
          <c:y val="0"/>
        </c:manualLayout>
      </c:layout>
      <c:overlay val="0"/>
      <c:spPr>
        <a:noFill/>
        <a:ln w="25400">
          <a:noFill/>
        </a:ln>
      </c:spPr>
    </c:title>
    <c:autoTitleDeleted val="0"/>
    <c:plotArea>
      <c:layout>
        <c:manualLayout>
          <c:layoutTarget val="inner"/>
          <c:xMode val="edge"/>
          <c:yMode val="edge"/>
          <c:x val="0.10548086866597696"/>
          <c:y val="0.10338983050847445"/>
          <c:w val="0.88314374353671143"/>
          <c:h val="0.6745762711864407"/>
        </c:manualLayout>
      </c:layout>
      <c:barChart>
        <c:barDir val="col"/>
        <c:grouping val="clustered"/>
        <c:varyColors val="0"/>
        <c:ser>
          <c:idx val="0"/>
          <c:order val="0"/>
          <c:tx>
            <c:strRef>
              <c:f>'Table 1.2'!$M$20</c:f>
              <c:strCache>
                <c:ptCount val="1"/>
                <c:pt idx="0">
                  <c:v>Total</c:v>
                </c:pt>
              </c:strCache>
            </c:strRef>
          </c:tx>
          <c:spPr>
            <a:solidFill>
              <a:schemeClr val="accent4">
                <a:lumMod val="75000"/>
              </a:schemeClr>
            </a:solidFill>
            <a:ln w="12700">
              <a:noFill/>
              <a:prstDash val="solid"/>
            </a:ln>
          </c:spPr>
          <c:invertIfNegative val="0"/>
          <c:cat>
            <c:strRef>
              <c:f>'Table 1.2'!$N$5:$N$15</c:f>
              <c:strCache>
                <c:ptCount val="11"/>
                <c:pt idx="0">
                  <c:v>Derry City &amp; Strabane</c:v>
                </c:pt>
                <c:pt idx="1">
                  <c:v>Causeway Coast &amp; Glens</c:v>
                </c:pt>
                <c:pt idx="2">
                  <c:v>Antrim &amp; Newtownabbey</c:v>
                </c:pt>
                <c:pt idx="3">
                  <c:v>Belfast</c:v>
                </c:pt>
                <c:pt idx="4">
                  <c:v>Ards &amp; North Down</c:v>
                </c:pt>
                <c:pt idx="5">
                  <c:v>Lisburn &amp; Castlereagh</c:v>
                </c:pt>
                <c:pt idx="6">
                  <c:v>Fermanagh &amp; Omagh</c:v>
                </c:pt>
                <c:pt idx="7">
                  <c:v>Mid &amp; East Antrim</c:v>
                </c:pt>
                <c:pt idx="8">
                  <c:v>Newry, Mourne &amp; Down</c:v>
                </c:pt>
                <c:pt idx="9">
                  <c:v>Mid Ulster</c:v>
                </c:pt>
                <c:pt idx="10">
                  <c:v>Armagh City, Banbridge &amp; Craigavon</c:v>
                </c:pt>
              </c:strCache>
            </c:strRef>
          </c:cat>
          <c:val>
            <c:numRef>
              <c:f>'Table 1.2'!$O$5:$O$15</c:f>
              <c:numCache>
                <c:formatCode>#,##0</c:formatCode>
                <c:ptCount val="11"/>
                <c:pt idx="0">
                  <c:v>-2409</c:v>
                </c:pt>
                <c:pt idx="1">
                  <c:v>-1034</c:v>
                </c:pt>
                <c:pt idx="2">
                  <c:v>-858</c:v>
                </c:pt>
                <c:pt idx="3">
                  <c:v>-230</c:v>
                </c:pt>
                <c:pt idx="4">
                  <c:v>-36</c:v>
                </c:pt>
                <c:pt idx="5">
                  <c:v>238</c:v>
                </c:pt>
                <c:pt idx="6">
                  <c:v>1944</c:v>
                </c:pt>
                <c:pt idx="7">
                  <c:v>2984</c:v>
                </c:pt>
                <c:pt idx="8">
                  <c:v>4625</c:v>
                </c:pt>
                <c:pt idx="9">
                  <c:v>6424</c:v>
                </c:pt>
                <c:pt idx="10">
                  <c:v>9242</c:v>
                </c:pt>
              </c:numCache>
            </c:numRef>
          </c:val>
        </c:ser>
        <c:dLbls>
          <c:showLegendKey val="0"/>
          <c:showVal val="0"/>
          <c:showCatName val="0"/>
          <c:showSerName val="0"/>
          <c:showPercent val="0"/>
          <c:showBubbleSize val="0"/>
        </c:dLbls>
        <c:gapWidth val="84"/>
        <c:axId val="167447448"/>
        <c:axId val="167449016"/>
      </c:barChart>
      <c:catAx>
        <c:axId val="16744744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Local Government District</a:t>
                </a:r>
              </a:p>
            </c:rich>
          </c:tx>
          <c:layout>
            <c:manualLayout>
              <c:xMode val="edge"/>
              <c:yMode val="edge"/>
              <c:x val="0.41744226128921064"/>
              <c:y val="0.93728813559322033"/>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67449016"/>
        <c:crosses val="autoZero"/>
        <c:auto val="1"/>
        <c:lblAlgn val="ctr"/>
        <c:lblOffset val="1"/>
        <c:tickLblSkip val="1"/>
        <c:tickMarkSkip val="1"/>
        <c:noMultiLvlLbl val="0"/>
      </c:catAx>
      <c:valAx>
        <c:axId val="167449016"/>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Net International Migration</a:t>
                </a:r>
              </a:p>
            </c:rich>
          </c:tx>
          <c:layout>
            <c:manualLayout>
              <c:xMode val="edge"/>
              <c:yMode val="edge"/>
              <c:x val="1.1030679076180628E-2"/>
              <c:y val="0.1259887005649717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7447448"/>
        <c:crosses val="autoZero"/>
        <c:crossBetween val="between"/>
      </c:valAx>
      <c:spPr>
        <a:noFill/>
        <a:ln w="25400">
          <a:noFill/>
        </a:ln>
      </c:spPr>
    </c:plotArea>
    <c:plotVisOnly val="1"/>
    <c:dispBlanksAs val="gap"/>
    <c:showDLblsOverMax val="0"/>
  </c:chart>
  <c:spPr>
    <a:solidFill>
      <a:schemeClr val="bg1"/>
    </a:solidFill>
    <a:ln w="9525">
      <a:solidFill>
        <a:schemeClr val="bg1">
          <a:lumMod val="85000"/>
        </a:schemeClr>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Figure 1.3: Net international migration by age and gender (mid-2017 to mid-2018)</a:t>
            </a:r>
          </a:p>
        </c:rich>
      </c:tx>
      <c:layout>
        <c:manualLayout>
          <c:xMode val="edge"/>
          <c:yMode val="edge"/>
          <c:x val="0.18200620475698034"/>
          <c:y val="2.0338983050847456E-2"/>
        </c:manualLayout>
      </c:layout>
      <c:overlay val="0"/>
      <c:spPr>
        <a:noFill/>
        <a:ln w="25400">
          <a:noFill/>
        </a:ln>
      </c:spPr>
    </c:title>
    <c:autoTitleDeleted val="0"/>
    <c:plotArea>
      <c:layout>
        <c:manualLayout>
          <c:layoutTarget val="inner"/>
          <c:xMode val="edge"/>
          <c:yMode val="edge"/>
          <c:x val="8.790072388831438E-2"/>
          <c:y val="9.1525423728814323E-2"/>
          <c:w val="0.87693898655635982"/>
          <c:h val="0.70790960451977403"/>
        </c:manualLayout>
      </c:layout>
      <c:lineChart>
        <c:grouping val="standard"/>
        <c:varyColors val="0"/>
        <c:ser>
          <c:idx val="0"/>
          <c:order val="0"/>
          <c:tx>
            <c:strRef>
              <c:f>'Table 1.3'!$A$4</c:f>
              <c:strCache>
                <c:ptCount val="1"/>
                <c:pt idx="0">
                  <c:v>Male </c:v>
                </c:pt>
              </c:strCache>
            </c:strRef>
          </c:tx>
          <c:spPr>
            <a:ln w="25400">
              <a:solidFill>
                <a:schemeClr val="accent4">
                  <a:lumMod val="75000"/>
                </a:schemeClr>
              </a:solidFill>
              <a:prstDash val="solid"/>
            </a:ln>
          </c:spPr>
          <c:marker>
            <c:symbol val="diamond"/>
            <c:size val="8"/>
            <c:spPr>
              <a:solidFill>
                <a:schemeClr val="accent4">
                  <a:lumMod val="75000"/>
                </a:schemeClr>
              </a:solidFill>
              <a:ln>
                <a:solidFill>
                  <a:schemeClr val="accent4">
                    <a:lumMod val="75000"/>
                  </a:schemeClr>
                </a:solidFill>
                <a:prstDash val="solid"/>
              </a:ln>
            </c:spPr>
          </c:marker>
          <c:cat>
            <c:strRef>
              <c:f>'Table 1.3'!$A$5:$A$11</c:f>
              <c:strCache>
                <c:ptCount val="7"/>
                <c:pt idx="0">
                  <c:v>Less than 18 years</c:v>
                </c:pt>
                <c:pt idx="1">
                  <c:v>18-24</c:v>
                </c:pt>
                <c:pt idx="2">
                  <c:v>25-34</c:v>
                </c:pt>
                <c:pt idx="3">
                  <c:v>35-44</c:v>
                </c:pt>
                <c:pt idx="4">
                  <c:v>45-54</c:v>
                </c:pt>
                <c:pt idx="5">
                  <c:v>55-64</c:v>
                </c:pt>
                <c:pt idx="6">
                  <c:v>65 years and over</c:v>
                </c:pt>
              </c:strCache>
            </c:strRef>
          </c:cat>
          <c:val>
            <c:numRef>
              <c:f>'Table 1.3'!#REF!</c:f>
              <c:numCache>
                <c:formatCode>#,##0</c:formatCode>
                <c:ptCount val="7"/>
                <c:pt idx="0">
                  <c:v>496</c:v>
                </c:pt>
                <c:pt idx="1">
                  <c:v>25</c:v>
                </c:pt>
                <c:pt idx="2">
                  <c:v>-95</c:v>
                </c:pt>
                <c:pt idx="3">
                  <c:v>-15</c:v>
                </c:pt>
                <c:pt idx="4">
                  <c:v>46</c:v>
                </c:pt>
                <c:pt idx="5">
                  <c:v>-57</c:v>
                </c:pt>
                <c:pt idx="6">
                  <c:v>-73</c:v>
                </c:pt>
              </c:numCache>
            </c:numRef>
          </c:val>
          <c:smooth val="0"/>
        </c:ser>
        <c:ser>
          <c:idx val="1"/>
          <c:order val="1"/>
          <c:tx>
            <c:strRef>
              <c:f>'Table 1.3'!$A$12</c:f>
              <c:strCache>
                <c:ptCount val="1"/>
                <c:pt idx="0">
                  <c:v>Female</c:v>
                </c:pt>
              </c:strCache>
            </c:strRef>
          </c:tx>
          <c:spPr>
            <a:ln w="25400">
              <a:solidFill>
                <a:schemeClr val="accent4">
                  <a:lumMod val="75000"/>
                  <a:alpha val="75000"/>
                </a:schemeClr>
              </a:solidFill>
              <a:prstDash val="sysDash"/>
            </a:ln>
          </c:spPr>
          <c:marker>
            <c:symbol val="diamond"/>
            <c:size val="8"/>
            <c:spPr>
              <a:solidFill>
                <a:schemeClr val="accent4">
                  <a:lumMod val="75000"/>
                  <a:alpha val="75000"/>
                </a:schemeClr>
              </a:solidFill>
              <a:ln>
                <a:solidFill>
                  <a:schemeClr val="accent4">
                    <a:lumMod val="75000"/>
                    <a:alpha val="75000"/>
                  </a:schemeClr>
                </a:solidFill>
                <a:prstDash val="solid"/>
              </a:ln>
            </c:spPr>
          </c:marker>
          <c:cat>
            <c:strRef>
              <c:f>'Table 1.3'!$A$5:$A$11</c:f>
              <c:strCache>
                <c:ptCount val="7"/>
                <c:pt idx="0">
                  <c:v>Less than 18 years</c:v>
                </c:pt>
                <c:pt idx="1">
                  <c:v>18-24</c:v>
                </c:pt>
                <c:pt idx="2">
                  <c:v>25-34</c:v>
                </c:pt>
                <c:pt idx="3">
                  <c:v>35-44</c:v>
                </c:pt>
                <c:pt idx="4">
                  <c:v>45-54</c:v>
                </c:pt>
                <c:pt idx="5">
                  <c:v>55-64</c:v>
                </c:pt>
                <c:pt idx="6">
                  <c:v>65 years and over</c:v>
                </c:pt>
              </c:strCache>
            </c:strRef>
          </c:cat>
          <c:val>
            <c:numRef>
              <c:f>'Table 1.3'!#REF!</c:f>
              <c:numCache>
                <c:formatCode>#,##0</c:formatCode>
                <c:ptCount val="7"/>
                <c:pt idx="0">
                  <c:v>511</c:v>
                </c:pt>
                <c:pt idx="1">
                  <c:v>52</c:v>
                </c:pt>
                <c:pt idx="2">
                  <c:v>-170</c:v>
                </c:pt>
                <c:pt idx="3">
                  <c:v>-83</c:v>
                </c:pt>
                <c:pt idx="4">
                  <c:v>1</c:v>
                </c:pt>
                <c:pt idx="5">
                  <c:v>-15</c:v>
                </c:pt>
                <c:pt idx="6">
                  <c:v>-40</c:v>
                </c:pt>
              </c:numCache>
            </c:numRef>
          </c:val>
          <c:smooth val="0"/>
        </c:ser>
        <c:dLbls>
          <c:showLegendKey val="0"/>
          <c:showVal val="0"/>
          <c:showCatName val="0"/>
          <c:showSerName val="0"/>
          <c:showPercent val="0"/>
          <c:showBubbleSize val="0"/>
        </c:dLbls>
        <c:marker val="1"/>
        <c:smooth val="0"/>
        <c:axId val="167450192"/>
        <c:axId val="167450584"/>
      </c:lineChart>
      <c:catAx>
        <c:axId val="16745019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Age Group</a:t>
                </a:r>
              </a:p>
            </c:rich>
          </c:tx>
          <c:layout>
            <c:manualLayout>
              <c:xMode val="edge"/>
              <c:yMode val="edge"/>
              <c:x val="0.47121682178559116"/>
              <c:y val="0.92372881355932202"/>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7450584"/>
        <c:crosses val="autoZero"/>
        <c:auto val="1"/>
        <c:lblAlgn val="ctr"/>
        <c:lblOffset val="500"/>
        <c:tickLblSkip val="1"/>
        <c:tickMarkSkip val="1"/>
        <c:noMultiLvlLbl val="0"/>
      </c:catAx>
      <c:valAx>
        <c:axId val="167450584"/>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Net International Migration</a:t>
                </a:r>
              </a:p>
            </c:rich>
          </c:tx>
          <c:layout>
            <c:manualLayout>
              <c:xMode val="edge"/>
              <c:yMode val="edge"/>
              <c:x val="4.1365046535677356E-3"/>
              <c:y val="0.2090395480225988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7450192"/>
        <c:crosses val="autoZero"/>
        <c:crossBetween val="between"/>
      </c:valAx>
      <c:spPr>
        <a:noFill/>
        <a:ln w="25400">
          <a:noFill/>
        </a:ln>
      </c:spPr>
    </c:plotArea>
    <c:legend>
      <c:legendPos val="r"/>
      <c:layout>
        <c:manualLayout>
          <c:xMode val="edge"/>
          <c:yMode val="edge"/>
          <c:x val="0.78421234057221645"/>
          <c:y val="0.12203389830508475"/>
          <c:w val="0.14856945880730776"/>
          <c:h val="9.943502824858759E-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a:solidFill>
        <a:schemeClr val="bg1">
          <a:lumMod val="85000"/>
        </a:schemeClr>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Figure 1.6: Net Total Migration by Age and Gender (mid-2017 to mid-2018)</a:t>
            </a:r>
          </a:p>
        </c:rich>
      </c:tx>
      <c:layout>
        <c:manualLayout>
          <c:xMode val="edge"/>
          <c:yMode val="edge"/>
          <c:x val="0.20992761116856257"/>
          <c:y val="2.0338983050847456E-2"/>
        </c:manualLayout>
      </c:layout>
      <c:overlay val="0"/>
      <c:spPr>
        <a:noFill/>
        <a:ln w="25400">
          <a:noFill/>
        </a:ln>
      </c:spPr>
    </c:title>
    <c:autoTitleDeleted val="0"/>
    <c:plotArea>
      <c:layout>
        <c:manualLayout>
          <c:layoutTarget val="inner"/>
          <c:xMode val="edge"/>
          <c:yMode val="edge"/>
          <c:x val="8.6521889003791791E-2"/>
          <c:y val="9.8305084745762744E-2"/>
          <c:w val="0.87831782144088233"/>
          <c:h val="0.73785310734463272"/>
        </c:manualLayout>
      </c:layout>
      <c:lineChart>
        <c:grouping val="standard"/>
        <c:varyColors val="0"/>
        <c:ser>
          <c:idx val="0"/>
          <c:order val="0"/>
          <c:tx>
            <c:strRef>
              <c:f>'Table 1.6'!$A$4</c:f>
              <c:strCache>
                <c:ptCount val="1"/>
                <c:pt idx="0">
                  <c:v>Male</c:v>
                </c:pt>
              </c:strCache>
            </c:strRef>
          </c:tx>
          <c:spPr>
            <a:ln w="25400">
              <a:solidFill>
                <a:schemeClr val="accent4">
                  <a:lumMod val="75000"/>
                </a:schemeClr>
              </a:solidFill>
              <a:prstDash val="solid"/>
            </a:ln>
          </c:spPr>
          <c:marker>
            <c:symbol val="diamond"/>
            <c:size val="8"/>
            <c:spPr>
              <a:solidFill>
                <a:schemeClr val="accent4">
                  <a:lumMod val="75000"/>
                </a:schemeClr>
              </a:solidFill>
              <a:ln>
                <a:solidFill>
                  <a:schemeClr val="accent4">
                    <a:lumMod val="75000"/>
                  </a:schemeClr>
                </a:solidFill>
                <a:prstDash val="solid"/>
              </a:ln>
            </c:spPr>
          </c:marker>
          <c:cat>
            <c:strRef>
              <c:f>'Table 1.6'!$A$5:$A$11</c:f>
              <c:strCache>
                <c:ptCount val="7"/>
                <c:pt idx="0">
                  <c:v>Less than 18 years</c:v>
                </c:pt>
                <c:pt idx="1">
                  <c:v>18-24</c:v>
                </c:pt>
                <c:pt idx="2">
                  <c:v>25-34</c:v>
                </c:pt>
                <c:pt idx="3">
                  <c:v>35-44</c:v>
                </c:pt>
                <c:pt idx="4">
                  <c:v>45-54</c:v>
                </c:pt>
                <c:pt idx="5">
                  <c:v>55-64</c:v>
                </c:pt>
                <c:pt idx="6">
                  <c:v>65 years and over</c:v>
                </c:pt>
              </c:strCache>
            </c:strRef>
          </c:cat>
          <c:val>
            <c:numRef>
              <c:f>'Table 1.6'!$B$5:$B$11</c:f>
              <c:numCache>
                <c:formatCode>#,##0</c:formatCode>
                <c:ptCount val="7"/>
                <c:pt idx="0">
                  <c:v>1186</c:v>
                </c:pt>
                <c:pt idx="1">
                  <c:v>-727</c:v>
                </c:pt>
                <c:pt idx="2">
                  <c:v>772</c:v>
                </c:pt>
                <c:pt idx="3">
                  <c:v>454</c:v>
                </c:pt>
                <c:pt idx="4">
                  <c:v>338</c:v>
                </c:pt>
                <c:pt idx="5">
                  <c:v>113</c:v>
                </c:pt>
                <c:pt idx="6">
                  <c:v>52</c:v>
                </c:pt>
              </c:numCache>
            </c:numRef>
          </c:val>
          <c:smooth val="0"/>
        </c:ser>
        <c:ser>
          <c:idx val="1"/>
          <c:order val="1"/>
          <c:tx>
            <c:strRef>
              <c:f>'Table 1.6'!$A$12</c:f>
              <c:strCache>
                <c:ptCount val="1"/>
                <c:pt idx="0">
                  <c:v>Female</c:v>
                </c:pt>
              </c:strCache>
            </c:strRef>
          </c:tx>
          <c:spPr>
            <a:ln w="25400">
              <a:solidFill>
                <a:schemeClr val="accent4">
                  <a:lumMod val="75000"/>
                  <a:alpha val="75000"/>
                </a:schemeClr>
              </a:solidFill>
              <a:prstDash val="sysDash"/>
            </a:ln>
          </c:spPr>
          <c:marker>
            <c:symbol val="diamond"/>
            <c:size val="8"/>
            <c:spPr>
              <a:solidFill>
                <a:schemeClr val="accent4">
                  <a:lumMod val="75000"/>
                  <a:alpha val="75000"/>
                </a:schemeClr>
              </a:solidFill>
              <a:ln>
                <a:solidFill>
                  <a:schemeClr val="accent4">
                    <a:lumMod val="75000"/>
                    <a:alpha val="75000"/>
                  </a:schemeClr>
                </a:solidFill>
                <a:prstDash val="solid"/>
              </a:ln>
            </c:spPr>
          </c:marker>
          <c:cat>
            <c:strRef>
              <c:f>'Table 1.6'!$A$5:$A$11</c:f>
              <c:strCache>
                <c:ptCount val="7"/>
                <c:pt idx="0">
                  <c:v>Less than 18 years</c:v>
                </c:pt>
                <c:pt idx="1">
                  <c:v>18-24</c:v>
                </c:pt>
                <c:pt idx="2">
                  <c:v>25-34</c:v>
                </c:pt>
                <c:pt idx="3">
                  <c:v>35-44</c:v>
                </c:pt>
                <c:pt idx="4">
                  <c:v>45-54</c:v>
                </c:pt>
                <c:pt idx="5">
                  <c:v>55-64</c:v>
                </c:pt>
                <c:pt idx="6">
                  <c:v>65 years and over</c:v>
                </c:pt>
              </c:strCache>
            </c:strRef>
          </c:cat>
          <c:val>
            <c:numRef>
              <c:f>'Table 1.6'!$B$13:$B$19</c:f>
              <c:numCache>
                <c:formatCode>#,##0</c:formatCode>
                <c:ptCount val="7"/>
                <c:pt idx="0">
                  <c:v>1143</c:v>
                </c:pt>
                <c:pt idx="1">
                  <c:v>-626</c:v>
                </c:pt>
                <c:pt idx="2">
                  <c:v>651</c:v>
                </c:pt>
                <c:pt idx="3">
                  <c:v>405</c:v>
                </c:pt>
                <c:pt idx="4">
                  <c:v>274</c:v>
                </c:pt>
                <c:pt idx="5">
                  <c:v>119</c:v>
                </c:pt>
                <c:pt idx="6">
                  <c:v>-21</c:v>
                </c:pt>
              </c:numCache>
            </c:numRef>
          </c:val>
          <c:smooth val="0"/>
        </c:ser>
        <c:dLbls>
          <c:showLegendKey val="0"/>
          <c:showVal val="0"/>
          <c:showCatName val="0"/>
          <c:showSerName val="0"/>
          <c:showPercent val="0"/>
          <c:showBubbleSize val="0"/>
        </c:dLbls>
        <c:marker val="1"/>
        <c:smooth val="0"/>
        <c:axId val="167451368"/>
        <c:axId val="167451760"/>
      </c:lineChart>
      <c:catAx>
        <c:axId val="16745136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Age-Group</a:t>
                </a:r>
              </a:p>
            </c:rich>
          </c:tx>
          <c:layout>
            <c:manualLayout>
              <c:xMode val="edge"/>
              <c:yMode val="edge"/>
              <c:x val="0.47673216132368151"/>
              <c:y val="0.94406779661016949"/>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7451760"/>
        <c:crosses val="autoZero"/>
        <c:auto val="1"/>
        <c:lblAlgn val="ctr"/>
        <c:lblOffset val="100"/>
        <c:tickLblSkip val="1"/>
        <c:tickMarkSkip val="1"/>
        <c:noMultiLvlLbl val="0"/>
      </c:catAx>
      <c:valAx>
        <c:axId val="167451760"/>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en-GB"/>
                  <a:t>Net Total Migration</a:t>
                </a:r>
              </a:p>
            </c:rich>
          </c:tx>
          <c:layout>
            <c:manualLayout>
              <c:xMode val="edge"/>
              <c:yMode val="edge"/>
              <c:x val="1.3788348845225785E-3"/>
              <c:y val="0.2740112994350282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7451368"/>
        <c:crosses val="autoZero"/>
        <c:crossBetween val="between"/>
      </c:valAx>
      <c:spPr>
        <a:noFill/>
        <a:ln w="25400">
          <a:noFill/>
        </a:ln>
      </c:spPr>
    </c:plotArea>
    <c:legend>
      <c:legendPos val="r"/>
      <c:layout>
        <c:manualLayout>
          <c:xMode val="edge"/>
          <c:yMode val="edge"/>
          <c:x val="0.83902102723198901"/>
          <c:y val="0.11016949152542373"/>
          <c:w val="0.14305411926921752"/>
          <c:h val="9.2655367231638405E-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a:solidFill>
        <a:schemeClr val="bg1">
          <a:lumMod val="85000"/>
        </a:schemeClr>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9</xdr:col>
      <xdr:colOff>152400</xdr:colOff>
      <xdr:row>0</xdr:row>
      <xdr:rowOff>47625</xdr:rowOff>
    </xdr:from>
    <xdr:to>
      <xdr:col>11</xdr:col>
      <xdr:colOff>771525</xdr:colOff>
      <xdr:row>4</xdr:row>
      <xdr:rowOff>171450</xdr:rowOff>
    </xdr:to>
    <xdr:grpSp>
      <xdr:nvGrpSpPr>
        <xdr:cNvPr id="3235" name="Group 1" title="Logo box"/>
        <xdr:cNvGrpSpPr>
          <a:grpSpLocks/>
        </xdr:cNvGrpSpPr>
      </xdr:nvGrpSpPr>
      <xdr:grpSpPr bwMode="auto">
        <a:xfrm>
          <a:off x="6515100" y="47625"/>
          <a:ext cx="2847975" cy="942975"/>
          <a:chOff x="3771900" y="419099"/>
          <a:chExt cx="3076575" cy="1076801"/>
        </a:xfrm>
      </xdr:grpSpPr>
      <xdr:sp macro="" textlink="">
        <xdr:nvSpPr>
          <xdr:cNvPr id="3236" name="Object 1" title="National Statistics Logo"/>
          <xdr:cNvSpPr>
            <a:spLocks noChangeArrowheads="1"/>
          </xdr:cNvSpPr>
        </xdr:nvSpPr>
        <xdr:spPr bwMode="auto">
          <a:xfrm>
            <a:off x="3771900" y="419099"/>
            <a:ext cx="1115935" cy="1076801"/>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3237"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0664" y="504110"/>
            <a:ext cx="2127811" cy="982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581025</xdr:colOff>
      <xdr:row>4</xdr:row>
      <xdr:rowOff>47625</xdr:rowOff>
    </xdr:from>
    <xdr:to>
      <xdr:col>22</xdr:col>
      <xdr:colOff>38100</xdr:colOff>
      <xdr:row>39</xdr:row>
      <xdr:rowOff>0</xdr:rowOff>
    </xdr:to>
    <xdr:graphicFrame macro="">
      <xdr:nvGraphicFramePr>
        <xdr:cNvPr id="12301" name="Chart 1" title="Figure 1.1: Estimated Net International Migration (year ending mid-2001 to year ending mid-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247650</xdr:colOff>
      <xdr:row>4</xdr:row>
      <xdr:rowOff>95250</xdr:rowOff>
    </xdr:from>
    <xdr:to>
      <xdr:col>21</xdr:col>
      <xdr:colOff>314325</xdr:colOff>
      <xdr:row>39</xdr:row>
      <xdr:rowOff>47625</xdr:rowOff>
    </xdr:to>
    <xdr:graphicFrame macro="">
      <xdr:nvGraphicFramePr>
        <xdr:cNvPr id="14348" name="Chart 1" title="Figure 1.2: Estimated Net International Migration, by Local Government District "/>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6</xdr:col>
      <xdr:colOff>371475</xdr:colOff>
      <xdr:row>4</xdr:row>
      <xdr:rowOff>104775</xdr:rowOff>
    </xdr:from>
    <xdr:to>
      <xdr:col>21</xdr:col>
      <xdr:colOff>438150</xdr:colOff>
      <xdr:row>39</xdr:row>
      <xdr:rowOff>57150</xdr:rowOff>
    </xdr:to>
    <xdr:graphicFrame macro="">
      <xdr:nvGraphicFramePr>
        <xdr:cNvPr id="17419" name="Chart 1" title="Figure 1.3: Net international migration by age and gender (mid-2017 to mid-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6</xdr:col>
      <xdr:colOff>400050</xdr:colOff>
      <xdr:row>4</xdr:row>
      <xdr:rowOff>133350</xdr:rowOff>
    </xdr:from>
    <xdr:to>
      <xdr:col>21</xdr:col>
      <xdr:colOff>466725</xdr:colOff>
      <xdr:row>39</xdr:row>
      <xdr:rowOff>85725</xdr:rowOff>
    </xdr:to>
    <xdr:graphicFrame macro="">
      <xdr:nvGraphicFramePr>
        <xdr:cNvPr id="18443" name="Chart 1" title="Figure 1.6: Net Total Migration by Age and Gender (mid-2017 to mid-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l%20MYEs/2018%20MYE/NI%20model/17%20to%202018%20MYE%20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MYE_start"/>
      <sheetName val="Short"/>
      <sheetName val="Births"/>
      <sheetName val="Deaths"/>
      <sheetName val="Inflows"/>
      <sheetName val="Outflows"/>
      <sheetName val="HMF"/>
      <sheetName val="OthAdj"/>
      <sheetName val="NI"/>
      <sheetName val="Bulletin Tables"/>
      <sheetName val="QA"/>
      <sheetName val="QA Chart Male"/>
      <sheetName val="QA Chart Female"/>
      <sheetName val="QA Chart Child"/>
      <sheetName val="QA Chart MWA1"/>
      <sheetName val="QA Chart FWA1"/>
      <sheetName val="QA Chart WA2"/>
      <sheetName val="QA Chart Pens"/>
      <sheetName val="Sex Ratio"/>
      <sheetName val="Activity rate"/>
      <sheetName val="QualityPaper"/>
      <sheetName val="Children"/>
      <sheetName val="WA1"/>
      <sheetName val="WA2"/>
      <sheetName val="Older"/>
    </sheetNames>
    <sheetDataSet>
      <sheetData sheetId="0"/>
      <sheetData sheetId="1"/>
      <sheetData sheetId="2"/>
      <sheetData sheetId="3"/>
      <sheetData sheetId="4"/>
      <sheetData sheetId="5">
        <row r="3">
          <cell r="M3">
            <v>93</v>
          </cell>
          <cell r="N3">
            <v>81</v>
          </cell>
          <cell r="R3">
            <v>65</v>
          </cell>
          <cell r="S3">
            <v>103</v>
          </cell>
        </row>
        <row r="4">
          <cell r="M4">
            <v>139</v>
          </cell>
          <cell r="N4">
            <v>129</v>
          </cell>
          <cell r="R4">
            <v>148</v>
          </cell>
          <cell r="S4">
            <v>145</v>
          </cell>
        </row>
        <row r="5">
          <cell r="M5">
            <v>122</v>
          </cell>
          <cell r="N5">
            <v>108</v>
          </cell>
          <cell r="R5">
            <v>97</v>
          </cell>
          <cell r="S5">
            <v>92</v>
          </cell>
        </row>
        <row r="6">
          <cell r="M6">
            <v>101</v>
          </cell>
          <cell r="N6">
            <v>98</v>
          </cell>
          <cell r="R6">
            <v>75</v>
          </cell>
          <cell r="S6">
            <v>58</v>
          </cell>
        </row>
        <row r="7">
          <cell r="M7">
            <v>112</v>
          </cell>
          <cell r="N7">
            <v>109</v>
          </cell>
          <cell r="R7">
            <v>107</v>
          </cell>
          <cell r="S7">
            <v>93</v>
          </cell>
        </row>
        <row r="8">
          <cell r="M8">
            <v>96</v>
          </cell>
          <cell r="N8">
            <v>88</v>
          </cell>
          <cell r="R8">
            <v>56</v>
          </cell>
          <cell r="S8">
            <v>33</v>
          </cell>
        </row>
        <row r="9">
          <cell r="M9">
            <v>84</v>
          </cell>
          <cell r="N9">
            <v>76</v>
          </cell>
          <cell r="R9">
            <v>27</v>
          </cell>
          <cell r="S9">
            <v>61</v>
          </cell>
        </row>
        <row r="10">
          <cell r="M10">
            <v>78</v>
          </cell>
          <cell r="N10">
            <v>68</v>
          </cell>
          <cell r="R10">
            <v>49</v>
          </cell>
          <cell r="S10">
            <v>29</v>
          </cell>
        </row>
        <row r="11">
          <cell r="M11">
            <v>91</v>
          </cell>
          <cell r="N11">
            <v>67</v>
          </cell>
          <cell r="R11">
            <v>83</v>
          </cell>
          <cell r="S11">
            <v>55</v>
          </cell>
        </row>
        <row r="12">
          <cell r="M12">
            <v>72</v>
          </cell>
          <cell r="N12">
            <v>68</v>
          </cell>
          <cell r="R12">
            <v>63</v>
          </cell>
          <cell r="S12">
            <v>58</v>
          </cell>
        </row>
        <row r="13">
          <cell r="M13">
            <v>72</v>
          </cell>
          <cell r="N13">
            <v>67</v>
          </cell>
          <cell r="R13">
            <v>54</v>
          </cell>
          <cell r="S13">
            <v>58</v>
          </cell>
        </row>
        <row r="14">
          <cell r="M14">
            <v>81</v>
          </cell>
          <cell r="N14">
            <v>58</v>
          </cell>
          <cell r="R14">
            <v>63</v>
          </cell>
          <cell r="S14">
            <v>40</v>
          </cell>
        </row>
        <row r="15">
          <cell r="M15">
            <v>59</v>
          </cell>
          <cell r="N15">
            <v>48</v>
          </cell>
          <cell r="R15">
            <v>58</v>
          </cell>
          <cell r="S15">
            <v>40</v>
          </cell>
        </row>
        <row r="16">
          <cell r="M16">
            <v>66</v>
          </cell>
          <cell r="N16">
            <v>67</v>
          </cell>
          <cell r="R16">
            <v>46</v>
          </cell>
          <cell r="S16">
            <v>86</v>
          </cell>
        </row>
        <row r="17">
          <cell r="M17">
            <v>67</v>
          </cell>
          <cell r="N17">
            <v>48</v>
          </cell>
          <cell r="R17">
            <v>69</v>
          </cell>
          <cell r="S17">
            <v>34</v>
          </cell>
        </row>
        <row r="18">
          <cell r="M18">
            <v>63</v>
          </cell>
          <cell r="N18">
            <v>57</v>
          </cell>
          <cell r="R18">
            <v>47</v>
          </cell>
          <cell r="S18">
            <v>55</v>
          </cell>
        </row>
        <row r="19">
          <cell r="M19">
            <v>46</v>
          </cell>
          <cell r="N19">
            <v>48</v>
          </cell>
          <cell r="R19">
            <v>43</v>
          </cell>
          <cell r="S19">
            <v>55</v>
          </cell>
        </row>
        <row r="20">
          <cell r="M20">
            <v>61</v>
          </cell>
          <cell r="N20">
            <v>59</v>
          </cell>
          <cell r="R20">
            <v>36</v>
          </cell>
          <cell r="S20">
            <v>48</v>
          </cell>
        </row>
        <row r="21">
          <cell r="M21">
            <v>87</v>
          </cell>
          <cell r="N21">
            <v>103</v>
          </cell>
          <cell r="R21">
            <v>39</v>
          </cell>
          <cell r="S21">
            <v>37</v>
          </cell>
        </row>
        <row r="22">
          <cell r="M22">
            <v>198</v>
          </cell>
          <cell r="N22">
            <v>200</v>
          </cell>
          <cell r="R22">
            <v>-369</v>
          </cell>
          <cell r="S22">
            <v>-690</v>
          </cell>
        </row>
        <row r="23">
          <cell r="M23">
            <v>224</v>
          </cell>
          <cell r="N23">
            <v>232</v>
          </cell>
          <cell r="R23">
            <v>-95</v>
          </cell>
          <cell r="S23">
            <v>-227</v>
          </cell>
        </row>
        <row r="24">
          <cell r="M24">
            <v>223</v>
          </cell>
          <cell r="N24">
            <v>213</v>
          </cell>
          <cell r="R24">
            <v>-89</v>
          </cell>
          <cell r="S24">
            <v>47</v>
          </cell>
        </row>
        <row r="25">
          <cell r="M25">
            <v>250</v>
          </cell>
          <cell r="N25">
            <v>257</v>
          </cell>
          <cell r="R25">
            <v>-71</v>
          </cell>
          <cell r="S25">
            <v>102</v>
          </cell>
        </row>
        <row r="26">
          <cell r="M26">
            <v>298</v>
          </cell>
          <cell r="N26">
            <v>290</v>
          </cell>
          <cell r="R26">
            <v>-1</v>
          </cell>
          <cell r="S26">
            <v>120</v>
          </cell>
        </row>
        <row r="27">
          <cell r="M27">
            <v>280</v>
          </cell>
          <cell r="N27">
            <v>273</v>
          </cell>
          <cell r="R27">
            <v>-141</v>
          </cell>
          <cell r="S27">
            <v>-15</v>
          </cell>
        </row>
        <row r="28">
          <cell r="M28">
            <v>294</v>
          </cell>
          <cell r="N28">
            <v>289</v>
          </cell>
          <cell r="R28">
            <v>9</v>
          </cell>
          <cell r="S28">
            <v>5</v>
          </cell>
        </row>
        <row r="29">
          <cell r="M29">
            <v>237</v>
          </cell>
          <cell r="N29">
            <v>235</v>
          </cell>
          <cell r="R29">
            <v>57</v>
          </cell>
          <cell r="S29">
            <v>53</v>
          </cell>
        </row>
        <row r="30">
          <cell r="M30">
            <v>225</v>
          </cell>
          <cell r="N30">
            <v>229</v>
          </cell>
          <cell r="R30">
            <v>80</v>
          </cell>
          <cell r="S30">
            <v>73</v>
          </cell>
        </row>
        <row r="31">
          <cell r="M31">
            <v>229</v>
          </cell>
          <cell r="N31">
            <v>225</v>
          </cell>
          <cell r="R31">
            <v>87</v>
          </cell>
          <cell r="S31">
            <v>91</v>
          </cell>
        </row>
        <row r="32">
          <cell r="M32">
            <v>189</v>
          </cell>
          <cell r="N32">
            <v>203</v>
          </cell>
          <cell r="R32">
            <v>31</v>
          </cell>
          <cell r="S32">
            <v>45</v>
          </cell>
        </row>
        <row r="33">
          <cell r="M33">
            <v>184</v>
          </cell>
          <cell r="N33">
            <v>189</v>
          </cell>
          <cell r="R33">
            <v>132</v>
          </cell>
          <cell r="S33">
            <v>74</v>
          </cell>
        </row>
        <row r="34">
          <cell r="M34">
            <v>201</v>
          </cell>
          <cell r="N34">
            <v>201</v>
          </cell>
          <cell r="R34">
            <v>151</v>
          </cell>
          <cell r="S34">
            <v>93</v>
          </cell>
        </row>
        <row r="35">
          <cell r="M35">
            <v>157</v>
          </cell>
          <cell r="N35">
            <v>151</v>
          </cell>
          <cell r="R35">
            <v>84</v>
          </cell>
          <cell r="S35">
            <v>48</v>
          </cell>
        </row>
        <row r="36">
          <cell r="M36">
            <v>146</v>
          </cell>
          <cell r="N36">
            <v>157</v>
          </cell>
          <cell r="R36">
            <v>65</v>
          </cell>
          <cell r="S36">
            <v>84</v>
          </cell>
        </row>
        <row r="37">
          <cell r="M37">
            <v>136</v>
          </cell>
          <cell r="N37">
            <v>134</v>
          </cell>
          <cell r="R37">
            <v>76</v>
          </cell>
          <cell r="S37">
            <v>85</v>
          </cell>
        </row>
        <row r="38">
          <cell r="M38">
            <v>133</v>
          </cell>
          <cell r="N38">
            <v>121</v>
          </cell>
          <cell r="R38">
            <v>63</v>
          </cell>
          <cell r="S38">
            <v>67</v>
          </cell>
        </row>
        <row r="39">
          <cell r="M39">
            <v>111</v>
          </cell>
          <cell r="N39">
            <v>106</v>
          </cell>
          <cell r="R39">
            <v>49</v>
          </cell>
          <cell r="S39">
            <v>34</v>
          </cell>
        </row>
        <row r="40">
          <cell r="M40">
            <v>99</v>
          </cell>
          <cell r="N40">
            <v>91</v>
          </cell>
          <cell r="R40">
            <v>66</v>
          </cell>
          <cell r="S40">
            <v>36</v>
          </cell>
        </row>
        <row r="41">
          <cell r="M41">
            <v>86</v>
          </cell>
          <cell r="N41">
            <v>92</v>
          </cell>
          <cell r="R41">
            <v>41</v>
          </cell>
          <cell r="S41">
            <v>45</v>
          </cell>
        </row>
        <row r="42">
          <cell r="M42">
            <v>98</v>
          </cell>
          <cell r="N42">
            <v>80</v>
          </cell>
          <cell r="R42">
            <v>46</v>
          </cell>
          <cell r="S42">
            <v>48</v>
          </cell>
        </row>
        <row r="43">
          <cell r="M43">
            <v>85</v>
          </cell>
          <cell r="N43">
            <v>79</v>
          </cell>
          <cell r="R43">
            <v>60</v>
          </cell>
          <cell r="S43">
            <v>33</v>
          </cell>
        </row>
        <row r="44">
          <cell r="M44">
            <v>64</v>
          </cell>
          <cell r="N44">
            <v>67</v>
          </cell>
          <cell r="R44">
            <v>31</v>
          </cell>
          <cell r="S44">
            <v>32</v>
          </cell>
        </row>
        <row r="45">
          <cell r="M45">
            <v>70</v>
          </cell>
          <cell r="N45">
            <v>67</v>
          </cell>
          <cell r="R45">
            <v>50</v>
          </cell>
          <cell r="S45">
            <v>57</v>
          </cell>
        </row>
        <row r="46">
          <cell r="M46">
            <v>67</v>
          </cell>
          <cell r="N46">
            <v>53</v>
          </cell>
          <cell r="R46">
            <v>10</v>
          </cell>
          <cell r="S46">
            <v>19</v>
          </cell>
        </row>
        <row r="47">
          <cell r="M47">
            <v>70</v>
          </cell>
          <cell r="N47">
            <v>54</v>
          </cell>
          <cell r="R47">
            <v>38</v>
          </cell>
          <cell r="S47">
            <v>34</v>
          </cell>
        </row>
        <row r="48">
          <cell r="M48">
            <v>66</v>
          </cell>
          <cell r="N48">
            <v>57</v>
          </cell>
          <cell r="R48">
            <v>47</v>
          </cell>
          <cell r="S48">
            <v>55</v>
          </cell>
        </row>
        <row r="49">
          <cell r="M49">
            <v>60</v>
          </cell>
          <cell r="N49">
            <v>36</v>
          </cell>
          <cell r="R49">
            <v>40</v>
          </cell>
          <cell r="S49">
            <v>4</v>
          </cell>
        </row>
        <row r="50">
          <cell r="M50">
            <v>60</v>
          </cell>
          <cell r="N50">
            <v>30</v>
          </cell>
          <cell r="R50">
            <v>41</v>
          </cell>
          <cell r="S50">
            <v>14</v>
          </cell>
        </row>
        <row r="51">
          <cell r="M51">
            <v>59</v>
          </cell>
          <cell r="N51">
            <v>43</v>
          </cell>
          <cell r="R51">
            <v>54</v>
          </cell>
          <cell r="S51">
            <v>41</v>
          </cell>
        </row>
        <row r="52">
          <cell r="M52">
            <v>37</v>
          </cell>
          <cell r="N52">
            <v>55</v>
          </cell>
          <cell r="R52">
            <v>33</v>
          </cell>
          <cell r="S52">
            <v>51</v>
          </cell>
        </row>
        <row r="53">
          <cell r="M53">
            <v>37</v>
          </cell>
          <cell r="N53">
            <v>40</v>
          </cell>
          <cell r="R53">
            <v>34</v>
          </cell>
          <cell r="S53">
            <v>26</v>
          </cell>
        </row>
        <row r="54">
          <cell r="M54">
            <v>42</v>
          </cell>
          <cell r="N54">
            <v>30</v>
          </cell>
          <cell r="R54">
            <v>26</v>
          </cell>
          <cell r="S54">
            <v>16</v>
          </cell>
        </row>
        <row r="55">
          <cell r="M55">
            <v>33</v>
          </cell>
          <cell r="N55">
            <v>30</v>
          </cell>
          <cell r="R55">
            <v>36</v>
          </cell>
          <cell r="S55">
            <v>25</v>
          </cell>
        </row>
        <row r="56">
          <cell r="M56">
            <v>32</v>
          </cell>
          <cell r="N56">
            <v>35</v>
          </cell>
          <cell r="R56">
            <v>18</v>
          </cell>
          <cell r="S56">
            <v>22</v>
          </cell>
        </row>
        <row r="57">
          <cell r="M57">
            <v>24</v>
          </cell>
          <cell r="N57">
            <v>27</v>
          </cell>
          <cell r="R57">
            <v>9</v>
          </cell>
          <cell r="S57">
            <v>20</v>
          </cell>
        </row>
        <row r="58">
          <cell r="M58">
            <v>23</v>
          </cell>
          <cell r="N58">
            <v>25</v>
          </cell>
          <cell r="R58">
            <v>35</v>
          </cell>
          <cell r="S58">
            <v>7</v>
          </cell>
        </row>
        <row r="59">
          <cell r="M59">
            <v>23</v>
          </cell>
          <cell r="N59">
            <v>24</v>
          </cell>
          <cell r="R59">
            <v>29</v>
          </cell>
          <cell r="S59">
            <v>25</v>
          </cell>
        </row>
        <row r="60">
          <cell r="M60">
            <v>18</v>
          </cell>
          <cell r="N60">
            <v>22</v>
          </cell>
          <cell r="R60">
            <v>28</v>
          </cell>
          <cell r="S60">
            <v>21</v>
          </cell>
        </row>
        <row r="61">
          <cell r="M61">
            <v>21</v>
          </cell>
          <cell r="N61">
            <v>38</v>
          </cell>
          <cell r="R61">
            <v>10</v>
          </cell>
          <cell r="S61">
            <v>38</v>
          </cell>
        </row>
        <row r="62">
          <cell r="M62">
            <v>21</v>
          </cell>
          <cell r="N62">
            <v>18</v>
          </cell>
          <cell r="R62">
            <v>7</v>
          </cell>
          <cell r="S62">
            <v>14</v>
          </cell>
        </row>
        <row r="63">
          <cell r="M63">
            <v>18</v>
          </cell>
          <cell r="N63">
            <v>17</v>
          </cell>
          <cell r="R63">
            <v>-21</v>
          </cell>
          <cell r="S63">
            <v>7</v>
          </cell>
        </row>
        <row r="64">
          <cell r="M64">
            <v>17</v>
          </cell>
          <cell r="N64">
            <v>17</v>
          </cell>
          <cell r="R64">
            <v>19</v>
          </cell>
          <cell r="S64">
            <v>-2</v>
          </cell>
        </row>
        <row r="65">
          <cell r="M65">
            <v>8</v>
          </cell>
          <cell r="N65">
            <v>17</v>
          </cell>
          <cell r="R65">
            <v>-9</v>
          </cell>
          <cell r="S65">
            <v>8</v>
          </cell>
        </row>
        <row r="66">
          <cell r="M66">
            <v>7</v>
          </cell>
          <cell r="N66">
            <v>10</v>
          </cell>
          <cell r="R66">
            <v>3</v>
          </cell>
          <cell r="S66">
            <v>-6</v>
          </cell>
        </row>
        <row r="67">
          <cell r="M67">
            <v>17</v>
          </cell>
          <cell r="N67">
            <v>13</v>
          </cell>
          <cell r="R67">
            <v>12</v>
          </cell>
          <cell r="S67">
            <v>7</v>
          </cell>
        </row>
        <row r="68">
          <cell r="M68">
            <v>7</v>
          </cell>
          <cell r="N68">
            <v>9</v>
          </cell>
          <cell r="R68">
            <v>-15</v>
          </cell>
          <cell r="S68">
            <v>4</v>
          </cell>
        </row>
        <row r="69">
          <cell r="M69">
            <v>15</v>
          </cell>
          <cell r="N69">
            <v>8</v>
          </cell>
          <cell r="R69">
            <v>10</v>
          </cell>
          <cell r="S69">
            <v>8</v>
          </cell>
        </row>
        <row r="70">
          <cell r="M70">
            <v>12</v>
          </cell>
          <cell r="N70">
            <v>7</v>
          </cell>
          <cell r="R70">
            <v>19</v>
          </cell>
          <cell r="S70">
            <v>-3</v>
          </cell>
        </row>
        <row r="71">
          <cell r="M71">
            <v>9</v>
          </cell>
          <cell r="N71">
            <v>9</v>
          </cell>
          <cell r="R71">
            <v>17</v>
          </cell>
          <cell r="S71">
            <v>2</v>
          </cell>
        </row>
        <row r="72">
          <cell r="M72">
            <v>3</v>
          </cell>
          <cell r="N72">
            <v>7</v>
          </cell>
          <cell r="R72">
            <v>5</v>
          </cell>
          <cell r="S72">
            <v>-3</v>
          </cell>
        </row>
        <row r="73">
          <cell r="M73">
            <v>6</v>
          </cell>
          <cell r="N73">
            <v>3</v>
          </cell>
          <cell r="R73">
            <v>7</v>
          </cell>
          <cell r="S73">
            <v>-4</v>
          </cell>
        </row>
        <row r="74">
          <cell r="M74">
            <v>7</v>
          </cell>
          <cell r="N74">
            <v>13</v>
          </cell>
          <cell r="R74">
            <v>2</v>
          </cell>
          <cell r="S74">
            <v>11</v>
          </cell>
        </row>
        <row r="75">
          <cell r="M75">
            <v>6</v>
          </cell>
          <cell r="N75">
            <v>5</v>
          </cell>
          <cell r="R75">
            <v>12</v>
          </cell>
          <cell r="S75">
            <v>13</v>
          </cell>
        </row>
        <row r="76">
          <cell r="M76">
            <v>1</v>
          </cell>
          <cell r="N76">
            <v>7</v>
          </cell>
          <cell r="R76">
            <v>1</v>
          </cell>
          <cell r="S76">
            <v>-14</v>
          </cell>
        </row>
        <row r="77">
          <cell r="M77">
            <v>1</v>
          </cell>
          <cell r="N77">
            <v>1</v>
          </cell>
          <cell r="R77">
            <v>1</v>
          </cell>
          <cell r="S77">
            <v>-1</v>
          </cell>
        </row>
        <row r="78">
          <cell r="M78">
            <v>3</v>
          </cell>
          <cell r="N78">
            <v>3</v>
          </cell>
          <cell r="R78">
            <v>5</v>
          </cell>
          <cell r="S78">
            <v>6</v>
          </cell>
        </row>
        <row r="79">
          <cell r="M79">
            <v>4</v>
          </cell>
          <cell r="N79">
            <v>6</v>
          </cell>
          <cell r="R79">
            <v>2</v>
          </cell>
          <cell r="S79">
            <v>6</v>
          </cell>
        </row>
        <row r="80">
          <cell r="M80">
            <v>6</v>
          </cell>
          <cell r="N80">
            <v>8</v>
          </cell>
          <cell r="R80">
            <v>0</v>
          </cell>
          <cell r="S80">
            <v>3</v>
          </cell>
        </row>
        <row r="81">
          <cell r="M81">
            <v>3</v>
          </cell>
          <cell r="N81">
            <v>7</v>
          </cell>
          <cell r="R81">
            <v>0</v>
          </cell>
          <cell r="S81">
            <v>-5</v>
          </cell>
        </row>
        <row r="82">
          <cell r="M82">
            <v>3</v>
          </cell>
          <cell r="N82">
            <v>6</v>
          </cell>
          <cell r="R82">
            <v>6</v>
          </cell>
          <cell r="S82">
            <v>7</v>
          </cell>
        </row>
        <row r="83">
          <cell r="M83">
            <v>3</v>
          </cell>
          <cell r="N83">
            <v>4</v>
          </cell>
          <cell r="R83">
            <v>0</v>
          </cell>
          <cell r="S83">
            <v>-5</v>
          </cell>
        </row>
        <row r="84">
          <cell r="M84">
            <v>0</v>
          </cell>
          <cell r="N84">
            <v>1</v>
          </cell>
          <cell r="R84">
            <v>-4</v>
          </cell>
          <cell r="S84">
            <v>-5</v>
          </cell>
        </row>
        <row r="85">
          <cell r="M85">
            <v>0</v>
          </cell>
          <cell r="N85">
            <v>4</v>
          </cell>
          <cell r="R85">
            <v>-2</v>
          </cell>
          <cell r="S85">
            <v>-5</v>
          </cell>
        </row>
        <row r="86">
          <cell r="M86">
            <v>1</v>
          </cell>
          <cell r="N86">
            <v>3</v>
          </cell>
          <cell r="R86">
            <v>-5</v>
          </cell>
          <cell r="S86">
            <v>1</v>
          </cell>
        </row>
        <row r="87">
          <cell r="M87">
            <v>0</v>
          </cell>
          <cell r="N87">
            <v>4</v>
          </cell>
          <cell r="R87">
            <v>-3</v>
          </cell>
          <cell r="S87">
            <v>1</v>
          </cell>
        </row>
        <row r="88">
          <cell r="M88">
            <v>2</v>
          </cell>
          <cell r="N88">
            <v>0</v>
          </cell>
          <cell r="R88">
            <v>1</v>
          </cell>
          <cell r="S88">
            <v>-3</v>
          </cell>
        </row>
        <row r="89">
          <cell r="M89">
            <v>0</v>
          </cell>
          <cell r="N89">
            <v>1</v>
          </cell>
          <cell r="R89">
            <v>3</v>
          </cell>
          <cell r="S89">
            <v>-5</v>
          </cell>
        </row>
        <row r="90">
          <cell r="M90">
            <v>1</v>
          </cell>
          <cell r="N90">
            <v>0</v>
          </cell>
          <cell r="R90">
            <v>0</v>
          </cell>
          <cell r="S90">
            <v>-10</v>
          </cell>
        </row>
        <row r="91">
          <cell r="M91">
            <v>0</v>
          </cell>
          <cell r="N91">
            <v>0</v>
          </cell>
          <cell r="R91">
            <v>-2</v>
          </cell>
          <cell r="S91">
            <v>-4</v>
          </cell>
        </row>
        <row r="92">
          <cell r="M92">
            <v>1</v>
          </cell>
          <cell r="N92">
            <v>0</v>
          </cell>
          <cell r="R92">
            <v>-4</v>
          </cell>
          <cell r="S92">
            <v>1</v>
          </cell>
        </row>
        <row r="93">
          <cell r="M93">
            <v>0</v>
          </cell>
          <cell r="N93">
            <v>2</v>
          </cell>
          <cell r="R93">
            <v>-5</v>
          </cell>
          <cell r="S93">
            <v>-1</v>
          </cell>
        </row>
        <row r="94">
          <cell r="M94">
            <v>0</v>
          </cell>
          <cell r="N94">
            <v>1</v>
          </cell>
          <cell r="R94">
            <v>0</v>
          </cell>
          <cell r="S94">
            <v>-1</v>
          </cell>
        </row>
        <row r="95">
          <cell r="M95">
            <v>0</v>
          </cell>
          <cell r="N95">
            <v>0</v>
          </cell>
          <cell r="R95">
            <v>1</v>
          </cell>
          <cell r="S95">
            <v>-8</v>
          </cell>
        </row>
        <row r="96">
          <cell r="M96">
            <v>0</v>
          </cell>
          <cell r="N96">
            <v>1</v>
          </cell>
          <cell r="R96">
            <v>0</v>
          </cell>
          <cell r="S96">
            <v>2</v>
          </cell>
        </row>
        <row r="97">
          <cell r="M97">
            <v>0</v>
          </cell>
          <cell r="N97">
            <v>0</v>
          </cell>
          <cell r="R97">
            <v>1</v>
          </cell>
          <cell r="S97">
            <v>-7</v>
          </cell>
        </row>
        <row r="98">
          <cell r="M98">
            <v>0</v>
          </cell>
          <cell r="N98">
            <v>0</v>
          </cell>
          <cell r="R98">
            <v>-1</v>
          </cell>
          <cell r="S98">
            <v>-2</v>
          </cell>
        </row>
      </sheetData>
      <sheetData sheetId="6">
        <row r="3">
          <cell r="M3">
            <v>38</v>
          </cell>
          <cell r="N3">
            <v>23</v>
          </cell>
        </row>
        <row r="4">
          <cell r="M4">
            <v>50</v>
          </cell>
          <cell r="N4">
            <v>39</v>
          </cell>
        </row>
        <row r="5">
          <cell r="M5">
            <v>78</v>
          </cell>
          <cell r="N5">
            <v>62</v>
          </cell>
        </row>
        <row r="6">
          <cell r="M6">
            <v>58</v>
          </cell>
          <cell r="N6">
            <v>74</v>
          </cell>
        </row>
        <row r="7">
          <cell r="M7">
            <v>49</v>
          </cell>
          <cell r="N7">
            <v>52</v>
          </cell>
        </row>
        <row r="8">
          <cell r="M8">
            <v>71</v>
          </cell>
          <cell r="N8">
            <v>70</v>
          </cell>
        </row>
        <row r="9">
          <cell r="M9">
            <v>65</v>
          </cell>
          <cell r="N9">
            <v>44</v>
          </cell>
        </row>
        <row r="10">
          <cell r="M10">
            <v>49</v>
          </cell>
          <cell r="N10">
            <v>44</v>
          </cell>
        </row>
        <row r="11">
          <cell r="M11">
            <v>38</v>
          </cell>
          <cell r="N11">
            <v>36</v>
          </cell>
        </row>
        <row r="12">
          <cell r="M12">
            <v>30</v>
          </cell>
          <cell r="N12">
            <v>27</v>
          </cell>
        </row>
        <row r="13">
          <cell r="M13">
            <v>32</v>
          </cell>
          <cell r="N13">
            <v>30</v>
          </cell>
        </row>
        <row r="14">
          <cell r="M14">
            <v>29</v>
          </cell>
          <cell r="N14">
            <v>24</v>
          </cell>
        </row>
        <row r="15">
          <cell r="M15">
            <v>15</v>
          </cell>
          <cell r="N15">
            <v>14</v>
          </cell>
        </row>
        <row r="16">
          <cell r="M16">
            <v>29</v>
          </cell>
          <cell r="N16">
            <v>9</v>
          </cell>
        </row>
        <row r="17">
          <cell r="M17">
            <v>11</v>
          </cell>
          <cell r="N17">
            <v>24</v>
          </cell>
        </row>
        <row r="18">
          <cell r="M18">
            <v>15</v>
          </cell>
          <cell r="N18">
            <v>17</v>
          </cell>
        </row>
        <row r="19">
          <cell r="M19">
            <v>9</v>
          </cell>
          <cell r="N19">
            <v>12</v>
          </cell>
        </row>
        <row r="20">
          <cell r="M20">
            <v>33</v>
          </cell>
          <cell r="N20">
            <v>24</v>
          </cell>
        </row>
        <row r="21">
          <cell r="M21">
            <v>50</v>
          </cell>
          <cell r="N21">
            <v>52</v>
          </cell>
        </row>
        <row r="22">
          <cell r="M22">
            <v>76</v>
          </cell>
          <cell r="N22">
            <v>79</v>
          </cell>
        </row>
        <row r="23">
          <cell r="M23">
            <v>97</v>
          </cell>
          <cell r="N23">
            <v>99</v>
          </cell>
        </row>
        <row r="24">
          <cell r="M24">
            <v>165</v>
          </cell>
          <cell r="N24">
            <v>164</v>
          </cell>
        </row>
        <row r="25">
          <cell r="M25">
            <v>219</v>
          </cell>
          <cell r="N25">
            <v>220</v>
          </cell>
        </row>
        <row r="26">
          <cell r="M26">
            <v>206</v>
          </cell>
          <cell r="N26">
            <v>199</v>
          </cell>
        </row>
        <row r="27">
          <cell r="M27">
            <v>297</v>
          </cell>
          <cell r="N27">
            <v>295</v>
          </cell>
        </row>
        <row r="28">
          <cell r="M28">
            <v>277</v>
          </cell>
          <cell r="N28">
            <v>272</v>
          </cell>
        </row>
        <row r="29">
          <cell r="M29">
            <v>147</v>
          </cell>
          <cell r="N29">
            <v>149</v>
          </cell>
        </row>
        <row r="30">
          <cell r="M30">
            <v>163</v>
          </cell>
          <cell r="N30">
            <v>161</v>
          </cell>
        </row>
        <row r="31">
          <cell r="M31">
            <v>191</v>
          </cell>
          <cell r="N31">
            <v>187</v>
          </cell>
        </row>
        <row r="32">
          <cell r="M32">
            <v>168</v>
          </cell>
          <cell r="N32">
            <v>167</v>
          </cell>
        </row>
        <row r="33">
          <cell r="M33">
            <v>91</v>
          </cell>
          <cell r="N33">
            <v>176</v>
          </cell>
        </row>
        <row r="34">
          <cell r="M34">
            <v>82</v>
          </cell>
          <cell r="N34">
            <v>166</v>
          </cell>
        </row>
        <row r="35">
          <cell r="M35">
            <v>105</v>
          </cell>
          <cell r="N35">
            <v>144</v>
          </cell>
        </row>
        <row r="36">
          <cell r="M36">
            <v>115</v>
          </cell>
          <cell r="N36">
            <v>120</v>
          </cell>
        </row>
        <row r="37">
          <cell r="M37">
            <v>96</v>
          </cell>
          <cell r="N37">
            <v>97</v>
          </cell>
        </row>
        <row r="38">
          <cell r="M38">
            <v>85</v>
          </cell>
          <cell r="N38">
            <v>102</v>
          </cell>
        </row>
        <row r="39">
          <cell r="M39">
            <v>85</v>
          </cell>
          <cell r="N39">
            <v>123</v>
          </cell>
        </row>
        <row r="40">
          <cell r="M40">
            <v>65</v>
          </cell>
          <cell r="N40">
            <v>85</v>
          </cell>
        </row>
        <row r="41">
          <cell r="M41">
            <v>65</v>
          </cell>
          <cell r="N41">
            <v>78</v>
          </cell>
        </row>
        <row r="42">
          <cell r="M42">
            <v>58</v>
          </cell>
          <cell r="N42">
            <v>58</v>
          </cell>
        </row>
        <row r="43">
          <cell r="M43">
            <v>53</v>
          </cell>
          <cell r="N43">
            <v>65</v>
          </cell>
        </row>
        <row r="44">
          <cell r="M44">
            <v>49</v>
          </cell>
          <cell r="N44">
            <v>55</v>
          </cell>
        </row>
        <row r="45">
          <cell r="M45">
            <v>38</v>
          </cell>
          <cell r="N45">
            <v>43</v>
          </cell>
        </row>
        <row r="46">
          <cell r="M46">
            <v>52</v>
          </cell>
          <cell r="N46">
            <v>50</v>
          </cell>
        </row>
        <row r="47">
          <cell r="M47">
            <v>41</v>
          </cell>
          <cell r="N47">
            <v>40</v>
          </cell>
        </row>
        <row r="48">
          <cell r="M48">
            <v>43</v>
          </cell>
          <cell r="N48">
            <v>26</v>
          </cell>
        </row>
        <row r="49">
          <cell r="M49">
            <v>32</v>
          </cell>
          <cell r="N49">
            <v>44</v>
          </cell>
        </row>
        <row r="50">
          <cell r="M50">
            <v>30</v>
          </cell>
          <cell r="N50">
            <v>32</v>
          </cell>
        </row>
        <row r="51">
          <cell r="M51">
            <v>24</v>
          </cell>
          <cell r="N51">
            <v>23</v>
          </cell>
        </row>
        <row r="52">
          <cell r="M52">
            <v>23</v>
          </cell>
          <cell r="N52">
            <v>27</v>
          </cell>
        </row>
        <row r="53">
          <cell r="M53">
            <v>27</v>
          </cell>
          <cell r="N53">
            <v>21</v>
          </cell>
        </row>
        <row r="54">
          <cell r="M54">
            <v>18</v>
          </cell>
          <cell r="N54">
            <v>30</v>
          </cell>
        </row>
        <row r="55">
          <cell r="M55">
            <v>18</v>
          </cell>
          <cell r="N55">
            <v>27</v>
          </cell>
        </row>
        <row r="56">
          <cell r="M56">
            <v>23</v>
          </cell>
          <cell r="N56">
            <v>24</v>
          </cell>
        </row>
        <row r="57">
          <cell r="M57">
            <v>15</v>
          </cell>
          <cell r="N57">
            <v>21</v>
          </cell>
        </row>
        <row r="58">
          <cell r="M58">
            <v>17</v>
          </cell>
          <cell r="N58">
            <v>29</v>
          </cell>
        </row>
        <row r="59">
          <cell r="M59">
            <v>9</v>
          </cell>
          <cell r="N59">
            <v>26</v>
          </cell>
        </row>
        <row r="60">
          <cell r="M60">
            <v>20</v>
          </cell>
          <cell r="N60">
            <v>20</v>
          </cell>
        </row>
        <row r="61">
          <cell r="M61">
            <v>17</v>
          </cell>
          <cell r="N61">
            <v>20</v>
          </cell>
        </row>
        <row r="62">
          <cell r="M62">
            <v>24</v>
          </cell>
          <cell r="N62">
            <v>27</v>
          </cell>
        </row>
        <row r="63">
          <cell r="M63">
            <v>46</v>
          </cell>
          <cell r="N63">
            <v>20</v>
          </cell>
        </row>
        <row r="64">
          <cell r="M64">
            <v>12</v>
          </cell>
          <cell r="N64">
            <v>29</v>
          </cell>
        </row>
        <row r="65">
          <cell r="M65">
            <v>27</v>
          </cell>
          <cell r="N65">
            <v>14</v>
          </cell>
        </row>
        <row r="66">
          <cell r="M66">
            <v>9</v>
          </cell>
          <cell r="N66">
            <v>12</v>
          </cell>
        </row>
        <row r="67">
          <cell r="M67">
            <v>18</v>
          </cell>
          <cell r="N67">
            <v>18</v>
          </cell>
        </row>
        <row r="68">
          <cell r="M68">
            <v>33</v>
          </cell>
          <cell r="N68">
            <v>12</v>
          </cell>
        </row>
        <row r="69">
          <cell r="M69">
            <v>9</v>
          </cell>
          <cell r="N69">
            <v>15</v>
          </cell>
        </row>
        <row r="70">
          <cell r="M70">
            <v>6</v>
          </cell>
          <cell r="N70">
            <v>18</v>
          </cell>
        </row>
        <row r="71">
          <cell r="M71">
            <v>6</v>
          </cell>
          <cell r="N71">
            <v>8</v>
          </cell>
        </row>
        <row r="72">
          <cell r="M72">
            <v>8</v>
          </cell>
          <cell r="N72">
            <v>14</v>
          </cell>
        </row>
        <row r="73">
          <cell r="M73">
            <v>8</v>
          </cell>
          <cell r="N73">
            <v>15</v>
          </cell>
        </row>
        <row r="74">
          <cell r="M74">
            <v>12</v>
          </cell>
          <cell r="N74">
            <v>9</v>
          </cell>
        </row>
        <row r="75">
          <cell r="M75">
            <v>3</v>
          </cell>
          <cell r="N75">
            <v>6</v>
          </cell>
        </row>
        <row r="76">
          <cell r="M76">
            <v>8</v>
          </cell>
          <cell r="N76">
            <v>9</v>
          </cell>
        </row>
        <row r="77">
          <cell r="M77">
            <v>8</v>
          </cell>
          <cell r="N77">
            <v>9</v>
          </cell>
        </row>
        <row r="78">
          <cell r="M78">
            <v>3</v>
          </cell>
          <cell r="N78">
            <v>2</v>
          </cell>
        </row>
        <row r="79">
          <cell r="M79">
            <v>3</v>
          </cell>
          <cell r="N79">
            <v>5</v>
          </cell>
        </row>
        <row r="80">
          <cell r="M80">
            <v>6</v>
          </cell>
          <cell r="N80">
            <v>3</v>
          </cell>
        </row>
        <row r="81">
          <cell r="M81">
            <v>5</v>
          </cell>
          <cell r="N81">
            <v>9</v>
          </cell>
        </row>
        <row r="82">
          <cell r="M82">
            <v>5</v>
          </cell>
          <cell r="N82">
            <v>6</v>
          </cell>
        </row>
        <row r="83">
          <cell r="M83">
            <v>0</v>
          </cell>
          <cell r="N83">
            <v>9</v>
          </cell>
        </row>
        <row r="84">
          <cell r="M84">
            <v>3</v>
          </cell>
          <cell r="N84">
            <v>2</v>
          </cell>
        </row>
        <row r="85">
          <cell r="M85">
            <v>2</v>
          </cell>
          <cell r="N85">
            <v>5</v>
          </cell>
        </row>
        <row r="86">
          <cell r="M86">
            <v>3</v>
          </cell>
          <cell r="N86">
            <v>2</v>
          </cell>
        </row>
        <row r="87">
          <cell r="M87">
            <v>2</v>
          </cell>
          <cell r="N87">
            <v>2</v>
          </cell>
        </row>
        <row r="88">
          <cell r="M88">
            <v>2</v>
          </cell>
          <cell r="N88">
            <v>6</v>
          </cell>
        </row>
        <row r="89">
          <cell r="M89">
            <v>0</v>
          </cell>
          <cell r="N89">
            <v>0</v>
          </cell>
        </row>
        <row r="90">
          <cell r="M90">
            <v>0</v>
          </cell>
          <cell r="N90">
            <v>8</v>
          </cell>
        </row>
        <row r="91">
          <cell r="M91">
            <v>0</v>
          </cell>
          <cell r="N91">
            <v>3</v>
          </cell>
        </row>
        <row r="92">
          <cell r="M92">
            <v>5</v>
          </cell>
          <cell r="N92">
            <v>2</v>
          </cell>
        </row>
        <row r="93">
          <cell r="M93">
            <v>2</v>
          </cell>
          <cell r="N93">
            <v>0</v>
          </cell>
        </row>
        <row r="94">
          <cell r="M94">
            <v>0</v>
          </cell>
          <cell r="N94">
            <v>0</v>
          </cell>
        </row>
        <row r="95">
          <cell r="M95">
            <v>0</v>
          </cell>
          <cell r="N95">
            <v>5</v>
          </cell>
        </row>
        <row r="96">
          <cell r="M96">
            <v>0</v>
          </cell>
          <cell r="N96">
            <v>0</v>
          </cell>
        </row>
        <row r="97">
          <cell r="M97">
            <v>0</v>
          </cell>
          <cell r="N97">
            <v>3</v>
          </cell>
        </row>
        <row r="98">
          <cell r="M98">
            <v>2</v>
          </cell>
          <cell r="N98">
            <v>3</v>
          </cell>
        </row>
      </sheetData>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sites/nisra.gov.uk/files/publications/Methodology-2017.pdf" TargetMode="External"/><Relationship Id="rId2" Type="http://schemas.openxmlformats.org/officeDocument/2006/relationships/hyperlink" Target="https://www.nisra.gov.uk/statistics/population/long-term-international-migration-statistics" TargetMode="External"/><Relationship Id="rId1" Type="http://schemas.openxmlformats.org/officeDocument/2006/relationships/hyperlink" Target="https://www.nisra.gov.uk/statistics/population/mid-year-population-estimat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50"/>
  <sheetViews>
    <sheetView showGridLines="0" tabSelected="1" workbookViewId="0"/>
  </sheetViews>
  <sheetFormatPr defaultColWidth="0" defaultRowHeight="12.75" zeroHeight="1" x14ac:dyDescent="0.2"/>
  <cols>
    <col min="1" max="1" width="3.7109375" customWidth="1"/>
    <col min="2" max="2" width="10.7109375" customWidth="1"/>
    <col min="3" max="3" width="10.28515625" customWidth="1"/>
    <col min="4" max="7" width="9.140625" customWidth="1"/>
    <col min="8" max="8" width="10.42578125" customWidth="1"/>
    <col min="9" max="9" width="23.7109375" customWidth="1"/>
    <col min="10" max="10" width="20.7109375" customWidth="1"/>
    <col min="11" max="12" width="12.7109375" customWidth="1"/>
    <col min="13" max="13" width="4.28515625" customWidth="1"/>
  </cols>
  <sheetData>
    <row r="1" spans="2:12" x14ac:dyDescent="0.2"/>
    <row r="2" spans="2:12" ht="20.25" x14ac:dyDescent="0.3">
      <c r="B2" s="30" t="s">
        <v>167</v>
      </c>
    </row>
    <row r="3" spans="2:12" ht="15.75" x14ac:dyDescent="0.25">
      <c r="B3" s="31" t="s">
        <v>112</v>
      </c>
    </row>
    <row r="4" spans="2:12" ht="15.75" x14ac:dyDescent="0.25">
      <c r="B4" s="31"/>
    </row>
    <row r="5" spans="2:12" ht="15.75" x14ac:dyDescent="0.25">
      <c r="B5" s="116"/>
    </row>
    <row r="6" spans="2:12" ht="15.75" x14ac:dyDescent="0.25">
      <c r="B6" s="31"/>
    </row>
    <row r="7" spans="2:12" ht="15" customHeight="1" x14ac:dyDescent="0.2">
      <c r="B7" s="32" t="s">
        <v>152</v>
      </c>
      <c r="C7" s="32" t="s">
        <v>153</v>
      </c>
      <c r="D7" s="44"/>
      <c r="E7" s="32"/>
      <c r="F7" s="44"/>
      <c r="G7" s="44"/>
      <c r="H7" s="44"/>
      <c r="I7" s="46" t="s">
        <v>154</v>
      </c>
      <c r="J7" s="46" t="s">
        <v>114</v>
      </c>
      <c r="K7" s="46" t="s">
        <v>115</v>
      </c>
      <c r="L7" s="46" t="s">
        <v>116</v>
      </c>
    </row>
    <row r="8" spans="2:12" ht="15" customHeight="1" x14ac:dyDescent="0.2">
      <c r="B8" s="47" t="s">
        <v>105</v>
      </c>
      <c r="C8" s="23" t="s">
        <v>44</v>
      </c>
      <c r="I8" s="117" t="s">
        <v>30</v>
      </c>
      <c r="J8" s="117" t="s">
        <v>168</v>
      </c>
      <c r="K8" s="117" t="s">
        <v>118</v>
      </c>
      <c r="L8" s="118" t="s">
        <v>121</v>
      </c>
    </row>
    <row r="9" spans="2:12" ht="15" customHeight="1" x14ac:dyDescent="0.2">
      <c r="B9" s="47" t="s">
        <v>106</v>
      </c>
      <c r="C9" s="23" t="s">
        <v>147</v>
      </c>
      <c r="I9" s="117" t="s">
        <v>117</v>
      </c>
      <c r="J9" s="117" t="s">
        <v>172</v>
      </c>
      <c r="K9" s="117" t="s">
        <v>118</v>
      </c>
      <c r="L9" s="118" t="s">
        <v>120</v>
      </c>
    </row>
    <row r="10" spans="2:12" ht="15" customHeight="1" x14ac:dyDescent="0.2">
      <c r="B10" s="47" t="s">
        <v>108</v>
      </c>
      <c r="C10" s="23" t="s">
        <v>148</v>
      </c>
      <c r="I10" s="117" t="s">
        <v>30</v>
      </c>
      <c r="J10" s="117" t="s">
        <v>173</v>
      </c>
      <c r="K10" s="117" t="s">
        <v>118</v>
      </c>
      <c r="L10" s="118" t="s">
        <v>107</v>
      </c>
    </row>
    <row r="11" spans="2:12" ht="15" customHeight="1" x14ac:dyDescent="0.2">
      <c r="B11" s="47" t="s">
        <v>109</v>
      </c>
      <c r="C11" s="23" t="s">
        <v>113</v>
      </c>
      <c r="I11" s="117" t="s">
        <v>30</v>
      </c>
      <c r="J11" s="117" t="s">
        <v>168</v>
      </c>
      <c r="K11" s="117" t="s">
        <v>118</v>
      </c>
      <c r="L11" s="119" t="s">
        <v>119</v>
      </c>
    </row>
    <row r="12" spans="2:12" ht="15" customHeight="1" x14ac:dyDescent="0.2">
      <c r="B12" s="47" t="s">
        <v>110</v>
      </c>
      <c r="C12" s="23" t="s">
        <v>149</v>
      </c>
      <c r="I12" s="117" t="s">
        <v>117</v>
      </c>
      <c r="J12" s="117" t="s">
        <v>173</v>
      </c>
      <c r="K12" s="117" t="s">
        <v>118</v>
      </c>
      <c r="L12" s="119" t="s">
        <v>119</v>
      </c>
    </row>
    <row r="13" spans="2:12" ht="15" customHeight="1" x14ac:dyDescent="0.2">
      <c r="B13" s="47" t="s">
        <v>111</v>
      </c>
      <c r="C13" s="23" t="s">
        <v>150</v>
      </c>
      <c r="I13" s="117" t="s">
        <v>30</v>
      </c>
      <c r="J13" s="117" t="s">
        <v>173</v>
      </c>
      <c r="K13" s="117" t="s">
        <v>118</v>
      </c>
      <c r="L13" s="118" t="s">
        <v>122</v>
      </c>
    </row>
    <row r="14" spans="2:12" ht="15" customHeight="1" x14ac:dyDescent="0.2">
      <c r="B14" s="42"/>
    </row>
    <row r="15" spans="2:12" ht="15" customHeight="1" x14ac:dyDescent="0.2">
      <c r="B15" s="33" t="s">
        <v>100</v>
      </c>
      <c r="C15" s="34"/>
      <c r="D15" s="34"/>
      <c r="E15" s="35"/>
      <c r="F15" s="36"/>
      <c r="G15" s="34"/>
      <c r="H15" s="34"/>
      <c r="I15" s="34"/>
      <c r="J15" s="45"/>
      <c r="K15" s="45"/>
      <c r="L15" s="45"/>
    </row>
    <row r="16" spans="2:12" ht="15" customHeight="1" x14ac:dyDescent="0.2">
      <c r="B16" s="154" t="s">
        <v>169</v>
      </c>
      <c r="C16" s="154"/>
      <c r="D16" s="154"/>
      <c r="E16" s="154"/>
      <c r="F16" s="154"/>
      <c r="G16" s="154"/>
      <c r="H16" s="154"/>
      <c r="I16" s="154"/>
      <c r="J16" s="154"/>
      <c r="K16" s="154"/>
      <c r="L16" s="154"/>
    </row>
    <row r="17" spans="2:12" ht="15" customHeight="1" x14ac:dyDescent="0.2">
      <c r="B17" s="154"/>
      <c r="C17" s="154"/>
      <c r="D17" s="154"/>
      <c r="E17" s="154"/>
      <c r="F17" s="154"/>
      <c r="G17" s="154"/>
      <c r="H17" s="154"/>
      <c r="I17" s="154"/>
      <c r="J17" s="154"/>
      <c r="K17" s="154"/>
      <c r="L17" s="154"/>
    </row>
    <row r="18" spans="2:12" ht="15" customHeight="1" x14ac:dyDescent="0.2">
      <c r="B18" s="154"/>
      <c r="C18" s="154"/>
      <c r="D18" s="154"/>
      <c r="E18" s="154"/>
      <c r="F18" s="154"/>
      <c r="G18" s="154"/>
      <c r="H18" s="154"/>
      <c r="I18" s="154"/>
      <c r="J18" s="154"/>
      <c r="K18" s="154"/>
      <c r="L18" s="154"/>
    </row>
    <row r="19" spans="2:12" ht="15" customHeight="1" x14ac:dyDescent="0.2">
      <c r="B19" s="40" t="s">
        <v>101</v>
      </c>
      <c r="C19" s="34"/>
      <c r="D19" s="34"/>
      <c r="E19" s="38"/>
      <c r="F19" s="37"/>
      <c r="G19" s="34"/>
      <c r="H19" s="34"/>
      <c r="I19" s="34"/>
      <c r="J19" s="45"/>
      <c r="K19" s="45"/>
      <c r="L19" s="45"/>
    </row>
    <row r="20" spans="2:12" ht="15" customHeight="1" x14ac:dyDescent="0.2">
      <c r="B20" s="40"/>
      <c r="C20" s="34"/>
      <c r="D20" s="34"/>
      <c r="E20" s="38"/>
      <c r="F20" s="37"/>
      <c r="G20" s="34"/>
      <c r="H20" s="34"/>
      <c r="I20" s="34"/>
      <c r="J20" s="45"/>
      <c r="K20" s="45"/>
      <c r="L20" s="45"/>
    </row>
    <row r="21" spans="2:12" ht="15" customHeight="1" x14ac:dyDescent="0.2">
      <c r="B21" s="154" t="s">
        <v>102</v>
      </c>
      <c r="C21" s="154"/>
      <c r="D21" s="154"/>
      <c r="E21" s="154"/>
      <c r="F21" s="154"/>
      <c r="G21" s="154"/>
      <c r="H21" s="154"/>
      <c r="I21" s="154"/>
      <c r="J21" s="154"/>
      <c r="K21" s="154"/>
      <c r="L21" s="154"/>
    </row>
    <row r="22" spans="2:12" ht="15" customHeight="1" x14ac:dyDescent="0.2">
      <c r="B22" s="154"/>
      <c r="C22" s="154"/>
      <c r="D22" s="154"/>
      <c r="E22" s="154"/>
      <c r="F22" s="154"/>
      <c r="G22" s="154"/>
      <c r="H22" s="154"/>
      <c r="I22" s="154"/>
      <c r="J22" s="154"/>
      <c r="K22" s="154"/>
      <c r="L22" s="154"/>
    </row>
    <row r="23" spans="2:12" ht="15" customHeight="1" x14ac:dyDescent="0.2">
      <c r="B23" s="154"/>
      <c r="C23" s="154"/>
      <c r="D23" s="154"/>
      <c r="E23" s="154"/>
      <c r="F23" s="154"/>
      <c r="G23" s="154"/>
      <c r="H23" s="154"/>
      <c r="I23" s="154"/>
      <c r="J23" s="154"/>
      <c r="K23" s="154"/>
      <c r="L23" s="154"/>
    </row>
    <row r="24" spans="2:12" ht="15" customHeight="1" x14ac:dyDescent="0.2">
      <c r="B24" s="156" t="s">
        <v>146</v>
      </c>
      <c r="C24" s="156"/>
      <c r="D24" s="156"/>
      <c r="E24" s="156"/>
      <c r="F24" s="156"/>
      <c r="G24" s="156"/>
      <c r="H24" s="156"/>
      <c r="I24" s="156"/>
      <c r="J24" s="156"/>
      <c r="K24" s="156"/>
      <c r="L24" s="156"/>
    </row>
    <row r="25" spans="2:12" ht="15" customHeight="1" x14ac:dyDescent="0.2">
      <c r="B25" s="41"/>
      <c r="C25" s="39"/>
      <c r="D25" s="39"/>
      <c r="E25" s="39"/>
      <c r="F25" s="39"/>
      <c r="G25" s="39"/>
      <c r="H25" s="39"/>
      <c r="I25" s="39"/>
      <c r="J25" s="45"/>
      <c r="K25" s="45"/>
      <c r="L25" s="45"/>
    </row>
    <row r="26" spans="2:12" ht="15" customHeight="1" x14ac:dyDescent="0.2">
      <c r="B26" s="154" t="s">
        <v>170</v>
      </c>
      <c r="C26" s="154"/>
      <c r="D26" s="154"/>
      <c r="E26" s="154"/>
      <c r="F26" s="154"/>
      <c r="G26" s="154"/>
      <c r="H26" s="154"/>
      <c r="I26" s="154"/>
      <c r="J26" s="154"/>
      <c r="K26" s="154"/>
      <c r="L26" s="154"/>
    </row>
    <row r="27" spans="2:12" ht="15" customHeight="1" x14ac:dyDescent="0.2">
      <c r="B27" s="154"/>
      <c r="C27" s="154"/>
      <c r="D27" s="154"/>
      <c r="E27" s="154"/>
      <c r="F27" s="154"/>
      <c r="G27" s="154"/>
      <c r="H27" s="154"/>
      <c r="I27" s="154"/>
      <c r="J27" s="154"/>
      <c r="K27" s="154"/>
      <c r="L27" s="154"/>
    </row>
    <row r="28" spans="2:12" ht="15" customHeight="1" x14ac:dyDescent="0.2">
      <c r="B28" s="154"/>
      <c r="C28" s="154"/>
      <c r="D28" s="154"/>
      <c r="E28" s="154"/>
      <c r="F28" s="154"/>
      <c r="G28" s="154"/>
      <c r="H28" s="154"/>
      <c r="I28" s="154"/>
      <c r="J28" s="154"/>
      <c r="K28" s="154"/>
      <c r="L28" s="154"/>
    </row>
    <row r="29" spans="2:12" ht="15" customHeight="1" x14ac:dyDescent="0.2">
      <c r="B29" s="154"/>
      <c r="C29" s="154"/>
      <c r="D29" s="154"/>
      <c r="E29" s="154"/>
      <c r="F29" s="154"/>
      <c r="G29" s="154"/>
      <c r="H29" s="154"/>
      <c r="I29" s="154"/>
      <c r="J29" s="154"/>
      <c r="K29" s="154"/>
      <c r="L29" s="154"/>
    </row>
    <row r="30" spans="2:12" ht="15" customHeight="1" x14ac:dyDescent="0.2">
      <c r="B30" s="40" t="s">
        <v>104</v>
      </c>
      <c r="C30" s="43"/>
      <c r="D30" s="43"/>
      <c r="E30" s="43"/>
      <c r="F30" s="43"/>
      <c r="G30" s="43"/>
      <c r="H30" s="43"/>
      <c r="I30" s="43"/>
      <c r="J30" s="45"/>
      <c r="K30" s="45"/>
      <c r="L30" s="45"/>
    </row>
    <row r="31" spans="2:12" ht="15" customHeight="1" x14ac:dyDescent="0.2">
      <c r="B31" s="39"/>
      <c r="C31" s="39"/>
      <c r="D31" s="39"/>
      <c r="E31" s="39"/>
      <c r="F31" s="39"/>
      <c r="G31" s="39"/>
      <c r="H31" s="39"/>
      <c r="I31" s="39"/>
      <c r="J31" s="39"/>
      <c r="K31" s="39"/>
      <c r="L31" s="45"/>
    </row>
    <row r="32" spans="2:12" ht="15" customHeight="1" x14ac:dyDescent="0.2">
      <c r="B32" s="155" t="s">
        <v>103</v>
      </c>
      <c r="C32" s="155"/>
      <c r="D32" s="155"/>
      <c r="E32" s="155"/>
      <c r="F32" s="155"/>
      <c r="G32" s="155"/>
      <c r="H32" s="155"/>
      <c r="I32" s="155"/>
      <c r="J32" s="155"/>
      <c r="K32" s="155"/>
      <c r="L32" s="155"/>
    </row>
    <row r="33" ht="15" customHeight="1" x14ac:dyDescent="0.2"/>
    <row r="34" ht="15" customHeight="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sheetData>
  <mergeCells count="5">
    <mergeCell ref="B16:L18"/>
    <mergeCell ref="B21:L23"/>
    <mergeCell ref="B26:L29"/>
    <mergeCell ref="B32:L32"/>
    <mergeCell ref="B24:L24"/>
  </mergeCells>
  <hyperlinks>
    <hyperlink ref="B19" r:id="rId1"/>
    <hyperlink ref="B30" r:id="rId2"/>
    <hyperlink ref="B8" location="'Table 1.1'!A1" display="Table 1.1"/>
    <hyperlink ref="B9" location="'Table 1.2'!A1" display="Table 1.2"/>
    <hyperlink ref="B10" location="'Table 1.3'!A1" display="Table 1.3"/>
    <hyperlink ref="B11" location="'Table 1.4'!A1" display="Table 1.4"/>
    <hyperlink ref="B12" location="'Table 1.5'!A1" display="Table 1.5"/>
    <hyperlink ref="B13" location="'Table 1.6'!A1" display="Table 1.6"/>
    <hyperlink ref="B24" r:id="rId3"/>
    <hyperlink ref="L8" location="'Figure 1.1'!A1" display="Figure 1.1"/>
    <hyperlink ref="L9" location="'Figure 1.2'!A1" display="Figure 1.2"/>
    <hyperlink ref="L10" location="'Figure 1.3'!A1" display="Figure 1.3"/>
    <hyperlink ref="L13" location="'Figure 1.6'!A1" display="Figure 1.6"/>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defaultRowHeight="12.75" x14ac:dyDescent="0.2"/>
  <cols>
    <col min="1" max="16384" width="9.140625" style="120"/>
  </cols>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3"/>
  <sheetViews>
    <sheetView showGridLines="0" workbookViewId="0"/>
  </sheetViews>
  <sheetFormatPr defaultColWidth="0" defaultRowHeight="12.75" zeroHeight="1" x14ac:dyDescent="0.2"/>
  <cols>
    <col min="1" max="1" width="23.140625" style="2" customWidth="1"/>
    <col min="2" max="2" width="17.140625" style="2" customWidth="1"/>
    <col min="3" max="6" width="9.140625" style="2" customWidth="1"/>
    <col min="7" max="16384" width="0" style="2" hidden="1"/>
  </cols>
  <sheetData>
    <row r="1" spans="1:6" x14ac:dyDescent="0.2">
      <c r="A1" s="1" t="s">
        <v>166</v>
      </c>
    </row>
    <row r="2" spans="1:6" x14ac:dyDescent="0.2">
      <c r="A2"/>
    </row>
    <row r="3" spans="1:6" ht="25.5" x14ac:dyDescent="0.2">
      <c r="A3" s="89" t="s">
        <v>31</v>
      </c>
      <c r="B3" s="67" t="s">
        <v>144</v>
      </c>
    </row>
    <row r="4" spans="1:6" ht="15" customHeight="1" x14ac:dyDescent="0.2">
      <c r="A4" s="90" t="s">
        <v>66</v>
      </c>
      <c r="B4" s="150">
        <f>SUM(B5:B11)</f>
        <v>2188</v>
      </c>
      <c r="D4" s="16" t="s">
        <v>71</v>
      </c>
      <c r="E4" s="16" t="s">
        <v>72</v>
      </c>
      <c r="F4" s="16" t="s">
        <v>73</v>
      </c>
    </row>
    <row r="5" spans="1:6" ht="15" customHeight="1" x14ac:dyDescent="0.2">
      <c r="A5" s="92" t="s">
        <v>33</v>
      </c>
      <c r="B5" s="152">
        <f>SUM([1]Inflows!$R$3:$R$20)</f>
        <v>1186</v>
      </c>
      <c r="D5" s="26"/>
      <c r="E5" s="17">
        <v>1643</v>
      </c>
      <c r="F5" s="22">
        <v>287</v>
      </c>
    </row>
    <row r="6" spans="1:6" ht="15" customHeight="1" x14ac:dyDescent="0.2">
      <c r="A6" s="92" t="s">
        <v>34</v>
      </c>
      <c r="B6" s="152">
        <f>SUM([1]Inflows!$R$21:$R$27)</f>
        <v>-727</v>
      </c>
      <c r="D6" s="27"/>
      <c r="E6" s="17">
        <v>4572</v>
      </c>
      <c r="F6" s="22">
        <v>-1101</v>
      </c>
    </row>
    <row r="7" spans="1:6" ht="15" customHeight="1" x14ac:dyDescent="0.2">
      <c r="A7" s="92" t="s">
        <v>35</v>
      </c>
      <c r="B7" s="152">
        <f>SUM([1]Inflows!$R$28:$R$37)</f>
        <v>772</v>
      </c>
      <c r="D7" s="28"/>
      <c r="E7" s="17">
        <v>3597</v>
      </c>
      <c r="F7" s="22">
        <v>-553</v>
      </c>
    </row>
    <row r="8" spans="1:6" ht="15" customHeight="1" x14ac:dyDescent="0.2">
      <c r="A8" s="92" t="s">
        <v>36</v>
      </c>
      <c r="B8" s="152">
        <f>SUM([1]Inflows!$R$38:$R$47)</f>
        <v>454</v>
      </c>
      <c r="D8" s="28"/>
      <c r="E8" s="17">
        <v>1481</v>
      </c>
      <c r="F8" s="22">
        <v>-283</v>
      </c>
    </row>
    <row r="9" spans="1:6" ht="15" customHeight="1" x14ac:dyDescent="0.2">
      <c r="A9" s="92" t="s">
        <v>37</v>
      </c>
      <c r="B9" s="152">
        <f>SUM([1]Inflows!$R$48:$R$57)</f>
        <v>338</v>
      </c>
      <c r="D9" s="28"/>
      <c r="E9" s="17">
        <v>690</v>
      </c>
      <c r="F9" s="22">
        <v>30</v>
      </c>
    </row>
    <row r="10" spans="1:6" ht="15" customHeight="1" x14ac:dyDescent="0.2">
      <c r="A10" s="92" t="s">
        <v>38</v>
      </c>
      <c r="B10" s="152">
        <f>SUM([1]Inflows!$R$58:$R$67)</f>
        <v>113</v>
      </c>
      <c r="D10" s="28"/>
      <c r="E10" s="17">
        <v>343</v>
      </c>
      <c r="F10" s="22">
        <v>49</v>
      </c>
    </row>
    <row r="11" spans="1:6" ht="15" customHeight="1" x14ac:dyDescent="0.2">
      <c r="A11" s="87" t="s">
        <v>41</v>
      </c>
      <c r="B11" s="153">
        <f>SUM([1]Inflows!$R$68:$R$98)</f>
        <v>52</v>
      </c>
      <c r="D11" s="28"/>
      <c r="E11" s="17">
        <v>218</v>
      </c>
      <c r="F11" s="22">
        <v>22</v>
      </c>
    </row>
    <row r="12" spans="1:6" ht="15" customHeight="1" x14ac:dyDescent="0.2">
      <c r="A12" s="90" t="s">
        <v>39</v>
      </c>
      <c r="B12" s="150">
        <f>SUM(B13:B19)</f>
        <v>1945</v>
      </c>
      <c r="C12" s="25"/>
      <c r="D12" s="28"/>
      <c r="E12" s="17"/>
      <c r="F12" s="22"/>
    </row>
    <row r="13" spans="1:6" ht="15" customHeight="1" x14ac:dyDescent="0.2">
      <c r="A13" s="92" t="s">
        <v>33</v>
      </c>
      <c r="B13" s="152">
        <f>SUM([1]Inflows!$S$3:$S$20)</f>
        <v>1143</v>
      </c>
      <c r="C13" s="25"/>
      <c r="D13" s="27"/>
      <c r="E13" s="17">
        <v>1581</v>
      </c>
      <c r="F13" s="22">
        <v>358</v>
      </c>
    </row>
    <row r="14" spans="1:6" ht="15" customHeight="1" x14ac:dyDescent="0.2">
      <c r="A14" s="92" t="s">
        <v>34</v>
      </c>
      <c r="B14" s="152">
        <f>SUM([1]Inflows!$S$21:$S$27)</f>
        <v>-626</v>
      </c>
      <c r="C14" s="25"/>
      <c r="D14" s="27"/>
      <c r="E14" s="17">
        <v>4643</v>
      </c>
      <c r="F14" s="22">
        <v>-1191</v>
      </c>
    </row>
    <row r="15" spans="1:6" ht="15" customHeight="1" x14ac:dyDescent="0.2">
      <c r="A15" s="92" t="s">
        <v>35</v>
      </c>
      <c r="B15" s="152">
        <f>SUM([1]Inflows!$S$28:$S$37)</f>
        <v>651</v>
      </c>
      <c r="C15" s="25"/>
      <c r="D15" s="27"/>
      <c r="E15" s="17">
        <v>3657</v>
      </c>
      <c r="F15" s="22">
        <v>-686</v>
      </c>
    </row>
    <row r="16" spans="1:6" ht="15" customHeight="1" x14ac:dyDescent="0.2">
      <c r="A16" s="92" t="s">
        <v>36</v>
      </c>
      <c r="B16" s="152">
        <f>SUM([1]Inflows!$S$38:$S$47)</f>
        <v>405</v>
      </c>
      <c r="C16" s="25"/>
      <c r="D16" s="27"/>
      <c r="E16" s="17">
        <v>1285</v>
      </c>
      <c r="F16" s="22">
        <v>-167</v>
      </c>
    </row>
    <row r="17" spans="1:6" ht="15" customHeight="1" x14ac:dyDescent="0.2">
      <c r="A17" s="92" t="s">
        <v>37</v>
      </c>
      <c r="B17" s="152">
        <f>SUM([1]Inflows!$S$48:$S$57)</f>
        <v>274</v>
      </c>
      <c r="C17" s="25"/>
      <c r="D17" s="27"/>
      <c r="E17" s="17">
        <v>602</v>
      </c>
      <c r="F17" s="22">
        <v>-1</v>
      </c>
    </row>
    <row r="18" spans="1:6" ht="15" customHeight="1" x14ac:dyDescent="0.2">
      <c r="A18" s="92" t="s">
        <v>38</v>
      </c>
      <c r="B18" s="152">
        <f>SUM([1]Inflows!$S$58:$S$67)</f>
        <v>119</v>
      </c>
      <c r="C18" s="25"/>
      <c r="D18" s="27"/>
      <c r="E18" s="17">
        <v>341</v>
      </c>
      <c r="F18" s="22">
        <v>47</v>
      </c>
    </row>
    <row r="19" spans="1:6" ht="15" customHeight="1" x14ac:dyDescent="0.2">
      <c r="A19" s="87" t="s">
        <v>41</v>
      </c>
      <c r="B19" s="153">
        <f>SUM([1]Inflows!$S$68:$S$98)</f>
        <v>-21</v>
      </c>
      <c r="C19" s="25"/>
      <c r="D19" s="27"/>
      <c r="E19" s="17">
        <v>292</v>
      </c>
      <c r="F19" s="22">
        <v>-19</v>
      </c>
    </row>
    <row r="20" spans="1:6" ht="15" customHeight="1" x14ac:dyDescent="0.2">
      <c r="A20" s="88" t="s">
        <v>3</v>
      </c>
      <c r="B20" s="151">
        <f>SUM(B4,B12)</f>
        <v>4133</v>
      </c>
      <c r="C20" s="25"/>
      <c r="D20" s="29"/>
    </row>
    <row r="21" spans="1:6" ht="15" customHeight="1" x14ac:dyDescent="0.2">
      <c r="C21" s="29"/>
      <c r="D21" s="29"/>
    </row>
    <row r="22" spans="1:6" hidden="1" x14ac:dyDescent="0.2"/>
    <row r="23" spans="1:6" hidden="1" x14ac:dyDescent="0.2"/>
  </sheetData>
  <phoneticPr fontId="5"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showGridLines="0" showRowColHeaders="0" workbookViewId="0"/>
  </sheetViews>
  <sheetFormatPr defaultRowHeight="12.75" x14ac:dyDescent="0.2"/>
  <cols>
    <col min="1" max="16384" width="9.140625" style="120"/>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5"/>
  <sheetViews>
    <sheetView showGridLines="0" workbookViewId="0"/>
  </sheetViews>
  <sheetFormatPr defaultColWidth="0" defaultRowHeight="12.75" zeroHeight="1" x14ac:dyDescent="0.2"/>
  <cols>
    <col min="1" max="1" width="19.7109375" style="2" customWidth="1"/>
    <col min="2" max="3" width="15.7109375" style="2" customWidth="1"/>
    <col min="4" max="4" width="17.42578125" style="2" customWidth="1"/>
    <col min="5" max="5" width="20.42578125" style="2" customWidth="1"/>
    <col min="6" max="6" width="9.140625" style="2" hidden="1" customWidth="1"/>
    <col min="7" max="7" width="13.42578125" style="16" hidden="1" customWidth="1"/>
    <col min="8" max="8" width="9.140625" style="2" hidden="1" customWidth="1"/>
    <col min="9" max="16384" width="9.140625" style="2" hidden="1"/>
  </cols>
  <sheetData>
    <row r="1" spans="1:5" x14ac:dyDescent="0.2">
      <c r="A1" s="48" t="s">
        <v>160</v>
      </c>
    </row>
    <row r="2" spans="1:5" x14ac:dyDescent="0.2">
      <c r="A2" s="49"/>
    </row>
    <row r="3" spans="1:5" ht="26.25" customHeight="1" x14ac:dyDescent="0.2">
      <c r="A3" s="65" t="s">
        <v>2</v>
      </c>
      <c r="B3" s="66" t="s">
        <v>123</v>
      </c>
      <c r="C3" s="67" t="s">
        <v>124</v>
      </c>
      <c r="D3" s="67" t="s">
        <v>47</v>
      </c>
    </row>
    <row r="4" spans="1:5" ht="15" customHeight="1" x14ac:dyDescent="0.2">
      <c r="A4" s="54" t="s">
        <v>49</v>
      </c>
      <c r="B4" s="55">
        <v>6524</v>
      </c>
      <c r="C4" s="56">
        <v>7609</v>
      </c>
      <c r="D4" s="57">
        <v>-1085</v>
      </c>
      <c r="E4" s="18" t="s">
        <v>56</v>
      </c>
    </row>
    <row r="5" spans="1:5" ht="15" customHeight="1" x14ac:dyDescent="0.2">
      <c r="A5" s="58" t="s">
        <v>50</v>
      </c>
      <c r="B5" s="59">
        <v>6488</v>
      </c>
      <c r="C5" s="60">
        <v>6393</v>
      </c>
      <c r="D5" s="61">
        <v>95</v>
      </c>
      <c r="E5" s="18" t="s">
        <v>57</v>
      </c>
    </row>
    <row r="6" spans="1:5" ht="15" customHeight="1" x14ac:dyDescent="0.2">
      <c r="A6" s="58" t="s">
        <v>51</v>
      </c>
      <c r="B6" s="59">
        <v>6810</v>
      </c>
      <c r="C6" s="60">
        <v>6683</v>
      </c>
      <c r="D6" s="61">
        <v>127</v>
      </c>
      <c r="E6" s="18" t="s">
        <v>58</v>
      </c>
    </row>
    <row r="7" spans="1:5" ht="15" customHeight="1" x14ac:dyDescent="0.2">
      <c r="A7" s="58" t="s">
        <v>52</v>
      </c>
      <c r="B7" s="59">
        <v>8174</v>
      </c>
      <c r="C7" s="60">
        <v>6996</v>
      </c>
      <c r="D7" s="61">
        <v>1178</v>
      </c>
      <c r="E7" s="18" t="s">
        <v>59</v>
      </c>
    </row>
    <row r="8" spans="1:5" ht="15" customHeight="1" x14ac:dyDescent="0.2">
      <c r="A8" s="58" t="s">
        <v>53</v>
      </c>
      <c r="B8" s="59">
        <v>12544</v>
      </c>
      <c r="C8" s="60">
        <v>8861</v>
      </c>
      <c r="D8" s="61">
        <v>3683</v>
      </c>
      <c r="E8" s="18" t="s">
        <v>60</v>
      </c>
    </row>
    <row r="9" spans="1:5" ht="15" customHeight="1" x14ac:dyDescent="0.2">
      <c r="A9" s="58" t="s">
        <v>54</v>
      </c>
      <c r="B9" s="59">
        <v>15803</v>
      </c>
      <c r="C9" s="60">
        <v>8797</v>
      </c>
      <c r="D9" s="61">
        <v>7006</v>
      </c>
      <c r="E9" s="18" t="s">
        <v>61</v>
      </c>
    </row>
    <row r="10" spans="1:5" ht="15" customHeight="1" x14ac:dyDescent="0.2">
      <c r="A10" s="58" t="s">
        <v>55</v>
      </c>
      <c r="B10" s="59">
        <v>19773</v>
      </c>
      <c r="C10" s="60">
        <v>10633</v>
      </c>
      <c r="D10" s="62">
        <v>9140</v>
      </c>
      <c r="E10" s="18" t="s">
        <v>62</v>
      </c>
    </row>
    <row r="11" spans="1:5" ht="15" customHeight="1" x14ac:dyDescent="0.2">
      <c r="A11" s="58" t="s">
        <v>64</v>
      </c>
      <c r="B11" s="59">
        <v>18261</v>
      </c>
      <c r="C11" s="60">
        <v>11981</v>
      </c>
      <c r="D11" s="61">
        <v>6280</v>
      </c>
      <c r="E11" s="16" t="s">
        <v>65</v>
      </c>
    </row>
    <row r="12" spans="1:5" ht="15" customHeight="1" x14ac:dyDescent="0.2">
      <c r="A12" s="58" t="s">
        <v>67</v>
      </c>
      <c r="B12" s="59">
        <v>14404</v>
      </c>
      <c r="C12" s="60">
        <v>11406</v>
      </c>
      <c r="D12" s="61">
        <v>2998</v>
      </c>
      <c r="E12" s="18" t="s">
        <v>68</v>
      </c>
    </row>
    <row r="13" spans="1:5" ht="15" customHeight="1" x14ac:dyDescent="0.2">
      <c r="A13" s="58" t="s">
        <v>0</v>
      </c>
      <c r="B13" s="59">
        <v>13877</v>
      </c>
      <c r="C13" s="60">
        <v>12115</v>
      </c>
      <c r="D13" s="61">
        <v>1762</v>
      </c>
      <c r="E13" s="18" t="s">
        <v>1</v>
      </c>
    </row>
    <row r="14" spans="1:5" ht="15" customHeight="1" x14ac:dyDescent="0.2">
      <c r="A14" s="58" t="s">
        <v>69</v>
      </c>
      <c r="B14" s="59">
        <v>13401</v>
      </c>
      <c r="C14" s="60">
        <v>14097</v>
      </c>
      <c r="D14" s="61">
        <v>-696</v>
      </c>
      <c r="E14" s="18" t="s">
        <v>70</v>
      </c>
    </row>
    <row r="15" spans="1:5" ht="15" customHeight="1" x14ac:dyDescent="0.2">
      <c r="A15" s="58" t="s">
        <v>74</v>
      </c>
      <c r="B15" s="59">
        <v>12922</v>
      </c>
      <c r="C15" s="60">
        <v>12480</v>
      </c>
      <c r="D15" s="61">
        <v>442</v>
      </c>
      <c r="E15" s="18" t="s">
        <v>75</v>
      </c>
    </row>
    <row r="16" spans="1:5" ht="15" customHeight="1" x14ac:dyDescent="0.2">
      <c r="A16" s="58" t="s">
        <v>76</v>
      </c>
      <c r="B16" s="59">
        <v>12736</v>
      </c>
      <c r="C16" s="60">
        <v>13623</v>
      </c>
      <c r="D16" s="61">
        <v>-887</v>
      </c>
      <c r="E16" s="18" t="s">
        <v>77</v>
      </c>
    </row>
    <row r="17" spans="1:5" ht="15" customHeight="1" x14ac:dyDescent="0.2">
      <c r="A17" s="58" t="s">
        <v>78</v>
      </c>
      <c r="B17" s="59">
        <v>13300</v>
      </c>
      <c r="C17" s="60">
        <v>11063</v>
      </c>
      <c r="D17" s="61">
        <v>2237</v>
      </c>
      <c r="E17" s="18" t="s">
        <v>79</v>
      </c>
    </row>
    <row r="18" spans="1:5" ht="15" customHeight="1" x14ac:dyDescent="0.2">
      <c r="A18" s="58" t="s">
        <v>92</v>
      </c>
      <c r="B18" s="59">
        <v>13093</v>
      </c>
      <c r="C18" s="60">
        <v>10298</v>
      </c>
      <c r="D18" s="61">
        <v>2795</v>
      </c>
      <c r="E18" s="18" t="s">
        <v>88</v>
      </c>
    </row>
    <row r="19" spans="1:5" ht="15" customHeight="1" x14ac:dyDescent="0.2">
      <c r="A19" s="58" t="s">
        <v>93</v>
      </c>
      <c r="B19" s="59">
        <v>12998</v>
      </c>
      <c r="C19" s="60">
        <v>11540</v>
      </c>
      <c r="D19" s="61">
        <v>1458</v>
      </c>
      <c r="E19" s="18" t="s">
        <v>94</v>
      </c>
    </row>
    <row r="20" spans="1:5" ht="15" customHeight="1" x14ac:dyDescent="0.2">
      <c r="A20" s="58" t="s">
        <v>95</v>
      </c>
      <c r="B20" s="63">
        <v>11310</v>
      </c>
      <c r="C20" s="64">
        <v>10727</v>
      </c>
      <c r="D20" s="61">
        <v>583</v>
      </c>
      <c r="E20" s="18" t="s">
        <v>96</v>
      </c>
    </row>
    <row r="21" spans="1:5" ht="15" customHeight="1" x14ac:dyDescent="0.2">
      <c r="A21" s="58" t="s">
        <v>158</v>
      </c>
      <c r="B21" s="63">
        <v>13100</v>
      </c>
      <c r="C21" s="64">
        <v>9182</v>
      </c>
      <c r="D21" s="61">
        <v>3918</v>
      </c>
      <c r="E21" s="18" t="s">
        <v>159</v>
      </c>
    </row>
    <row r="22" spans="1:5" ht="15" customHeight="1" x14ac:dyDescent="0.2">
      <c r="A22" s="52" t="s">
        <v>3</v>
      </c>
      <c r="B22" s="53">
        <f>SUM(B4:B21)</f>
        <v>225518</v>
      </c>
      <c r="C22" s="51">
        <f>SUM(C4:C21)</f>
        <v>184484</v>
      </c>
      <c r="D22" s="51">
        <f>SUM(D4:D21)</f>
        <v>41034</v>
      </c>
      <c r="E22" s="18"/>
    </row>
    <row r="23" spans="1:5" ht="15" customHeight="1" x14ac:dyDescent="0.2"/>
    <row r="24" spans="1:5" hidden="1" x14ac:dyDescent="0.2"/>
    <row r="25" spans="1:5" hidden="1" x14ac:dyDescent="0.2"/>
  </sheetData>
  <phoneticPr fontId="5" type="noConversion"/>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E17" sqref="E17"/>
    </sheetView>
  </sheetViews>
  <sheetFormatPr defaultRowHeight="12.75" x14ac:dyDescent="0.2"/>
  <cols>
    <col min="1" max="16384" width="9.140625" style="120"/>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61"/>
  <sheetViews>
    <sheetView showGridLines="0" zoomScaleNormal="100" workbookViewId="0"/>
  </sheetViews>
  <sheetFormatPr defaultColWidth="0" defaultRowHeight="12.75" zeroHeight="1" x14ac:dyDescent="0.2"/>
  <cols>
    <col min="1" max="1" width="34.140625" style="2" customWidth="1"/>
    <col min="2" max="13" width="11.7109375" style="2" customWidth="1"/>
    <col min="14" max="14" width="2.42578125" style="16" customWidth="1"/>
    <col min="15" max="15" width="3" style="29" customWidth="1"/>
    <col min="16" max="20" width="3.7109375" style="2" hidden="1" customWidth="1"/>
    <col min="21" max="21" width="6.140625" style="2" hidden="1" customWidth="1"/>
    <col min="22" max="22" width="6.7109375" style="2" hidden="1" customWidth="1"/>
    <col min="23" max="23" width="6.85546875" style="10" hidden="1" customWidth="1"/>
    <col min="24" max="24" width="6.140625" style="15" hidden="1" customWidth="1"/>
    <col min="25" max="27" width="6.140625" style="2" hidden="1" customWidth="1"/>
    <col min="28" max="16384" width="0" style="2" hidden="1"/>
  </cols>
  <sheetData>
    <row r="1" spans="1:24" x14ac:dyDescent="0.2">
      <c r="A1" s="48" t="s">
        <v>171</v>
      </c>
    </row>
    <row r="2" spans="1:24" x14ac:dyDescent="0.2">
      <c r="A2" s="49"/>
      <c r="W2" s="2"/>
      <c r="X2" s="5"/>
    </row>
    <row r="3" spans="1:24" x14ac:dyDescent="0.2">
      <c r="A3" s="68"/>
      <c r="B3" s="157"/>
      <c r="C3" s="157"/>
      <c r="D3" s="157"/>
      <c r="E3" s="157"/>
      <c r="F3" s="157"/>
      <c r="G3" s="157"/>
      <c r="H3" s="157"/>
      <c r="I3" s="157"/>
      <c r="J3" s="157"/>
      <c r="K3" s="157"/>
      <c r="L3" s="158"/>
      <c r="M3" s="69"/>
      <c r="N3" s="72"/>
      <c r="W3" s="2"/>
      <c r="X3" s="5"/>
    </row>
    <row r="4" spans="1:24" ht="31.5" customHeight="1" x14ac:dyDescent="0.2">
      <c r="A4" s="70" t="s">
        <v>40</v>
      </c>
      <c r="B4" s="130" t="s">
        <v>125</v>
      </c>
      <c r="C4" s="130" t="s">
        <v>126</v>
      </c>
      <c r="D4" s="130" t="s">
        <v>127</v>
      </c>
      <c r="E4" s="130" t="s">
        <v>128</v>
      </c>
      <c r="F4" s="130" t="s">
        <v>129</v>
      </c>
      <c r="G4" s="130" t="s">
        <v>130</v>
      </c>
      <c r="H4" s="130" t="s">
        <v>131</v>
      </c>
      <c r="I4" s="130" t="s">
        <v>132</v>
      </c>
      <c r="J4" s="130" t="s">
        <v>133</v>
      </c>
      <c r="K4" s="130" t="s">
        <v>134</v>
      </c>
      <c r="L4" s="69" t="s">
        <v>161</v>
      </c>
      <c r="M4" s="131" t="s">
        <v>3</v>
      </c>
      <c r="N4" s="73" t="s">
        <v>97</v>
      </c>
      <c r="O4" s="19" t="s">
        <v>98</v>
      </c>
    </row>
    <row r="5" spans="1:24" ht="15" customHeight="1" x14ac:dyDescent="0.2">
      <c r="A5" s="77" t="s">
        <v>80</v>
      </c>
      <c r="B5" s="78">
        <v>230</v>
      </c>
      <c r="C5" s="78">
        <v>24</v>
      </c>
      <c r="D5" s="78">
        <v>-333</v>
      </c>
      <c r="E5" s="78">
        <v>-226</v>
      </c>
      <c r="F5" s="78">
        <v>-80</v>
      </c>
      <c r="G5" s="78">
        <v>-321</v>
      </c>
      <c r="H5" s="78">
        <v>-126</v>
      </c>
      <c r="I5" s="78">
        <v>13</v>
      </c>
      <c r="J5" s="78">
        <v>-74</v>
      </c>
      <c r="K5" s="78">
        <v>-106</v>
      </c>
      <c r="L5" s="78">
        <v>141</v>
      </c>
      <c r="M5" s="132">
        <f t="shared" ref="M5:M16" si="0">SUM(B5:L5)</f>
        <v>-858</v>
      </c>
      <c r="N5" s="16" t="s">
        <v>90</v>
      </c>
      <c r="O5" s="19">
        <v>-2409</v>
      </c>
    </row>
    <row r="6" spans="1:24" ht="15" customHeight="1" x14ac:dyDescent="0.2">
      <c r="A6" s="79" t="s">
        <v>89</v>
      </c>
      <c r="B6" s="80">
        <v>1212</v>
      </c>
      <c r="C6" s="80">
        <v>749</v>
      </c>
      <c r="D6" s="80">
        <v>665</v>
      </c>
      <c r="E6" s="80">
        <v>615</v>
      </c>
      <c r="F6" s="80">
        <v>690</v>
      </c>
      <c r="G6" s="80">
        <v>555</v>
      </c>
      <c r="H6" s="80">
        <v>870</v>
      </c>
      <c r="I6" s="80">
        <v>1086</v>
      </c>
      <c r="J6" s="80">
        <v>949</v>
      </c>
      <c r="K6" s="80">
        <v>705</v>
      </c>
      <c r="L6" s="80">
        <v>1146</v>
      </c>
      <c r="M6" s="62">
        <f t="shared" si="0"/>
        <v>9242</v>
      </c>
      <c r="N6" s="16" t="s">
        <v>81</v>
      </c>
      <c r="O6" s="19">
        <v>-1034</v>
      </c>
    </row>
    <row r="7" spans="1:24" ht="15" customHeight="1" x14ac:dyDescent="0.2">
      <c r="A7" s="81" t="s">
        <v>10</v>
      </c>
      <c r="B7" s="80">
        <v>798</v>
      </c>
      <c r="C7" s="80">
        <v>765</v>
      </c>
      <c r="D7" s="80">
        <v>349</v>
      </c>
      <c r="E7" s="80">
        <v>-1346</v>
      </c>
      <c r="F7" s="80">
        <v>-499</v>
      </c>
      <c r="G7" s="80">
        <v>-1064</v>
      </c>
      <c r="H7" s="80">
        <v>380</v>
      </c>
      <c r="I7" s="80">
        <v>622</v>
      </c>
      <c r="J7" s="80">
        <v>-580</v>
      </c>
      <c r="K7" s="80">
        <v>-559</v>
      </c>
      <c r="L7" s="80">
        <v>904</v>
      </c>
      <c r="M7" s="62">
        <f t="shared" si="0"/>
        <v>-230</v>
      </c>
      <c r="N7" s="16" t="s">
        <v>80</v>
      </c>
      <c r="O7" s="19">
        <v>-858</v>
      </c>
    </row>
    <row r="8" spans="1:24" ht="15" customHeight="1" x14ac:dyDescent="0.2">
      <c r="A8" s="81" t="s">
        <v>81</v>
      </c>
      <c r="B8" s="80">
        <v>221</v>
      </c>
      <c r="C8" s="80">
        <v>-173</v>
      </c>
      <c r="D8" s="80">
        <v>-195</v>
      </c>
      <c r="E8" s="80">
        <v>-67</v>
      </c>
      <c r="F8" s="80">
        <v>-71</v>
      </c>
      <c r="G8" s="80">
        <v>-136</v>
      </c>
      <c r="H8" s="80">
        <v>-46</v>
      </c>
      <c r="I8" s="80">
        <v>-68</v>
      </c>
      <c r="J8" s="80">
        <v>-257</v>
      </c>
      <c r="K8" s="80">
        <v>-168</v>
      </c>
      <c r="L8" s="80">
        <v>-74</v>
      </c>
      <c r="M8" s="62">
        <f t="shared" si="0"/>
        <v>-1034</v>
      </c>
      <c r="N8" s="16" t="s">
        <v>10</v>
      </c>
      <c r="O8" s="19">
        <v>-230</v>
      </c>
    </row>
    <row r="9" spans="1:24" ht="15" customHeight="1" x14ac:dyDescent="0.2">
      <c r="A9" s="79" t="s">
        <v>90</v>
      </c>
      <c r="B9" s="80">
        <v>33</v>
      </c>
      <c r="C9" s="80">
        <v>-171</v>
      </c>
      <c r="D9" s="80">
        <v>-364</v>
      </c>
      <c r="E9" s="80">
        <v>-462</v>
      </c>
      <c r="F9" s="80">
        <v>-311</v>
      </c>
      <c r="G9" s="80">
        <v>-336</v>
      </c>
      <c r="H9" s="80">
        <v>-202</v>
      </c>
      <c r="I9" s="80">
        <v>-223</v>
      </c>
      <c r="J9" s="80">
        <v>-75</v>
      </c>
      <c r="K9" s="80">
        <v>-187</v>
      </c>
      <c r="L9" s="80">
        <v>-111</v>
      </c>
      <c r="M9" s="62">
        <f t="shared" si="0"/>
        <v>-2409</v>
      </c>
      <c r="N9" s="16" t="s">
        <v>91</v>
      </c>
      <c r="O9" s="19">
        <v>-36</v>
      </c>
    </row>
    <row r="10" spans="1:24" ht="15" customHeight="1" x14ac:dyDescent="0.2">
      <c r="A10" s="81" t="s">
        <v>82</v>
      </c>
      <c r="B10" s="80">
        <v>570</v>
      </c>
      <c r="C10" s="80">
        <v>263</v>
      </c>
      <c r="D10" s="80">
        <v>364</v>
      </c>
      <c r="E10" s="80">
        <v>135</v>
      </c>
      <c r="F10" s="80">
        <v>-68</v>
      </c>
      <c r="G10" s="80">
        <v>-13</v>
      </c>
      <c r="H10" s="80">
        <v>196</v>
      </c>
      <c r="I10" s="80">
        <v>47</v>
      </c>
      <c r="J10" s="80">
        <v>124</v>
      </c>
      <c r="K10" s="80">
        <v>113</v>
      </c>
      <c r="L10" s="80">
        <v>213</v>
      </c>
      <c r="M10" s="62">
        <f t="shared" si="0"/>
        <v>1944</v>
      </c>
      <c r="N10" s="16" t="s">
        <v>83</v>
      </c>
      <c r="O10" s="19">
        <v>238</v>
      </c>
    </row>
    <row r="11" spans="1:24" ht="15" customHeight="1" x14ac:dyDescent="0.2">
      <c r="A11" s="81" t="s">
        <v>83</v>
      </c>
      <c r="B11" s="80">
        <v>314</v>
      </c>
      <c r="C11" s="80">
        <v>144</v>
      </c>
      <c r="D11" s="80">
        <v>27</v>
      </c>
      <c r="E11" s="80">
        <v>-56</v>
      </c>
      <c r="F11" s="80">
        <v>-31</v>
      </c>
      <c r="G11" s="80">
        <v>-51</v>
      </c>
      <c r="H11" s="80">
        <v>13</v>
      </c>
      <c r="I11" s="80">
        <v>6</v>
      </c>
      <c r="J11" s="80">
        <v>-233</v>
      </c>
      <c r="K11" s="80">
        <v>22</v>
      </c>
      <c r="L11" s="80">
        <v>83</v>
      </c>
      <c r="M11" s="62">
        <f t="shared" si="0"/>
        <v>238</v>
      </c>
      <c r="N11" s="16" t="s">
        <v>82</v>
      </c>
      <c r="O11" s="19">
        <v>1944</v>
      </c>
    </row>
    <row r="12" spans="1:24" ht="15" customHeight="1" x14ac:dyDescent="0.2">
      <c r="A12" s="79" t="s">
        <v>84</v>
      </c>
      <c r="B12" s="80">
        <v>555</v>
      </c>
      <c r="C12" s="80">
        <v>293</v>
      </c>
      <c r="D12" s="80">
        <v>132</v>
      </c>
      <c r="E12" s="80">
        <v>88</v>
      </c>
      <c r="F12" s="80">
        <v>107</v>
      </c>
      <c r="G12" s="80">
        <v>184</v>
      </c>
      <c r="H12" s="80">
        <v>289</v>
      </c>
      <c r="I12" s="80">
        <v>347</v>
      </c>
      <c r="J12" s="80">
        <v>552</v>
      </c>
      <c r="K12" s="80">
        <v>-59</v>
      </c>
      <c r="L12" s="80">
        <v>496</v>
      </c>
      <c r="M12" s="62">
        <f t="shared" si="0"/>
        <v>2984</v>
      </c>
      <c r="N12" s="16" t="s">
        <v>84</v>
      </c>
      <c r="O12" s="19">
        <v>2984</v>
      </c>
    </row>
    <row r="13" spans="1:24" ht="15" customHeight="1" x14ac:dyDescent="0.2">
      <c r="A13" s="81" t="s">
        <v>85</v>
      </c>
      <c r="B13" s="80">
        <v>1336</v>
      </c>
      <c r="C13" s="80">
        <v>582</v>
      </c>
      <c r="D13" s="80">
        <v>656</v>
      </c>
      <c r="E13" s="80">
        <v>446</v>
      </c>
      <c r="F13" s="80">
        <v>499</v>
      </c>
      <c r="G13" s="80">
        <v>298</v>
      </c>
      <c r="H13" s="80">
        <v>647</v>
      </c>
      <c r="I13" s="80">
        <v>629</v>
      </c>
      <c r="J13" s="80">
        <v>608</v>
      </c>
      <c r="K13" s="80">
        <v>260</v>
      </c>
      <c r="L13" s="80">
        <v>463</v>
      </c>
      <c r="M13" s="62">
        <f t="shared" si="0"/>
        <v>6424</v>
      </c>
      <c r="N13" s="16" t="s">
        <v>86</v>
      </c>
      <c r="O13" s="19">
        <v>4625</v>
      </c>
    </row>
    <row r="14" spans="1:24" ht="15" customHeight="1" x14ac:dyDescent="0.2">
      <c r="A14" s="81" t="s">
        <v>86</v>
      </c>
      <c r="B14" s="80">
        <v>1001</v>
      </c>
      <c r="C14" s="80">
        <v>495</v>
      </c>
      <c r="D14" s="80">
        <v>386</v>
      </c>
      <c r="E14" s="80">
        <v>301</v>
      </c>
      <c r="F14" s="80">
        <v>170</v>
      </c>
      <c r="G14" s="80">
        <v>140</v>
      </c>
      <c r="H14" s="80">
        <v>347</v>
      </c>
      <c r="I14" s="80">
        <v>428</v>
      </c>
      <c r="J14" s="80">
        <v>398</v>
      </c>
      <c r="K14" s="80">
        <v>491</v>
      </c>
      <c r="L14" s="80">
        <v>468</v>
      </c>
      <c r="M14" s="62">
        <f t="shared" si="0"/>
        <v>4625</v>
      </c>
      <c r="N14" s="16" t="s">
        <v>85</v>
      </c>
      <c r="O14" s="19">
        <v>6424</v>
      </c>
    </row>
    <row r="15" spans="1:24" ht="15" customHeight="1" x14ac:dyDescent="0.2">
      <c r="A15" s="79" t="s">
        <v>91</v>
      </c>
      <c r="B15" s="80">
        <v>10</v>
      </c>
      <c r="C15" s="80">
        <v>27</v>
      </c>
      <c r="D15" s="80">
        <v>75</v>
      </c>
      <c r="E15" s="80">
        <v>-124</v>
      </c>
      <c r="F15" s="80">
        <v>36</v>
      </c>
      <c r="G15" s="80">
        <v>-143</v>
      </c>
      <c r="H15" s="80">
        <v>-131</v>
      </c>
      <c r="I15" s="80">
        <v>-92</v>
      </c>
      <c r="J15" s="80">
        <v>46</v>
      </c>
      <c r="K15" s="80">
        <v>71</v>
      </c>
      <c r="L15" s="80">
        <v>189</v>
      </c>
      <c r="M15" s="62">
        <f t="shared" si="0"/>
        <v>-36</v>
      </c>
      <c r="N15" s="16" t="s">
        <v>89</v>
      </c>
      <c r="O15" s="19">
        <v>9242</v>
      </c>
    </row>
    <row r="16" spans="1:24" ht="15" customHeight="1" x14ac:dyDescent="0.2">
      <c r="A16" s="71" t="s">
        <v>30</v>
      </c>
      <c r="B16" s="50">
        <v>6280</v>
      </c>
      <c r="C16" s="50">
        <v>2998</v>
      </c>
      <c r="D16" s="50">
        <v>1762</v>
      </c>
      <c r="E16" s="50">
        <v>-696</v>
      </c>
      <c r="F16" s="50">
        <v>442</v>
      </c>
      <c r="G16" s="50">
        <v>-887</v>
      </c>
      <c r="H16" s="50">
        <v>2237</v>
      </c>
      <c r="I16" s="50">
        <v>2795</v>
      </c>
      <c r="J16" s="50">
        <v>1458</v>
      </c>
      <c r="K16" s="50">
        <f>SUM(K5:K15)</f>
        <v>583</v>
      </c>
      <c r="L16" s="114">
        <f>SUM(L5:L15)</f>
        <v>3918</v>
      </c>
      <c r="M16" s="133">
        <f t="shared" si="0"/>
        <v>20890</v>
      </c>
      <c r="N16" s="74"/>
    </row>
    <row r="17" spans="1:14" x14ac:dyDescent="0.2"/>
    <row r="18" spans="1:14" x14ac:dyDescent="0.2"/>
    <row r="19" spans="1:14" ht="12.75" customHeight="1" x14ac:dyDescent="0.2">
      <c r="A19" s="68"/>
      <c r="B19" s="157"/>
      <c r="C19" s="157"/>
      <c r="D19" s="157"/>
      <c r="E19" s="157"/>
      <c r="F19" s="157"/>
      <c r="G19" s="157"/>
      <c r="H19" s="157"/>
      <c r="I19" s="157"/>
      <c r="J19" s="157"/>
      <c r="K19" s="157"/>
      <c r="L19" s="157"/>
      <c r="M19" s="75"/>
      <c r="N19" s="72"/>
    </row>
    <row r="20" spans="1:14" ht="31.5" customHeight="1" x14ac:dyDescent="0.2">
      <c r="A20" s="70" t="s">
        <v>135</v>
      </c>
      <c r="B20" s="129" t="s">
        <v>125</v>
      </c>
      <c r="C20" s="129" t="s">
        <v>126</v>
      </c>
      <c r="D20" s="129" t="s">
        <v>127</v>
      </c>
      <c r="E20" s="129" t="s">
        <v>128</v>
      </c>
      <c r="F20" s="129" t="s">
        <v>129</v>
      </c>
      <c r="G20" s="129" t="s">
        <v>130</v>
      </c>
      <c r="H20" s="129" t="s">
        <v>131</v>
      </c>
      <c r="I20" s="129" t="s">
        <v>132</v>
      </c>
      <c r="J20" s="129" t="s">
        <v>133</v>
      </c>
      <c r="K20" s="129" t="s">
        <v>134</v>
      </c>
      <c r="L20" s="129" t="s">
        <v>161</v>
      </c>
      <c r="M20" s="76" t="s">
        <v>3</v>
      </c>
      <c r="N20" s="72"/>
    </row>
    <row r="21" spans="1:14" ht="15" customHeight="1" x14ac:dyDescent="0.2">
      <c r="A21" s="82" t="s">
        <v>4</v>
      </c>
      <c r="B21" s="134">
        <v>314</v>
      </c>
      <c r="C21" s="134">
        <v>54</v>
      </c>
      <c r="D21" s="135">
        <v>28</v>
      </c>
      <c r="E21" s="135">
        <v>26</v>
      </c>
      <c r="F21" s="136">
        <v>25</v>
      </c>
      <c r="G21" s="136">
        <v>-109</v>
      </c>
      <c r="H21" s="136">
        <v>-28</v>
      </c>
      <c r="I21" s="136">
        <v>106</v>
      </c>
      <c r="J21" s="136">
        <v>45</v>
      </c>
      <c r="K21" s="136">
        <v>-24</v>
      </c>
      <c r="L21" s="136">
        <v>174</v>
      </c>
      <c r="M21" s="137">
        <f t="shared" ref="M21:M47" si="1">SUM(B21:L21)</f>
        <v>611</v>
      </c>
      <c r="N21" s="74"/>
    </row>
    <row r="22" spans="1:14" ht="15" customHeight="1" x14ac:dyDescent="0.2">
      <c r="A22" s="83" t="s">
        <v>5</v>
      </c>
      <c r="B22" s="123">
        <v>65</v>
      </c>
      <c r="C22" s="123">
        <v>8</v>
      </c>
      <c r="D22" s="124">
        <v>68</v>
      </c>
      <c r="E22" s="124">
        <v>24</v>
      </c>
      <c r="F22" s="125">
        <v>50</v>
      </c>
      <c r="G22" s="125">
        <v>-15</v>
      </c>
      <c r="H22" s="125">
        <v>42</v>
      </c>
      <c r="I22" s="125">
        <v>12</v>
      </c>
      <c r="J22" s="125">
        <v>54</v>
      </c>
      <c r="K22" s="125">
        <v>68</v>
      </c>
      <c r="L22" s="125">
        <v>121</v>
      </c>
      <c r="M22" s="62">
        <f t="shared" si="1"/>
        <v>497</v>
      </c>
      <c r="N22" s="74"/>
    </row>
    <row r="23" spans="1:14" ht="15" customHeight="1" x14ac:dyDescent="0.2">
      <c r="A23" s="83" t="s">
        <v>6</v>
      </c>
      <c r="B23" s="123">
        <v>261</v>
      </c>
      <c r="C23" s="123">
        <v>220</v>
      </c>
      <c r="D23" s="124">
        <v>285</v>
      </c>
      <c r="E23" s="124">
        <v>200</v>
      </c>
      <c r="F23" s="125">
        <v>237</v>
      </c>
      <c r="G23" s="125">
        <v>141</v>
      </c>
      <c r="H23" s="125">
        <v>227</v>
      </c>
      <c r="I23" s="125">
        <v>191</v>
      </c>
      <c r="J23" s="125">
        <v>198</v>
      </c>
      <c r="K23" s="125">
        <v>189</v>
      </c>
      <c r="L23" s="125">
        <v>403</v>
      </c>
      <c r="M23" s="62">
        <f t="shared" si="1"/>
        <v>2552</v>
      </c>
      <c r="N23" s="74"/>
    </row>
    <row r="24" spans="1:14" ht="15" customHeight="1" x14ac:dyDescent="0.2">
      <c r="A24" s="83" t="s">
        <v>7</v>
      </c>
      <c r="B24" s="123">
        <v>483</v>
      </c>
      <c r="C24" s="123">
        <v>278</v>
      </c>
      <c r="D24" s="124">
        <v>127</v>
      </c>
      <c r="E24" s="124">
        <v>150</v>
      </c>
      <c r="F24" s="125">
        <v>129</v>
      </c>
      <c r="G24" s="125">
        <v>161</v>
      </c>
      <c r="H24" s="125">
        <v>263</v>
      </c>
      <c r="I24" s="125">
        <v>328</v>
      </c>
      <c r="J24" s="125">
        <v>494</v>
      </c>
      <c r="K24" s="125">
        <v>-44</v>
      </c>
      <c r="L24" s="125">
        <v>437</v>
      </c>
      <c r="M24" s="62">
        <f t="shared" si="1"/>
        <v>2806</v>
      </c>
      <c r="N24" s="74"/>
    </row>
    <row r="25" spans="1:14" ht="15" customHeight="1" x14ac:dyDescent="0.2">
      <c r="A25" s="83" t="s">
        <v>8</v>
      </c>
      <c r="B25" s="123">
        <v>62</v>
      </c>
      <c r="C25" s="123">
        <v>29</v>
      </c>
      <c r="D25" s="124">
        <v>7</v>
      </c>
      <c r="E25" s="124">
        <v>61</v>
      </c>
      <c r="F25" s="125">
        <v>32</v>
      </c>
      <c r="G25" s="125">
        <v>2</v>
      </c>
      <c r="H25" s="125">
        <v>29</v>
      </c>
      <c r="I25" s="125">
        <v>41</v>
      </c>
      <c r="J25" s="125">
        <v>-2</v>
      </c>
      <c r="K25" s="125">
        <v>2</v>
      </c>
      <c r="L25" s="125">
        <v>-25</v>
      </c>
      <c r="M25" s="62">
        <f t="shared" si="1"/>
        <v>238</v>
      </c>
      <c r="N25" s="74"/>
    </row>
    <row r="26" spans="1:14" ht="15" customHeight="1" x14ac:dyDescent="0.2">
      <c r="A26" s="83" t="s">
        <v>9</v>
      </c>
      <c r="B26" s="123">
        <v>88</v>
      </c>
      <c r="C26" s="123">
        <v>9</v>
      </c>
      <c r="D26" s="124">
        <v>0</v>
      </c>
      <c r="E26" s="124">
        <v>-15</v>
      </c>
      <c r="F26" s="125">
        <v>-3</v>
      </c>
      <c r="G26" s="125">
        <v>-2</v>
      </c>
      <c r="H26" s="125">
        <v>36</v>
      </c>
      <c r="I26" s="125">
        <v>39</v>
      </c>
      <c r="J26" s="125">
        <v>65</v>
      </c>
      <c r="K26" s="125">
        <v>71</v>
      </c>
      <c r="L26" s="125">
        <v>85</v>
      </c>
      <c r="M26" s="62">
        <f t="shared" si="1"/>
        <v>373</v>
      </c>
      <c r="N26" s="74"/>
    </row>
    <row r="27" spans="1:14" ht="15" customHeight="1" x14ac:dyDescent="0.2">
      <c r="A27" s="83" t="s">
        <v>10</v>
      </c>
      <c r="B27" s="123">
        <v>753</v>
      </c>
      <c r="C27" s="123">
        <v>765</v>
      </c>
      <c r="D27" s="124">
        <v>369</v>
      </c>
      <c r="E27" s="124">
        <v>-1247</v>
      </c>
      <c r="F27" s="125">
        <v>-502</v>
      </c>
      <c r="G27" s="125">
        <v>-1067</v>
      </c>
      <c r="H27" s="125">
        <v>363</v>
      </c>
      <c r="I27" s="125">
        <v>568</v>
      </c>
      <c r="J27" s="125">
        <v>-573</v>
      </c>
      <c r="K27" s="125">
        <v>-572</v>
      </c>
      <c r="L27" s="125">
        <v>833</v>
      </c>
      <c r="M27" s="62">
        <f t="shared" si="1"/>
        <v>-310</v>
      </c>
      <c r="N27" s="74"/>
    </row>
    <row r="28" spans="1:14" ht="15" customHeight="1" x14ac:dyDescent="0.2">
      <c r="A28" s="83" t="s">
        <v>11</v>
      </c>
      <c r="B28" s="123">
        <v>48</v>
      </c>
      <c r="C28" s="123">
        <v>-15</v>
      </c>
      <c r="D28" s="124">
        <v>0</v>
      </c>
      <c r="E28" s="124">
        <v>-69</v>
      </c>
      <c r="F28" s="125">
        <v>-27</v>
      </c>
      <c r="G28" s="125">
        <v>-24</v>
      </c>
      <c r="H28" s="125">
        <v>-13</v>
      </c>
      <c r="I28" s="125">
        <v>3</v>
      </c>
      <c r="J28" s="125">
        <v>24</v>
      </c>
      <c r="K28" s="125">
        <v>-30</v>
      </c>
      <c r="L28" s="125">
        <v>13</v>
      </c>
      <c r="M28" s="62">
        <f t="shared" si="1"/>
        <v>-90</v>
      </c>
      <c r="N28" s="74"/>
    </row>
    <row r="29" spans="1:14" ht="15" customHeight="1" x14ac:dyDescent="0.2">
      <c r="A29" s="83" t="s">
        <v>12</v>
      </c>
      <c r="B29" s="123">
        <v>103</v>
      </c>
      <c r="C29" s="123">
        <v>39</v>
      </c>
      <c r="D29" s="124">
        <v>-36</v>
      </c>
      <c r="E29" s="124">
        <v>-84</v>
      </c>
      <c r="F29" s="125">
        <v>18</v>
      </c>
      <c r="G29" s="125">
        <v>-56</v>
      </c>
      <c r="H29" s="125">
        <v>30</v>
      </c>
      <c r="I29" s="125">
        <v>66</v>
      </c>
      <c r="J29" s="125">
        <v>-10</v>
      </c>
      <c r="K29" s="125">
        <v>-2</v>
      </c>
      <c r="L29" s="125">
        <v>46</v>
      </c>
      <c r="M29" s="62">
        <f t="shared" si="1"/>
        <v>114</v>
      </c>
      <c r="N29" s="74"/>
    </row>
    <row r="30" spans="1:14" ht="15" customHeight="1" x14ac:dyDescent="0.2">
      <c r="A30" s="83" t="s">
        <v>13</v>
      </c>
      <c r="B30" s="123">
        <v>96</v>
      </c>
      <c r="C30" s="123">
        <v>-139</v>
      </c>
      <c r="D30" s="124">
        <v>-128</v>
      </c>
      <c r="E30" s="124">
        <v>-98</v>
      </c>
      <c r="F30" s="125">
        <v>-144</v>
      </c>
      <c r="G30" s="125">
        <v>-185</v>
      </c>
      <c r="H30" s="125">
        <v>-92</v>
      </c>
      <c r="I30" s="125">
        <v>-130</v>
      </c>
      <c r="J30" s="125">
        <v>-242</v>
      </c>
      <c r="K30" s="125">
        <v>-183</v>
      </c>
      <c r="L30" s="125">
        <v>-30</v>
      </c>
      <c r="M30" s="62">
        <f t="shared" si="1"/>
        <v>-1275</v>
      </c>
      <c r="N30" s="74"/>
    </row>
    <row r="31" spans="1:14" ht="15" customHeight="1" x14ac:dyDescent="0.2">
      <c r="A31" s="83" t="s">
        <v>14</v>
      </c>
      <c r="B31" s="123">
        <v>246</v>
      </c>
      <c r="C31" s="123">
        <v>54</v>
      </c>
      <c r="D31" s="124">
        <v>67</v>
      </c>
      <c r="E31" s="124">
        <v>54</v>
      </c>
      <c r="F31" s="125">
        <v>57</v>
      </c>
      <c r="G31" s="125">
        <v>-26</v>
      </c>
      <c r="H31" s="125">
        <v>52</v>
      </c>
      <c r="I31" s="125">
        <v>134</v>
      </c>
      <c r="J31" s="125">
        <v>126</v>
      </c>
      <c r="K31" s="125">
        <v>33</v>
      </c>
      <c r="L31" s="125">
        <v>98</v>
      </c>
      <c r="M31" s="62">
        <f t="shared" si="1"/>
        <v>895</v>
      </c>
      <c r="N31" s="74"/>
    </row>
    <row r="32" spans="1:14" ht="15" customHeight="1" x14ac:dyDescent="0.2">
      <c r="A32" s="83" t="s">
        <v>15</v>
      </c>
      <c r="B32" s="123">
        <v>874</v>
      </c>
      <c r="C32" s="123">
        <v>517</v>
      </c>
      <c r="D32" s="124">
        <v>371</v>
      </c>
      <c r="E32" s="124">
        <v>425</v>
      </c>
      <c r="F32" s="125">
        <v>447</v>
      </c>
      <c r="G32" s="125">
        <v>412</v>
      </c>
      <c r="H32" s="125">
        <v>617</v>
      </c>
      <c r="I32" s="125">
        <v>863</v>
      </c>
      <c r="J32" s="125">
        <v>687</v>
      </c>
      <c r="K32" s="125">
        <v>457</v>
      </c>
      <c r="L32" s="125">
        <v>652</v>
      </c>
      <c r="M32" s="62">
        <f t="shared" si="1"/>
        <v>6322</v>
      </c>
      <c r="N32" s="74"/>
    </row>
    <row r="33" spans="1:14" ht="15" customHeight="1" x14ac:dyDescent="0.2">
      <c r="A33" s="83" t="s">
        <v>16</v>
      </c>
      <c r="B33" s="123">
        <v>-33</v>
      </c>
      <c r="C33" s="123">
        <v>-77</v>
      </c>
      <c r="D33" s="124">
        <v>-311</v>
      </c>
      <c r="E33" s="124">
        <v>-388</v>
      </c>
      <c r="F33" s="125">
        <v>-281</v>
      </c>
      <c r="G33" s="125">
        <v>-308</v>
      </c>
      <c r="H33" s="125">
        <v>-195</v>
      </c>
      <c r="I33" s="125">
        <v>-205</v>
      </c>
      <c r="J33" s="125">
        <v>-103</v>
      </c>
      <c r="K33" s="125">
        <v>-229</v>
      </c>
      <c r="L33" s="125">
        <v>-107</v>
      </c>
      <c r="M33" s="62">
        <f t="shared" si="1"/>
        <v>-2237</v>
      </c>
      <c r="N33" s="74"/>
    </row>
    <row r="34" spans="1:14" ht="15" customHeight="1" x14ac:dyDescent="0.2">
      <c r="A34" s="83" t="s">
        <v>17</v>
      </c>
      <c r="B34" s="123">
        <v>93</v>
      </c>
      <c r="C34" s="123">
        <v>53</v>
      </c>
      <c r="D34" s="124">
        <v>12</v>
      </c>
      <c r="E34" s="124">
        <v>-25</v>
      </c>
      <c r="F34" s="125">
        <v>-42</v>
      </c>
      <c r="G34" s="125">
        <v>-45</v>
      </c>
      <c r="H34" s="125">
        <v>-17</v>
      </c>
      <c r="I34" s="125">
        <v>79</v>
      </c>
      <c r="J34" s="125">
        <v>69</v>
      </c>
      <c r="K34" s="125">
        <v>131</v>
      </c>
      <c r="L34" s="125">
        <v>128</v>
      </c>
      <c r="M34" s="62">
        <f t="shared" si="1"/>
        <v>436</v>
      </c>
      <c r="N34" s="74"/>
    </row>
    <row r="35" spans="1:14" ht="15" customHeight="1" x14ac:dyDescent="0.2">
      <c r="A35" s="83" t="s">
        <v>18</v>
      </c>
      <c r="B35" s="123">
        <v>869</v>
      </c>
      <c r="C35" s="123">
        <v>531</v>
      </c>
      <c r="D35" s="124">
        <v>485</v>
      </c>
      <c r="E35" s="124">
        <v>405</v>
      </c>
      <c r="F35" s="125">
        <v>428</v>
      </c>
      <c r="G35" s="125">
        <v>282</v>
      </c>
      <c r="H35" s="125">
        <v>461</v>
      </c>
      <c r="I35" s="125">
        <v>481</v>
      </c>
      <c r="J35" s="125">
        <v>404</v>
      </c>
      <c r="K35" s="125">
        <v>191</v>
      </c>
      <c r="L35" s="125">
        <v>234</v>
      </c>
      <c r="M35" s="62">
        <f t="shared" si="1"/>
        <v>4771</v>
      </c>
      <c r="N35" s="74"/>
    </row>
    <row r="36" spans="1:14" ht="15" customHeight="1" x14ac:dyDescent="0.2">
      <c r="A36" s="83" t="s">
        <v>19</v>
      </c>
      <c r="B36" s="123">
        <v>232</v>
      </c>
      <c r="C36" s="123">
        <v>145</v>
      </c>
      <c r="D36" s="124">
        <v>216</v>
      </c>
      <c r="E36" s="124">
        <v>69</v>
      </c>
      <c r="F36" s="125">
        <v>37</v>
      </c>
      <c r="G36" s="125">
        <v>46</v>
      </c>
      <c r="H36" s="125">
        <v>37</v>
      </c>
      <c r="I36" s="125">
        <v>-74</v>
      </c>
      <c r="J36" s="125">
        <v>81</v>
      </c>
      <c r="K36" s="125">
        <v>29</v>
      </c>
      <c r="L36" s="125">
        <v>127</v>
      </c>
      <c r="M36" s="62">
        <f t="shared" si="1"/>
        <v>945</v>
      </c>
      <c r="N36" s="74"/>
    </row>
    <row r="37" spans="1:14" ht="15" customHeight="1" x14ac:dyDescent="0.2">
      <c r="A37" s="83" t="s">
        <v>20</v>
      </c>
      <c r="B37" s="123">
        <v>24</v>
      </c>
      <c r="C37" s="123">
        <v>30</v>
      </c>
      <c r="D37" s="124">
        <v>5</v>
      </c>
      <c r="E37" s="124">
        <v>7</v>
      </c>
      <c r="F37" s="125">
        <v>5</v>
      </c>
      <c r="G37" s="125">
        <v>47</v>
      </c>
      <c r="H37" s="125">
        <v>39</v>
      </c>
      <c r="I37" s="125">
        <v>16</v>
      </c>
      <c r="J37" s="125">
        <v>34</v>
      </c>
      <c r="K37" s="125">
        <v>15</v>
      </c>
      <c r="L37" s="125">
        <v>46</v>
      </c>
      <c r="M37" s="62">
        <f t="shared" si="1"/>
        <v>268</v>
      </c>
      <c r="N37" s="74"/>
    </row>
    <row r="38" spans="1:14" ht="15" customHeight="1" x14ac:dyDescent="0.2">
      <c r="A38" s="83" t="s">
        <v>21</v>
      </c>
      <c r="B38" s="123">
        <v>50</v>
      </c>
      <c r="C38" s="123">
        <v>-60</v>
      </c>
      <c r="D38" s="124">
        <v>-76</v>
      </c>
      <c r="E38" s="124">
        <v>-34</v>
      </c>
      <c r="F38" s="125">
        <v>13</v>
      </c>
      <c r="G38" s="125">
        <v>36</v>
      </c>
      <c r="H38" s="125">
        <v>6</v>
      </c>
      <c r="I38" s="125">
        <v>-2</v>
      </c>
      <c r="J38" s="125">
        <v>6</v>
      </c>
      <c r="K38" s="125">
        <v>-8</v>
      </c>
      <c r="L38" s="125">
        <v>22</v>
      </c>
      <c r="M38" s="62">
        <f t="shared" si="1"/>
        <v>-47</v>
      </c>
      <c r="N38" s="74"/>
    </row>
    <row r="39" spans="1:14" ht="15" customHeight="1" x14ac:dyDescent="0.2">
      <c r="A39" s="83" t="s">
        <v>22</v>
      </c>
      <c r="B39" s="123">
        <v>257</v>
      </c>
      <c r="C39" s="123">
        <v>105</v>
      </c>
      <c r="D39" s="124">
        <v>41</v>
      </c>
      <c r="E39" s="124">
        <v>-63</v>
      </c>
      <c r="F39" s="125">
        <v>-45</v>
      </c>
      <c r="G39" s="125">
        <v>9</v>
      </c>
      <c r="H39" s="125">
        <v>-1</v>
      </c>
      <c r="I39" s="125">
        <v>-5</v>
      </c>
      <c r="J39" s="125">
        <v>-227</v>
      </c>
      <c r="K39" s="125">
        <v>36</v>
      </c>
      <c r="L39" s="125">
        <v>109</v>
      </c>
      <c r="M39" s="62">
        <f t="shared" si="1"/>
        <v>216</v>
      </c>
      <c r="N39" s="74"/>
    </row>
    <row r="40" spans="1:14" ht="15" customHeight="1" x14ac:dyDescent="0.2">
      <c r="A40" s="83" t="s">
        <v>23</v>
      </c>
      <c r="B40" s="123">
        <v>213</v>
      </c>
      <c r="C40" s="123">
        <v>-3</v>
      </c>
      <c r="D40" s="124">
        <v>106</v>
      </c>
      <c r="E40" s="124">
        <v>-10</v>
      </c>
      <c r="F40" s="125">
        <v>16</v>
      </c>
      <c r="G40" s="125">
        <v>44</v>
      </c>
      <c r="H40" s="125">
        <v>128</v>
      </c>
      <c r="I40" s="125">
        <v>10</v>
      </c>
      <c r="J40" s="125">
        <v>76</v>
      </c>
      <c r="K40" s="125">
        <v>24</v>
      </c>
      <c r="L40" s="125">
        <v>132</v>
      </c>
      <c r="M40" s="62">
        <f t="shared" si="1"/>
        <v>736</v>
      </c>
      <c r="N40" s="74"/>
    </row>
    <row r="41" spans="1:14" ht="15" customHeight="1" x14ac:dyDescent="0.2">
      <c r="A41" s="83" t="s">
        <v>24</v>
      </c>
      <c r="B41" s="123">
        <v>13</v>
      </c>
      <c r="C41" s="123">
        <v>-3</v>
      </c>
      <c r="D41" s="124">
        <v>2</v>
      </c>
      <c r="E41" s="124">
        <v>4</v>
      </c>
      <c r="F41" s="125">
        <v>28</v>
      </c>
      <c r="G41" s="125">
        <v>11</v>
      </c>
      <c r="H41" s="125">
        <v>11</v>
      </c>
      <c r="I41" s="125">
        <v>23</v>
      </c>
      <c r="J41" s="125">
        <v>-19</v>
      </c>
      <c r="K41" s="125">
        <v>21</v>
      </c>
      <c r="L41" s="125">
        <v>-41</v>
      </c>
      <c r="M41" s="62">
        <f t="shared" si="1"/>
        <v>50</v>
      </c>
      <c r="N41" s="74"/>
    </row>
    <row r="42" spans="1:14" ht="15" customHeight="1" x14ac:dyDescent="0.2">
      <c r="A42" s="83" t="s">
        <v>63</v>
      </c>
      <c r="B42" s="123">
        <v>905</v>
      </c>
      <c r="C42" s="123">
        <v>445</v>
      </c>
      <c r="D42" s="124">
        <v>381</v>
      </c>
      <c r="E42" s="124">
        <v>328</v>
      </c>
      <c r="F42" s="125">
        <v>219</v>
      </c>
      <c r="G42" s="125">
        <v>187</v>
      </c>
      <c r="H42" s="125">
        <v>360</v>
      </c>
      <c r="I42" s="125">
        <v>346</v>
      </c>
      <c r="J42" s="125">
        <v>330</v>
      </c>
      <c r="K42" s="125">
        <v>360</v>
      </c>
      <c r="L42" s="125">
        <v>345</v>
      </c>
      <c r="M42" s="62">
        <f t="shared" si="1"/>
        <v>4206</v>
      </c>
      <c r="N42" s="74"/>
    </row>
    <row r="43" spans="1:14" ht="15" customHeight="1" x14ac:dyDescent="0.2">
      <c r="A43" s="83" t="s">
        <v>26</v>
      </c>
      <c r="B43" s="123">
        <v>-84</v>
      </c>
      <c r="C43" s="123">
        <v>-30</v>
      </c>
      <c r="D43" s="124">
        <v>-361</v>
      </c>
      <c r="E43" s="124">
        <v>-252</v>
      </c>
      <c r="F43" s="125">
        <v>-105</v>
      </c>
      <c r="G43" s="125">
        <v>-212</v>
      </c>
      <c r="H43" s="125">
        <v>-98</v>
      </c>
      <c r="I43" s="125">
        <v>-93</v>
      </c>
      <c r="J43" s="125">
        <v>-119</v>
      </c>
      <c r="K43" s="125">
        <v>-82</v>
      </c>
      <c r="L43" s="125">
        <v>-33</v>
      </c>
      <c r="M43" s="62">
        <f t="shared" si="1"/>
        <v>-1469</v>
      </c>
      <c r="N43" s="74"/>
    </row>
    <row r="44" spans="1:14" ht="15" customHeight="1" x14ac:dyDescent="0.2">
      <c r="A44" s="83" t="s">
        <v>27</v>
      </c>
      <c r="B44" s="123">
        <v>-56</v>
      </c>
      <c r="C44" s="123">
        <v>19</v>
      </c>
      <c r="D44" s="124">
        <v>9</v>
      </c>
      <c r="E44" s="124">
        <v>-156</v>
      </c>
      <c r="F44" s="125">
        <v>-15</v>
      </c>
      <c r="G44" s="125">
        <v>-129</v>
      </c>
      <c r="H44" s="125">
        <v>-172</v>
      </c>
      <c r="I44" s="125">
        <v>-105</v>
      </c>
      <c r="J44" s="125">
        <v>-11</v>
      </c>
      <c r="K44" s="125">
        <v>4</v>
      </c>
      <c r="L44" s="125">
        <v>67</v>
      </c>
      <c r="M44" s="62">
        <f t="shared" si="1"/>
        <v>-545</v>
      </c>
      <c r="N44" s="74"/>
    </row>
    <row r="45" spans="1:14" ht="15" customHeight="1" x14ac:dyDescent="0.2">
      <c r="A45" s="83" t="s">
        <v>28</v>
      </c>
      <c r="B45" s="123">
        <v>338</v>
      </c>
      <c r="C45" s="123">
        <v>118</v>
      </c>
      <c r="D45" s="124">
        <v>148</v>
      </c>
      <c r="E45" s="124">
        <v>66</v>
      </c>
      <c r="F45" s="125">
        <v>-105</v>
      </c>
      <c r="G45" s="125">
        <v>-59</v>
      </c>
      <c r="H45" s="125">
        <v>159</v>
      </c>
      <c r="I45" s="125">
        <v>121</v>
      </c>
      <c r="J45" s="125">
        <v>43</v>
      </c>
      <c r="K45" s="125">
        <v>84</v>
      </c>
      <c r="L45" s="125">
        <v>86</v>
      </c>
      <c r="M45" s="62">
        <f t="shared" si="1"/>
        <v>999</v>
      </c>
      <c r="N45" s="74"/>
    </row>
    <row r="46" spans="1:14" ht="15" customHeight="1" x14ac:dyDescent="0.2">
      <c r="A46" s="83" t="s">
        <v>29</v>
      </c>
      <c r="B46" s="123">
        <v>66</v>
      </c>
      <c r="C46" s="123">
        <v>-94</v>
      </c>
      <c r="D46" s="124">
        <v>-53</v>
      </c>
      <c r="E46" s="124">
        <v>-74</v>
      </c>
      <c r="F46" s="125">
        <v>-30</v>
      </c>
      <c r="G46" s="125">
        <v>-28</v>
      </c>
      <c r="H46" s="125">
        <v>-7</v>
      </c>
      <c r="I46" s="125">
        <v>-18</v>
      </c>
      <c r="J46" s="125">
        <v>28</v>
      </c>
      <c r="K46" s="125">
        <v>42</v>
      </c>
      <c r="L46" s="125">
        <v>-4</v>
      </c>
      <c r="M46" s="62">
        <f t="shared" si="1"/>
        <v>-172</v>
      </c>
      <c r="N46" s="74"/>
    </row>
    <row r="47" spans="1:14" ht="15" customHeight="1" x14ac:dyDescent="0.2">
      <c r="A47" s="71" t="s">
        <v>30</v>
      </c>
      <c r="B47" s="114">
        <v>6280</v>
      </c>
      <c r="C47" s="114">
        <v>2998</v>
      </c>
      <c r="D47" s="114">
        <v>1762</v>
      </c>
      <c r="E47" s="114">
        <v>-696</v>
      </c>
      <c r="F47" s="114">
        <v>442</v>
      </c>
      <c r="G47" s="114">
        <v>-887</v>
      </c>
      <c r="H47" s="114">
        <v>2237</v>
      </c>
      <c r="I47" s="114">
        <v>2795</v>
      </c>
      <c r="J47" s="114">
        <v>1458</v>
      </c>
      <c r="K47" s="114">
        <f>SUM(K21:K46)</f>
        <v>583</v>
      </c>
      <c r="L47" s="114">
        <f>SUM(L21:L46)</f>
        <v>3918</v>
      </c>
      <c r="M47" s="133">
        <f t="shared" si="1"/>
        <v>20890</v>
      </c>
      <c r="N47" s="74"/>
    </row>
    <row r="48" spans="1:14" x14ac:dyDescent="0.2"/>
    <row r="49" spans="15:24" s="16" customFormat="1" hidden="1" x14ac:dyDescent="0.2">
      <c r="O49" s="29"/>
      <c r="X49" s="24"/>
    </row>
    <row r="50" spans="15:24" s="16" customFormat="1" hidden="1" x14ac:dyDescent="0.2">
      <c r="O50" s="29"/>
      <c r="X50" s="24"/>
    </row>
    <row r="51" spans="15:24" s="16" customFormat="1" hidden="1" x14ac:dyDescent="0.2">
      <c r="O51" s="29"/>
      <c r="X51" s="24"/>
    </row>
    <row r="52" spans="15:24" s="16" customFormat="1" hidden="1" x14ac:dyDescent="0.2">
      <c r="O52" s="29"/>
      <c r="X52" s="24"/>
    </row>
    <row r="53" spans="15:24" s="16" customFormat="1" hidden="1" x14ac:dyDescent="0.2">
      <c r="O53" s="29"/>
      <c r="X53" s="24"/>
    </row>
    <row r="54" spans="15:24" s="16" customFormat="1" hidden="1" x14ac:dyDescent="0.2">
      <c r="O54" s="29"/>
      <c r="X54" s="24"/>
    </row>
    <row r="55" spans="15:24" s="16" customFormat="1" hidden="1" x14ac:dyDescent="0.2">
      <c r="O55" s="29"/>
      <c r="X55" s="24"/>
    </row>
    <row r="56" spans="15:24" s="16" customFormat="1" hidden="1" x14ac:dyDescent="0.2">
      <c r="O56" s="29"/>
      <c r="X56" s="24"/>
    </row>
    <row r="57" spans="15:24" s="16" customFormat="1" hidden="1" x14ac:dyDescent="0.2">
      <c r="O57" s="29"/>
      <c r="X57" s="24"/>
    </row>
    <row r="58" spans="15:24" s="16" customFormat="1" hidden="1" x14ac:dyDescent="0.2">
      <c r="O58" s="29"/>
      <c r="X58" s="24"/>
    </row>
    <row r="59" spans="15:24" s="16" customFormat="1" hidden="1" x14ac:dyDescent="0.2">
      <c r="O59" s="29"/>
      <c r="X59" s="24"/>
    </row>
    <row r="60" spans="15:24" hidden="1" x14ac:dyDescent="0.2"/>
    <row r="61" spans="15:24" hidden="1" x14ac:dyDescent="0.2"/>
  </sheetData>
  <sortState ref="N5:O15">
    <sortCondition ref="O5:O15"/>
  </sortState>
  <mergeCells count="2">
    <mergeCell ref="B3:L3"/>
    <mergeCell ref="B19:L19"/>
  </mergeCells>
  <phoneticPr fontId="5"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defaultRowHeight="12.75" x14ac:dyDescent="0.2"/>
  <cols>
    <col min="1" max="16384" width="9.140625" style="120"/>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4"/>
  <sheetViews>
    <sheetView showGridLines="0" workbookViewId="0"/>
  </sheetViews>
  <sheetFormatPr defaultColWidth="0" defaultRowHeight="12.75" zeroHeight="1" x14ac:dyDescent="0.2"/>
  <cols>
    <col min="1" max="1" width="19.42578125" style="2" customWidth="1"/>
    <col min="2" max="2" width="17.140625" style="2" customWidth="1"/>
    <col min="3" max="6" width="9.140625" style="2" customWidth="1"/>
    <col min="7" max="7" width="10.28515625" style="2" customWidth="1"/>
    <col min="8" max="8" width="4.28515625" style="2" customWidth="1"/>
    <col min="9" max="16384" width="0" style="2" hidden="1"/>
  </cols>
  <sheetData>
    <row r="1" spans="1:10" x14ac:dyDescent="0.2">
      <c r="A1" s="1" t="s">
        <v>162</v>
      </c>
    </row>
    <row r="2" spans="1:10" x14ac:dyDescent="0.2">
      <c r="A2"/>
    </row>
    <row r="3" spans="1:10" ht="25.5" x14ac:dyDescent="0.2">
      <c r="A3" s="89" t="s">
        <v>31</v>
      </c>
      <c r="B3" s="128" t="s">
        <v>47</v>
      </c>
    </row>
    <row r="4" spans="1:10" ht="15" customHeight="1" x14ac:dyDescent="0.2">
      <c r="A4" s="90" t="s">
        <v>32</v>
      </c>
      <c r="B4" s="91">
        <v>2230</v>
      </c>
      <c r="D4" s="16"/>
      <c r="E4" s="16"/>
      <c r="F4" s="16"/>
      <c r="G4" s="10"/>
      <c r="H4" s="10"/>
      <c r="I4" s="9"/>
      <c r="J4" s="9"/>
    </row>
    <row r="5" spans="1:10" ht="15" customHeight="1" x14ac:dyDescent="0.2">
      <c r="A5" s="92" t="s">
        <v>33</v>
      </c>
      <c r="B5" s="138">
        <f>SUM([1]Inflows!$M$3:$M$20)-SUM([1]Outflows!$M$3:$M$20)</f>
        <v>804</v>
      </c>
      <c r="E5" s="16"/>
      <c r="F5" s="16"/>
      <c r="G5" s="10"/>
      <c r="H5" s="10"/>
      <c r="I5" s="9"/>
      <c r="J5" s="9"/>
    </row>
    <row r="6" spans="1:10" ht="15" customHeight="1" x14ac:dyDescent="0.2">
      <c r="A6" s="92" t="s">
        <v>34</v>
      </c>
      <c r="B6" s="138">
        <f>SUM([1]Inflows!$M$21:$M$27)-SUM([1]Outflows!$M$21:$M$27)</f>
        <v>450</v>
      </c>
      <c r="E6" s="19"/>
      <c r="F6" s="16"/>
      <c r="G6" s="10"/>
      <c r="H6" s="10"/>
      <c r="I6" s="9"/>
      <c r="J6" s="9"/>
    </row>
    <row r="7" spans="1:10" ht="15" customHeight="1" x14ac:dyDescent="0.2">
      <c r="A7" s="92" t="s">
        <v>35</v>
      </c>
      <c r="B7" s="138">
        <f>SUM([1]Inflows!$M$28:$M$37)-SUM([1]Outflows!$M$28:$M$37)</f>
        <v>563</v>
      </c>
      <c r="E7" s="19"/>
      <c r="F7" s="16"/>
      <c r="G7" s="10"/>
      <c r="H7" s="10"/>
      <c r="I7" s="9"/>
      <c r="J7" s="9"/>
    </row>
    <row r="8" spans="1:10" ht="15" customHeight="1" x14ac:dyDescent="0.2">
      <c r="A8" s="92" t="s">
        <v>36</v>
      </c>
      <c r="B8" s="138">
        <f>SUM([1]Inflows!$M$38:$M$47)-SUM([1]Outflows!$M$38:$M$47)</f>
        <v>292</v>
      </c>
      <c r="E8" s="19"/>
      <c r="F8" s="16"/>
      <c r="G8" s="10"/>
      <c r="H8" s="10"/>
      <c r="I8" s="9"/>
      <c r="J8" s="9"/>
    </row>
    <row r="9" spans="1:10" ht="15" customHeight="1" x14ac:dyDescent="0.2">
      <c r="A9" s="92" t="s">
        <v>37</v>
      </c>
      <c r="B9" s="138">
        <f>SUM([1]Inflows!$M$48:$M$57)-SUM([1]Outflows!$M$48:$M$57)</f>
        <v>197</v>
      </c>
      <c r="E9" s="19"/>
      <c r="F9" s="16"/>
      <c r="G9" s="10"/>
      <c r="H9" s="10"/>
      <c r="I9" s="9"/>
      <c r="J9" s="9"/>
    </row>
    <row r="10" spans="1:10" ht="15" customHeight="1" x14ac:dyDescent="0.2">
      <c r="A10" s="92" t="s">
        <v>38</v>
      </c>
      <c r="B10" s="138">
        <f>SUM([1]Inflows!$M$58:$M$67)-SUM([1]Outflows!$M$58:$M$67)</f>
        <v>-26</v>
      </c>
      <c r="E10" s="19"/>
      <c r="F10" s="16"/>
      <c r="G10" s="10"/>
      <c r="H10" s="10"/>
      <c r="I10" s="9"/>
      <c r="J10" s="9"/>
    </row>
    <row r="11" spans="1:10" ht="15" customHeight="1" x14ac:dyDescent="0.2">
      <c r="A11" s="87" t="s">
        <v>41</v>
      </c>
      <c r="B11" s="139">
        <f>SUM([1]Inflows!$M$68:$M$98)-SUM([1]Outflows!$M$68:$M$98)</f>
        <v>-50</v>
      </c>
      <c r="E11" s="19"/>
      <c r="F11" s="16"/>
      <c r="G11" s="9"/>
      <c r="H11" s="9"/>
      <c r="I11" s="9"/>
      <c r="J11" s="9"/>
    </row>
    <row r="12" spans="1:10" ht="15" customHeight="1" x14ac:dyDescent="0.2">
      <c r="A12" s="90" t="s">
        <v>39</v>
      </c>
      <c r="B12" s="91">
        <v>1688</v>
      </c>
      <c r="D12" s="20"/>
      <c r="E12" s="19"/>
      <c r="F12" s="19"/>
      <c r="G12" s="9"/>
      <c r="H12" s="9"/>
      <c r="I12" s="9"/>
      <c r="J12" s="9"/>
    </row>
    <row r="13" spans="1:10" ht="15" customHeight="1" x14ac:dyDescent="0.2">
      <c r="A13" s="92" t="s">
        <v>33</v>
      </c>
      <c r="B13" s="138">
        <f>SUM([1]Inflows!$N$3:$N$20)-SUM([1]Outflows!$N$3:$N$20)</f>
        <v>719</v>
      </c>
      <c r="D13" s="16"/>
      <c r="E13" s="16"/>
      <c r="F13" s="16"/>
      <c r="G13" s="9"/>
      <c r="H13" s="9"/>
      <c r="I13" s="9"/>
      <c r="J13" s="9"/>
    </row>
    <row r="14" spans="1:10" ht="15" customHeight="1" x14ac:dyDescent="0.2">
      <c r="A14" s="92" t="s">
        <v>34</v>
      </c>
      <c r="B14" s="138">
        <f>SUM([1]Inflows!$N$21:$N$27)-SUM([1]Outflows!$N$21:$N$27)</f>
        <v>460</v>
      </c>
      <c r="D14" s="16"/>
      <c r="E14" s="16"/>
      <c r="F14" s="16"/>
      <c r="G14" s="9"/>
      <c r="H14" s="9"/>
      <c r="I14" s="9"/>
      <c r="J14" s="9"/>
    </row>
    <row r="15" spans="1:10" ht="15" customHeight="1" x14ac:dyDescent="0.2">
      <c r="A15" s="92" t="s">
        <v>35</v>
      </c>
      <c r="B15" s="138">
        <f>SUM([1]Inflows!$N$28:$N$37)-SUM([1]Outflows!$N$28:$N$37)</f>
        <v>374</v>
      </c>
      <c r="D15" s="16"/>
      <c r="E15" s="16"/>
      <c r="F15" s="16"/>
      <c r="G15" s="9"/>
      <c r="H15" s="9"/>
      <c r="I15" s="9"/>
      <c r="J15" s="9"/>
    </row>
    <row r="16" spans="1:10" ht="15" customHeight="1" x14ac:dyDescent="0.2">
      <c r="A16" s="92" t="s">
        <v>36</v>
      </c>
      <c r="B16" s="138">
        <f>SUM([1]Inflows!$N$38:$N$47)-SUM([1]Outflows!$N$38:$N$47)</f>
        <v>111</v>
      </c>
      <c r="D16" s="16"/>
      <c r="E16" s="16"/>
      <c r="F16" s="16"/>
      <c r="G16" s="9"/>
      <c r="H16" s="9"/>
      <c r="I16" s="9"/>
      <c r="J16" s="9"/>
    </row>
    <row r="17" spans="1:10" ht="15" customHeight="1" x14ac:dyDescent="0.2">
      <c r="A17" s="92" t="s">
        <v>37</v>
      </c>
      <c r="B17" s="138">
        <f>SUM([1]Inflows!$N$48:$N$57)-SUM([1]Outflows!$N$48:$N$57)</f>
        <v>108</v>
      </c>
      <c r="D17" s="16"/>
      <c r="E17" s="16"/>
      <c r="F17" s="16"/>
      <c r="G17" s="9"/>
      <c r="H17" s="9"/>
      <c r="I17" s="9"/>
      <c r="J17" s="9"/>
    </row>
    <row r="18" spans="1:10" ht="15" customHeight="1" x14ac:dyDescent="0.2">
      <c r="A18" s="92" t="s">
        <v>38</v>
      </c>
      <c r="B18" s="138">
        <f>SUM([1]Inflows!$N$58:$N$67)-SUM([1]Outflows!$N$58:$N$67)</f>
        <v>-14</v>
      </c>
      <c r="D18" s="16"/>
      <c r="E18" s="16"/>
      <c r="F18" s="16"/>
      <c r="G18" s="9"/>
      <c r="H18" s="9"/>
      <c r="I18" s="9"/>
      <c r="J18" s="9"/>
    </row>
    <row r="19" spans="1:10" ht="15" customHeight="1" x14ac:dyDescent="0.2">
      <c r="A19" s="87" t="s">
        <v>41</v>
      </c>
      <c r="B19" s="139">
        <f>SUM([1]Inflows!$N$68:$N$98)-SUM([1]Outflows!$N$68:$N$98)</f>
        <v>-70</v>
      </c>
      <c r="D19" s="16"/>
      <c r="E19" s="16"/>
      <c r="F19" s="16"/>
      <c r="G19" s="9"/>
      <c r="H19" s="9"/>
      <c r="I19" s="9"/>
      <c r="J19" s="9"/>
    </row>
    <row r="20" spans="1:10" ht="15" customHeight="1" x14ac:dyDescent="0.2">
      <c r="A20" s="88" t="s">
        <v>3</v>
      </c>
      <c r="B20" s="86">
        <f>SUM(B4,B12)</f>
        <v>3918</v>
      </c>
    </row>
    <row r="21" spans="1:10" ht="15" customHeight="1" x14ac:dyDescent="0.2">
      <c r="A21" s="84"/>
      <c r="B21" s="85"/>
    </row>
    <row r="22" spans="1:10" hidden="1" x14ac:dyDescent="0.2"/>
    <row r="23" spans="1:10" hidden="1" x14ac:dyDescent="0.2"/>
    <row r="24" spans="1:10" hidden="1" x14ac:dyDescent="0.2"/>
  </sheetData>
  <phoneticPr fontId="5" type="noConversion"/>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21"/>
  <sheetViews>
    <sheetView showGridLines="0" workbookViewId="0"/>
  </sheetViews>
  <sheetFormatPr defaultColWidth="0" defaultRowHeight="12.75" zeroHeight="1" x14ac:dyDescent="0.2"/>
  <cols>
    <col min="1" max="1" width="36" style="2" customWidth="1"/>
    <col min="2" max="3" width="10" style="2" bestFit="1" customWidth="1"/>
    <col min="4" max="18" width="10.85546875" style="4" customWidth="1"/>
    <col min="19" max="19" width="11.140625" style="4" customWidth="1"/>
    <col min="20" max="20" width="9.140625" style="2" customWidth="1"/>
    <col min="21" max="23" width="9.140625" style="2" hidden="1" customWidth="1"/>
    <col min="24" max="24" width="10" style="2" hidden="1" customWidth="1"/>
    <col min="25" max="26" width="0" style="2" hidden="1" customWidth="1"/>
    <col min="27" max="16384" width="9.140625" style="2" hidden="1"/>
  </cols>
  <sheetData>
    <row r="1" spans="1:26" x14ac:dyDescent="0.2">
      <c r="A1" s="1" t="s">
        <v>163</v>
      </c>
      <c r="B1" s="1"/>
      <c r="C1" s="1"/>
    </row>
    <row r="2" spans="1:26" x14ac:dyDescent="0.2">
      <c r="A2"/>
    </row>
    <row r="3" spans="1:26" ht="12.75" customHeight="1" x14ac:dyDescent="0.2">
      <c r="A3" s="159" t="s">
        <v>145</v>
      </c>
      <c r="B3" s="161" t="s">
        <v>2</v>
      </c>
      <c r="C3" s="162"/>
      <c r="D3" s="162"/>
      <c r="E3" s="162"/>
      <c r="F3" s="162"/>
      <c r="G3" s="162"/>
      <c r="H3" s="162"/>
      <c r="I3" s="162"/>
      <c r="J3" s="162"/>
      <c r="K3" s="162"/>
      <c r="L3" s="162"/>
      <c r="M3" s="162"/>
      <c r="N3" s="162"/>
      <c r="O3" s="162"/>
      <c r="P3" s="162"/>
      <c r="Q3" s="162"/>
      <c r="R3" s="162"/>
      <c r="S3" s="163"/>
    </row>
    <row r="4" spans="1:26" ht="34.5" customHeight="1" x14ac:dyDescent="0.2">
      <c r="A4" s="160"/>
      <c r="B4" s="126" t="s">
        <v>49</v>
      </c>
      <c r="C4" s="127" t="s">
        <v>50</v>
      </c>
      <c r="D4" s="127" t="s">
        <v>51</v>
      </c>
      <c r="E4" s="127" t="s">
        <v>52</v>
      </c>
      <c r="F4" s="127" t="s">
        <v>53</v>
      </c>
      <c r="G4" s="127" t="s">
        <v>54</v>
      </c>
      <c r="H4" s="127" t="s">
        <v>55</v>
      </c>
      <c r="I4" s="127" t="s">
        <v>64</v>
      </c>
      <c r="J4" s="127" t="s">
        <v>67</v>
      </c>
      <c r="K4" s="127" t="s">
        <v>0</v>
      </c>
      <c r="L4" s="127" t="s">
        <v>69</v>
      </c>
      <c r="M4" s="127" t="s">
        <v>74</v>
      </c>
      <c r="N4" s="127" t="s">
        <v>76</v>
      </c>
      <c r="O4" s="127" t="s">
        <v>78</v>
      </c>
      <c r="P4" s="127" t="s">
        <v>92</v>
      </c>
      <c r="Q4" s="127" t="s">
        <v>93</v>
      </c>
      <c r="R4" s="127" t="s">
        <v>95</v>
      </c>
      <c r="S4" s="128" t="s">
        <v>158</v>
      </c>
    </row>
    <row r="5" spans="1:26" ht="15" customHeight="1" x14ac:dyDescent="0.2">
      <c r="A5" s="93" t="s">
        <v>136</v>
      </c>
      <c r="B5" s="140">
        <v>11645</v>
      </c>
      <c r="C5" s="141">
        <v>12510</v>
      </c>
      <c r="D5" s="141">
        <v>11107</v>
      </c>
      <c r="E5" s="141">
        <v>12245</v>
      </c>
      <c r="F5" s="141">
        <v>13298</v>
      </c>
      <c r="G5" s="141">
        <v>12380</v>
      </c>
      <c r="H5" s="141">
        <v>12932</v>
      </c>
      <c r="I5" s="141">
        <v>12141</v>
      </c>
      <c r="J5" s="141">
        <v>10857</v>
      </c>
      <c r="K5" s="141">
        <v>10667</v>
      </c>
      <c r="L5" s="141">
        <v>10323</v>
      </c>
      <c r="M5" s="141">
        <v>10333</v>
      </c>
      <c r="N5" s="141">
        <v>10364</v>
      </c>
      <c r="O5" s="141">
        <v>11081</v>
      </c>
      <c r="P5" s="141">
        <v>10473</v>
      </c>
      <c r="Q5" s="141">
        <v>10806</v>
      </c>
      <c r="R5" s="141">
        <v>10759</v>
      </c>
      <c r="S5" s="94">
        <v>10450</v>
      </c>
    </row>
    <row r="6" spans="1:26" ht="15" customHeight="1" x14ac:dyDescent="0.2">
      <c r="A6" s="95" t="s">
        <v>137</v>
      </c>
      <c r="B6" s="63">
        <v>11669</v>
      </c>
      <c r="C6" s="96">
        <v>11589</v>
      </c>
      <c r="D6" s="96">
        <v>11005</v>
      </c>
      <c r="E6" s="96">
        <v>11858</v>
      </c>
      <c r="F6" s="96">
        <v>11291</v>
      </c>
      <c r="G6" s="96">
        <v>11510</v>
      </c>
      <c r="H6" s="96">
        <v>11142</v>
      </c>
      <c r="I6" s="96">
        <v>10707</v>
      </c>
      <c r="J6" s="96">
        <v>10198</v>
      </c>
      <c r="K6" s="96">
        <v>11279</v>
      </c>
      <c r="L6" s="96">
        <v>11121</v>
      </c>
      <c r="M6" s="96">
        <v>12090</v>
      </c>
      <c r="N6" s="96">
        <v>11815</v>
      </c>
      <c r="O6" s="96">
        <v>11747</v>
      </c>
      <c r="P6" s="96">
        <v>11236</v>
      </c>
      <c r="Q6" s="96">
        <v>10806</v>
      </c>
      <c r="R6" s="96">
        <v>10167</v>
      </c>
      <c r="S6" s="64">
        <v>10235</v>
      </c>
    </row>
    <row r="7" spans="1:26" ht="15" customHeight="1" x14ac:dyDescent="0.2">
      <c r="A7" s="97" t="s">
        <v>138</v>
      </c>
      <c r="B7" s="142">
        <v>-24</v>
      </c>
      <c r="C7" s="98">
        <v>921</v>
      </c>
      <c r="D7" s="98">
        <v>102</v>
      </c>
      <c r="E7" s="98">
        <v>387</v>
      </c>
      <c r="F7" s="98">
        <v>2007</v>
      </c>
      <c r="G7" s="98">
        <v>870</v>
      </c>
      <c r="H7" s="98">
        <v>1790</v>
      </c>
      <c r="I7" s="98">
        <v>1434</v>
      </c>
      <c r="J7" s="98">
        <v>659</v>
      </c>
      <c r="K7" s="98">
        <v>-612</v>
      </c>
      <c r="L7" s="98">
        <v>-798</v>
      </c>
      <c r="M7" s="98">
        <v>-1757</v>
      </c>
      <c r="N7" s="98">
        <v>-1451</v>
      </c>
      <c r="O7" s="98">
        <v>-666</v>
      </c>
      <c r="P7" s="98">
        <v>-763</v>
      </c>
      <c r="Q7" s="98">
        <v>0</v>
      </c>
      <c r="R7" s="98">
        <v>592</v>
      </c>
      <c r="S7" s="99">
        <v>215</v>
      </c>
      <c r="T7" s="6"/>
      <c r="U7" s="6"/>
      <c r="V7" s="6"/>
      <c r="W7" s="6"/>
      <c r="X7" s="6"/>
      <c r="Y7" s="6"/>
      <c r="Z7" s="6"/>
    </row>
    <row r="8" spans="1:26" ht="15" customHeight="1" x14ac:dyDescent="0.2">
      <c r="A8" s="95" t="s">
        <v>139</v>
      </c>
      <c r="B8" s="63">
        <v>6524</v>
      </c>
      <c r="C8" s="96">
        <v>6488</v>
      </c>
      <c r="D8" s="96">
        <v>6810</v>
      </c>
      <c r="E8" s="96">
        <v>8174</v>
      </c>
      <c r="F8" s="96">
        <v>12544</v>
      </c>
      <c r="G8" s="96">
        <v>15803</v>
      </c>
      <c r="H8" s="96">
        <v>19773</v>
      </c>
      <c r="I8" s="96">
        <v>18261</v>
      </c>
      <c r="J8" s="96">
        <v>14404</v>
      </c>
      <c r="K8" s="96">
        <v>13877</v>
      </c>
      <c r="L8" s="96">
        <v>13401</v>
      </c>
      <c r="M8" s="96">
        <v>12922</v>
      </c>
      <c r="N8" s="96">
        <v>12736</v>
      </c>
      <c r="O8" s="96">
        <v>13300</v>
      </c>
      <c r="P8" s="96">
        <v>13093</v>
      </c>
      <c r="Q8" s="96">
        <v>12998</v>
      </c>
      <c r="R8" s="96">
        <v>11310</v>
      </c>
      <c r="S8" s="64">
        <v>13100</v>
      </c>
    </row>
    <row r="9" spans="1:26" ht="15" customHeight="1" x14ac:dyDescent="0.2">
      <c r="A9" s="95" t="s">
        <v>140</v>
      </c>
      <c r="B9" s="63">
        <v>7609</v>
      </c>
      <c r="C9" s="96">
        <v>6393</v>
      </c>
      <c r="D9" s="96">
        <v>6683</v>
      </c>
      <c r="E9" s="96">
        <v>6996</v>
      </c>
      <c r="F9" s="96">
        <v>8861</v>
      </c>
      <c r="G9" s="96">
        <v>8797</v>
      </c>
      <c r="H9" s="96">
        <v>10633</v>
      </c>
      <c r="I9" s="96">
        <v>11981</v>
      </c>
      <c r="J9" s="96">
        <v>11406</v>
      </c>
      <c r="K9" s="96">
        <v>12115</v>
      </c>
      <c r="L9" s="96">
        <v>14097</v>
      </c>
      <c r="M9" s="96">
        <v>12480</v>
      </c>
      <c r="N9" s="96">
        <v>13623</v>
      </c>
      <c r="O9" s="96">
        <v>11063</v>
      </c>
      <c r="P9" s="96">
        <v>10298</v>
      </c>
      <c r="Q9" s="96">
        <v>11540</v>
      </c>
      <c r="R9" s="96">
        <v>10727</v>
      </c>
      <c r="S9" s="64">
        <v>9182</v>
      </c>
    </row>
    <row r="10" spans="1:26" ht="15" customHeight="1" x14ac:dyDescent="0.2">
      <c r="A10" s="97" t="s">
        <v>141</v>
      </c>
      <c r="B10" s="142">
        <v>-1085</v>
      </c>
      <c r="C10" s="98">
        <v>95</v>
      </c>
      <c r="D10" s="98">
        <v>127</v>
      </c>
      <c r="E10" s="98">
        <v>1178</v>
      </c>
      <c r="F10" s="98">
        <v>3683</v>
      </c>
      <c r="G10" s="98">
        <v>7006</v>
      </c>
      <c r="H10" s="98">
        <v>9140</v>
      </c>
      <c r="I10" s="98">
        <v>6280</v>
      </c>
      <c r="J10" s="98">
        <v>2998</v>
      </c>
      <c r="K10" s="98">
        <v>1762</v>
      </c>
      <c r="L10" s="98">
        <v>-696</v>
      </c>
      <c r="M10" s="98">
        <v>442</v>
      </c>
      <c r="N10" s="98">
        <v>-887</v>
      </c>
      <c r="O10" s="98">
        <v>2237</v>
      </c>
      <c r="P10" s="98">
        <v>2795</v>
      </c>
      <c r="Q10" s="98">
        <v>1458</v>
      </c>
      <c r="R10" s="98">
        <v>583</v>
      </c>
      <c r="S10" s="99">
        <v>3918</v>
      </c>
    </row>
    <row r="11" spans="1:26" ht="15" customHeight="1" x14ac:dyDescent="0.2">
      <c r="A11" s="95" t="s">
        <v>142</v>
      </c>
      <c r="B11" s="63">
        <v>18169</v>
      </c>
      <c r="C11" s="96">
        <v>18998</v>
      </c>
      <c r="D11" s="96">
        <v>17917</v>
      </c>
      <c r="E11" s="96">
        <v>20419</v>
      </c>
      <c r="F11" s="96">
        <v>25842</v>
      </c>
      <c r="G11" s="96">
        <v>28183</v>
      </c>
      <c r="H11" s="96">
        <v>32705</v>
      </c>
      <c r="I11" s="96">
        <v>30402</v>
      </c>
      <c r="J11" s="96">
        <v>25261</v>
      </c>
      <c r="K11" s="96">
        <v>24544</v>
      </c>
      <c r="L11" s="96">
        <v>23724</v>
      </c>
      <c r="M11" s="96">
        <v>23255</v>
      </c>
      <c r="N11" s="96">
        <v>23100</v>
      </c>
      <c r="O11" s="96">
        <v>24381</v>
      </c>
      <c r="P11" s="96">
        <v>23566</v>
      </c>
      <c r="Q11" s="96">
        <v>23804</v>
      </c>
      <c r="R11" s="96">
        <v>22069</v>
      </c>
      <c r="S11" s="64">
        <v>23550</v>
      </c>
    </row>
    <row r="12" spans="1:26" ht="15" customHeight="1" x14ac:dyDescent="0.2">
      <c r="A12" s="95" t="s">
        <v>143</v>
      </c>
      <c r="B12" s="63">
        <v>19278</v>
      </c>
      <c r="C12" s="96">
        <v>17982</v>
      </c>
      <c r="D12" s="96">
        <v>17688</v>
      </c>
      <c r="E12" s="96">
        <v>18854</v>
      </c>
      <c r="F12" s="96">
        <v>20152</v>
      </c>
      <c r="G12" s="96">
        <v>20307</v>
      </c>
      <c r="H12" s="96">
        <v>21775</v>
      </c>
      <c r="I12" s="96">
        <v>22688</v>
      </c>
      <c r="J12" s="96">
        <v>21604</v>
      </c>
      <c r="K12" s="96">
        <v>23394</v>
      </c>
      <c r="L12" s="96">
        <v>25218</v>
      </c>
      <c r="M12" s="96">
        <v>24570</v>
      </c>
      <c r="N12" s="96">
        <v>25438</v>
      </c>
      <c r="O12" s="96">
        <v>22810</v>
      </c>
      <c r="P12" s="96">
        <v>21534</v>
      </c>
      <c r="Q12" s="96">
        <v>22346</v>
      </c>
      <c r="R12" s="96">
        <v>20894</v>
      </c>
      <c r="S12" s="64">
        <v>19417</v>
      </c>
    </row>
    <row r="13" spans="1:26" ht="15" customHeight="1" x14ac:dyDescent="0.2">
      <c r="A13" s="100" t="s">
        <v>144</v>
      </c>
      <c r="B13" s="143">
        <v>-1109</v>
      </c>
      <c r="C13" s="101">
        <v>1016</v>
      </c>
      <c r="D13" s="101">
        <v>229</v>
      </c>
      <c r="E13" s="101">
        <v>1565</v>
      </c>
      <c r="F13" s="101">
        <v>5690</v>
      </c>
      <c r="G13" s="101">
        <v>7876</v>
      </c>
      <c r="H13" s="101">
        <v>10930</v>
      </c>
      <c r="I13" s="101">
        <v>7714</v>
      </c>
      <c r="J13" s="101">
        <v>3657</v>
      </c>
      <c r="K13" s="101">
        <v>1150</v>
      </c>
      <c r="L13" s="101">
        <v>-1494</v>
      </c>
      <c r="M13" s="101">
        <v>-1315</v>
      </c>
      <c r="N13" s="101">
        <v>-2338</v>
      </c>
      <c r="O13" s="101">
        <v>1571</v>
      </c>
      <c r="P13" s="101">
        <v>2032</v>
      </c>
      <c r="Q13" s="101">
        <v>1458</v>
      </c>
      <c r="R13" s="101">
        <v>1175</v>
      </c>
      <c r="S13" s="144">
        <v>4133</v>
      </c>
    </row>
    <row r="14" spans="1:26" ht="15" customHeight="1" x14ac:dyDescent="0.2"/>
    <row r="15" spans="1:26" hidden="1" x14ac:dyDescent="0.2"/>
    <row r="16" spans="1:26" hidden="1" x14ac:dyDescent="0.2"/>
    <row r="17" spans="20:21" hidden="1" x14ac:dyDescent="0.2"/>
    <row r="18" spans="20:21" hidden="1" x14ac:dyDescent="0.2">
      <c r="T18" s="4"/>
      <c r="U18" s="4"/>
    </row>
    <row r="19" spans="20:21" hidden="1" x14ac:dyDescent="0.2">
      <c r="T19" s="4"/>
      <c r="U19" s="4"/>
    </row>
    <row r="20" spans="20:21" hidden="1" x14ac:dyDescent="0.2"/>
    <row r="21" spans="20:21" hidden="1" x14ac:dyDescent="0.2"/>
  </sheetData>
  <mergeCells count="2">
    <mergeCell ref="A3:A4"/>
    <mergeCell ref="B3:S3"/>
  </mergeCells>
  <phoneticPr fontId="5" type="noConversion"/>
  <pageMargins left="0.75" right="0.75" top="1" bottom="1" header="0.5" footer="0.5"/>
  <pageSetup paperSize="9" scale="8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57"/>
  <sheetViews>
    <sheetView showGridLines="0" workbookViewId="0"/>
  </sheetViews>
  <sheetFormatPr defaultColWidth="0" defaultRowHeight="17.25" customHeight="1" zeroHeight="1" x14ac:dyDescent="0.2"/>
  <cols>
    <col min="1" max="1" width="31.7109375" style="2" customWidth="1"/>
    <col min="2" max="2" width="12.85546875" style="2" customWidth="1"/>
    <col min="3" max="3" width="13.140625" style="2" customWidth="1"/>
    <col min="4" max="4" width="11.7109375" style="2" customWidth="1"/>
    <col min="5" max="5" width="11" style="2" customWidth="1"/>
    <col min="6" max="6" width="10.7109375" style="2" customWidth="1"/>
    <col min="7" max="7" width="12.28515625" style="2" customWidth="1"/>
    <col min="8" max="8" width="11.85546875" style="2" customWidth="1"/>
    <col min="9" max="9" width="12" style="2" customWidth="1"/>
    <col min="10" max="10" width="4.28515625" style="2" customWidth="1"/>
    <col min="11" max="16384" width="0" style="2" hidden="1"/>
  </cols>
  <sheetData>
    <row r="1" spans="1:10" ht="12.95" customHeight="1" x14ac:dyDescent="0.2">
      <c r="A1" s="1" t="s">
        <v>164</v>
      </c>
      <c r="J1" s="6"/>
    </row>
    <row r="2" spans="1:10" ht="12.95" customHeight="1" x14ac:dyDescent="0.2">
      <c r="A2"/>
      <c r="J2" s="6"/>
    </row>
    <row r="3" spans="1:10" ht="19.5" customHeight="1" x14ac:dyDescent="0.2">
      <c r="A3" s="170" t="s">
        <v>40</v>
      </c>
      <c r="B3" s="172" t="s">
        <v>99</v>
      </c>
      <c r="C3" s="164" t="s">
        <v>47</v>
      </c>
      <c r="D3" s="164" t="s">
        <v>48</v>
      </c>
      <c r="E3" s="164" t="s">
        <v>46</v>
      </c>
      <c r="F3" s="164" t="s">
        <v>155</v>
      </c>
      <c r="G3" s="166" t="s">
        <v>165</v>
      </c>
      <c r="H3" s="168" t="s">
        <v>45</v>
      </c>
      <c r="I3" s="169"/>
    </row>
    <row r="4" spans="1:10" ht="19.5" customHeight="1" x14ac:dyDescent="0.2">
      <c r="A4" s="171"/>
      <c r="B4" s="173"/>
      <c r="C4" s="165"/>
      <c r="D4" s="165"/>
      <c r="E4" s="165"/>
      <c r="F4" s="165"/>
      <c r="G4" s="167"/>
      <c r="H4" s="146" t="s">
        <v>43</v>
      </c>
      <c r="I4" s="147" t="s">
        <v>42</v>
      </c>
    </row>
    <row r="5" spans="1:10" ht="15" customHeight="1" x14ac:dyDescent="0.2">
      <c r="A5" s="105" t="s">
        <v>80</v>
      </c>
      <c r="B5" s="106">
        <v>141697</v>
      </c>
      <c r="C5" s="107">
        <v>141</v>
      </c>
      <c r="D5" s="107">
        <v>-118</v>
      </c>
      <c r="E5" s="107">
        <v>237</v>
      </c>
      <c r="F5" s="107">
        <v>125</v>
      </c>
      <c r="G5" s="108">
        <v>142492</v>
      </c>
      <c r="H5" s="106">
        <f>G5-B5</f>
        <v>795</v>
      </c>
      <c r="I5" s="145">
        <f>(G5/B5)-1</f>
        <v>5.6105633852516767E-3</v>
      </c>
      <c r="J5" s="122"/>
    </row>
    <row r="6" spans="1:10" ht="15" customHeight="1" x14ac:dyDescent="0.2">
      <c r="A6" s="109" t="s">
        <v>89</v>
      </c>
      <c r="B6" s="59">
        <v>211898</v>
      </c>
      <c r="C6" s="110">
        <v>1146</v>
      </c>
      <c r="D6" s="110">
        <v>95</v>
      </c>
      <c r="E6" s="110">
        <v>44</v>
      </c>
      <c r="F6" s="110">
        <v>-273</v>
      </c>
      <c r="G6" s="60">
        <v>214090</v>
      </c>
      <c r="H6" s="59">
        <f t="shared" ref="H6:H16" si="0">G6-B6</f>
        <v>2192</v>
      </c>
      <c r="I6" s="148">
        <f t="shared" ref="I6:I16" si="1">(G6/B6)-1</f>
        <v>1.034459976026203E-2</v>
      </c>
      <c r="J6" s="122"/>
    </row>
    <row r="7" spans="1:10" ht="15" customHeight="1" x14ac:dyDescent="0.2">
      <c r="A7" s="111" t="s">
        <v>10</v>
      </c>
      <c r="B7" s="59">
        <v>340220</v>
      </c>
      <c r="C7" s="110">
        <v>904</v>
      </c>
      <c r="D7" s="110">
        <v>223</v>
      </c>
      <c r="E7" s="110">
        <v>-718</v>
      </c>
      <c r="F7" s="110">
        <v>247</v>
      </c>
      <c r="G7" s="60">
        <v>341877</v>
      </c>
      <c r="H7" s="59">
        <f t="shared" si="0"/>
        <v>1657</v>
      </c>
      <c r="I7" s="148">
        <f t="shared" si="1"/>
        <v>4.8703779907119937E-3</v>
      </c>
      <c r="J7" s="122"/>
    </row>
    <row r="8" spans="1:10" ht="15" customHeight="1" x14ac:dyDescent="0.2">
      <c r="A8" s="111" t="s">
        <v>81</v>
      </c>
      <c r="B8" s="59">
        <v>143920</v>
      </c>
      <c r="C8" s="110">
        <v>-74</v>
      </c>
      <c r="D8" s="110">
        <v>4</v>
      </c>
      <c r="E8" s="110">
        <v>-128</v>
      </c>
      <c r="F8" s="110">
        <v>207</v>
      </c>
      <c r="G8" s="60">
        <v>144246</v>
      </c>
      <c r="H8" s="59">
        <f t="shared" si="0"/>
        <v>326</v>
      </c>
      <c r="I8" s="148">
        <f t="shared" si="1"/>
        <v>2.2651473040578018E-3</v>
      </c>
      <c r="J8" s="122"/>
    </row>
    <row r="9" spans="1:10" ht="15" customHeight="1" x14ac:dyDescent="0.2">
      <c r="A9" s="109" t="s">
        <v>90</v>
      </c>
      <c r="B9" s="59">
        <v>150497</v>
      </c>
      <c r="C9" s="110">
        <v>-111</v>
      </c>
      <c r="D9" s="110">
        <v>-206</v>
      </c>
      <c r="E9" s="110">
        <v>-288</v>
      </c>
      <c r="F9" s="110">
        <v>76</v>
      </c>
      <c r="G9" s="60">
        <v>150679</v>
      </c>
      <c r="H9" s="59">
        <f t="shared" si="0"/>
        <v>182</v>
      </c>
      <c r="I9" s="148">
        <f t="shared" si="1"/>
        <v>1.2093264317560859E-3</v>
      </c>
      <c r="J9" s="122"/>
    </row>
    <row r="10" spans="1:10" ht="15" customHeight="1" x14ac:dyDescent="0.2">
      <c r="A10" s="111" t="s">
        <v>82</v>
      </c>
      <c r="B10" s="59">
        <v>116289</v>
      </c>
      <c r="C10" s="110">
        <v>213</v>
      </c>
      <c r="D10" s="110">
        <v>25</v>
      </c>
      <c r="E10" s="110">
        <v>-227</v>
      </c>
      <c r="F10" s="110">
        <v>-24</v>
      </c>
      <c r="G10" s="60">
        <v>116835</v>
      </c>
      <c r="H10" s="59">
        <f t="shared" si="0"/>
        <v>546</v>
      </c>
      <c r="I10" s="148">
        <f t="shared" si="1"/>
        <v>4.6951990300028168E-3</v>
      </c>
      <c r="J10" s="122"/>
    </row>
    <row r="11" spans="1:10" ht="15" customHeight="1" x14ac:dyDescent="0.2">
      <c r="A11" s="111" t="s">
        <v>83</v>
      </c>
      <c r="B11" s="59">
        <v>142640</v>
      </c>
      <c r="C11" s="110">
        <v>83</v>
      </c>
      <c r="D11" s="110">
        <v>34</v>
      </c>
      <c r="E11" s="110">
        <v>1058</v>
      </c>
      <c r="F11" s="110">
        <v>-12</v>
      </c>
      <c r="G11" s="60">
        <v>144381</v>
      </c>
      <c r="H11" s="59">
        <f t="shared" si="0"/>
        <v>1741</v>
      </c>
      <c r="I11" s="148">
        <f t="shared" si="1"/>
        <v>1.2205552439708445E-2</v>
      </c>
      <c r="J11" s="122"/>
    </row>
    <row r="12" spans="1:10" ht="15" customHeight="1" x14ac:dyDescent="0.2">
      <c r="A12" s="111" t="s">
        <v>84</v>
      </c>
      <c r="B12" s="59">
        <v>138152</v>
      </c>
      <c r="C12" s="110">
        <v>496</v>
      </c>
      <c r="D12" s="110">
        <v>53</v>
      </c>
      <c r="E12" s="110">
        <v>-17</v>
      </c>
      <c r="F12" s="110">
        <v>-45</v>
      </c>
      <c r="G12" s="60">
        <v>138773</v>
      </c>
      <c r="H12" s="59">
        <f t="shared" si="0"/>
        <v>621</v>
      </c>
      <c r="I12" s="148">
        <f t="shared" si="1"/>
        <v>4.4950489316115672E-3</v>
      </c>
      <c r="J12" s="122"/>
    </row>
    <row r="13" spans="1:10" ht="15" customHeight="1" x14ac:dyDescent="0.2">
      <c r="A13" s="111" t="s">
        <v>85</v>
      </c>
      <c r="B13" s="59">
        <v>146427</v>
      </c>
      <c r="C13" s="110">
        <v>463</v>
      </c>
      <c r="D13" s="110">
        <v>36</v>
      </c>
      <c r="E13" s="110">
        <v>-298</v>
      </c>
      <c r="F13" s="110">
        <v>-259</v>
      </c>
      <c r="G13" s="60">
        <v>147392</v>
      </c>
      <c r="H13" s="59">
        <f t="shared" si="0"/>
        <v>965</v>
      </c>
      <c r="I13" s="148">
        <f t="shared" si="1"/>
        <v>6.5903146277668245E-3</v>
      </c>
      <c r="J13" s="122"/>
    </row>
    <row r="14" spans="1:10" ht="15" customHeight="1" x14ac:dyDescent="0.2">
      <c r="A14" s="111" t="s">
        <v>86</v>
      </c>
      <c r="B14" s="59">
        <v>178996</v>
      </c>
      <c r="C14" s="110">
        <v>468</v>
      </c>
      <c r="D14" s="110">
        <v>33</v>
      </c>
      <c r="E14" s="110">
        <v>-276</v>
      </c>
      <c r="F14" s="110">
        <v>-145</v>
      </c>
      <c r="G14" s="60">
        <v>180012</v>
      </c>
      <c r="H14" s="59">
        <f t="shared" si="0"/>
        <v>1016</v>
      </c>
      <c r="I14" s="148">
        <f t="shared" si="1"/>
        <v>5.6761044939552807E-3</v>
      </c>
      <c r="J14" s="122"/>
    </row>
    <row r="15" spans="1:10" ht="15" customHeight="1" x14ac:dyDescent="0.2">
      <c r="A15" s="109" t="s">
        <v>91</v>
      </c>
      <c r="B15" s="59">
        <v>160098</v>
      </c>
      <c r="C15" s="110">
        <v>189</v>
      </c>
      <c r="D15" s="110">
        <v>36</v>
      </c>
      <c r="E15" s="110">
        <v>613</v>
      </c>
      <c r="F15" s="110">
        <v>86</v>
      </c>
      <c r="G15" s="60">
        <v>160864</v>
      </c>
      <c r="H15" s="59">
        <f t="shared" si="0"/>
        <v>766</v>
      </c>
      <c r="I15" s="148">
        <f t="shared" si="1"/>
        <v>4.7845694512111958E-3</v>
      </c>
      <c r="J15" s="122"/>
    </row>
    <row r="16" spans="1:10" ht="15" customHeight="1" x14ac:dyDescent="0.2">
      <c r="A16" s="102" t="s">
        <v>30</v>
      </c>
      <c r="B16" s="53">
        <f t="shared" ref="B16:G16" si="2">SUM(B5:B15)</f>
        <v>1870834</v>
      </c>
      <c r="C16" s="50">
        <f t="shared" si="2"/>
        <v>3918</v>
      </c>
      <c r="D16" s="50">
        <f t="shared" si="2"/>
        <v>215</v>
      </c>
      <c r="E16" s="50">
        <f t="shared" si="2"/>
        <v>0</v>
      </c>
      <c r="F16" s="50">
        <f t="shared" si="2"/>
        <v>-17</v>
      </c>
      <c r="G16" s="51">
        <f t="shared" si="2"/>
        <v>1881641</v>
      </c>
      <c r="H16" s="113">
        <f t="shared" si="0"/>
        <v>10807</v>
      </c>
      <c r="I16" s="149">
        <f t="shared" si="1"/>
        <v>5.7765680974366518E-3</v>
      </c>
      <c r="J16" s="122"/>
    </row>
    <row r="17" spans="1:9" ht="12.75" x14ac:dyDescent="0.2">
      <c r="B17" s="8"/>
      <c r="C17" s="8"/>
      <c r="D17" s="8"/>
      <c r="E17" s="8"/>
      <c r="F17" s="8"/>
      <c r="G17" s="8"/>
      <c r="H17" s="8"/>
      <c r="I17" s="21"/>
    </row>
    <row r="18" spans="1:9" ht="12.75" x14ac:dyDescent="0.2">
      <c r="B18" s="8"/>
      <c r="C18" s="8"/>
      <c r="D18" s="8"/>
      <c r="E18" s="8"/>
      <c r="F18" s="8"/>
      <c r="G18" s="8"/>
      <c r="H18" s="8"/>
      <c r="I18" s="21"/>
    </row>
    <row r="19" spans="1:9" ht="19.5" customHeight="1" x14ac:dyDescent="0.2">
      <c r="A19" s="174" t="s">
        <v>87</v>
      </c>
      <c r="B19" s="172" t="s">
        <v>99</v>
      </c>
      <c r="C19" s="164" t="s">
        <v>47</v>
      </c>
      <c r="D19" s="164" t="s">
        <v>48</v>
      </c>
      <c r="E19" s="164" t="s">
        <v>46</v>
      </c>
      <c r="F19" s="164" t="s">
        <v>155</v>
      </c>
      <c r="G19" s="166" t="s">
        <v>165</v>
      </c>
      <c r="H19" s="168" t="s">
        <v>45</v>
      </c>
      <c r="I19" s="169"/>
    </row>
    <row r="20" spans="1:9" ht="19.5" customHeight="1" x14ac:dyDescent="0.2">
      <c r="A20" s="175"/>
      <c r="B20" s="173"/>
      <c r="C20" s="165"/>
      <c r="D20" s="165"/>
      <c r="E20" s="165"/>
      <c r="F20" s="165"/>
      <c r="G20" s="167"/>
      <c r="H20" s="103" t="s">
        <v>43</v>
      </c>
      <c r="I20" s="104" t="s">
        <v>42</v>
      </c>
    </row>
    <row r="21" spans="1:9" ht="15" customHeight="1" x14ac:dyDescent="0.2">
      <c r="A21" s="82" t="s">
        <v>4</v>
      </c>
      <c r="B21" s="106">
        <v>54878</v>
      </c>
      <c r="C21" s="107">
        <v>174</v>
      </c>
      <c r="D21" s="107">
        <v>-54</v>
      </c>
      <c r="E21" s="107">
        <v>26</v>
      </c>
      <c r="F21" s="107">
        <v>-28</v>
      </c>
      <c r="G21" s="108">
        <v>55183</v>
      </c>
      <c r="H21" s="106">
        <f>G21-B21</f>
        <v>305</v>
      </c>
      <c r="I21" s="145">
        <f>(G21/B21)-1</f>
        <v>5.5577827180290917E-3</v>
      </c>
    </row>
    <row r="22" spans="1:9" ht="15" customHeight="1" x14ac:dyDescent="0.2">
      <c r="A22" s="83" t="s">
        <v>5</v>
      </c>
      <c r="B22" s="59">
        <v>79959</v>
      </c>
      <c r="C22" s="110">
        <v>121</v>
      </c>
      <c r="D22" s="110">
        <v>73</v>
      </c>
      <c r="E22" s="110">
        <v>307</v>
      </c>
      <c r="F22" s="110">
        <v>26</v>
      </c>
      <c r="G22" s="60">
        <v>80402</v>
      </c>
      <c r="H22" s="59">
        <f t="shared" ref="H22:H46" si="3">G22-B22</f>
        <v>443</v>
      </c>
      <c r="I22" s="148">
        <f t="shared" ref="I22:I46" si="4">(G22/B22)-1</f>
        <v>5.5403394239548209E-3</v>
      </c>
    </row>
    <row r="23" spans="1:9" ht="15" customHeight="1" x14ac:dyDescent="0.2">
      <c r="A23" s="83" t="s">
        <v>6</v>
      </c>
      <c r="B23" s="59">
        <v>62427</v>
      </c>
      <c r="C23" s="110">
        <v>403</v>
      </c>
      <c r="D23" s="110">
        <v>60</v>
      </c>
      <c r="E23" s="110">
        <v>-192</v>
      </c>
      <c r="F23" s="110">
        <v>-101</v>
      </c>
      <c r="G23" s="60">
        <v>62976</v>
      </c>
      <c r="H23" s="59">
        <f t="shared" si="3"/>
        <v>549</v>
      </c>
      <c r="I23" s="148">
        <f t="shared" si="4"/>
        <v>8.7942717093565381E-3</v>
      </c>
    </row>
    <row r="24" spans="1:9" ht="15" customHeight="1" x14ac:dyDescent="0.2">
      <c r="A24" s="83" t="s">
        <v>7</v>
      </c>
      <c r="B24" s="59">
        <v>66399</v>
      </c>
      <c r="C24" s="110">
        <v>437</v>
      </c>
      <c r="D24" s="110">
        <v>-37</v>
      </c>
      <c r="E24" s="110">
        <v>-49</v>
      </c>
      <c r="F24" s="110">
        <v>-40</v>
      </c>
      <c r="G24" s="60">
        <v>66861</v>
      </c>
      <c r="H24" s="59">
        <f t="shared" si="3"/>
        <v>462</v>
      </c>
      <c r="I24" s="148">
        <f t="shared" si="4"/>
        <v>6.9579361134957107E-3</v>
      </c>
    </row>
    <row r="25" spans="1:9" ht="15" customHeight="1" x14ac:dyDescent="0.2">
      <c r="A25" s="83" t="s">
        <v>8</v>
      </c>
      <c r="B25" s="59">
        <v>32194</v>
      </c>
      <c r="C25" s="110">
        <v>-25</v>
      </c>
      <c r="D25" s="110">
        <v>-44</v>
      </c>
      <c r="E25" s="110">
        <v>6</v>
      </c>
      <c r="F25" s="110">
        <v>-1</v>
      </c>
      <c r="G25" s="60">
        <v>32234</v>
      </c>
      <c r="H25" s="59">
        <f t="shared" si="3"/>
        <v>40</v>
      </c>
      <c r="I25" s="148">
        <f t="shared" si="4"/>
        <v>1.2424675405355856E-3</v>
      </c>
    </row>
    <row r="26" spans="1:9" ht="15" customHeight="1" x14ac:dyDescent="0.2">
      <c r="A26" s="83" t="s">
        <v>9</v>
      </c>
      <c r="B26" s="59">
        <v>50265</v>
      </c>
      <c r="C26" s="110">
        <v>85</v>
      </c>
      <c r="D26" s="110">
        <v>20</v>
      </c>
      <c r="E26" s="110">
        <v>173</v>
      </c>
      <c r="F26" s="110">
        <v>-36</v>
      </c>
      <c r="G26" s="60">
        <v>50717</v>
      </c>
      <c r="H26" s="59">
        <f t="shared" si="3"/>
        <v>452</v>
      </c>
      <c r="I26" s="148">
        <f t="shared" si="4"/>
        <v>8.9923405948473256E-3</v>
      </c>
    </row>
    <row r="27" spans="1:9" ht="15" customHeight="1" x14ac:dyDescent="0.2">
      <c r="A27" s="83" t="s">
        <v>10</v>
      </c>
      <c r="B27" s="59">
        <v>286168</v>
      </c>
      <c r="C27" s="110">
        <v>833</v>
      </c>
      <c r="D27" s="110">
        <v>233</v>
      </c>
      <c r="E27" s="110">
        <v>-710</v>
      </c>
      <c r="F27" s="110">
        <v>292</v>
      </c>
      <c r="G27" s="60">
        <v>287527</v>
      </c>
      <c r="H27" s="59">
        <f t="shared" si="3"/>
        <v>1359</v>
      </c>
      <c r="I27" s="148">
        <f t="shared" si="4"/>
        <v>4.7489586536579864E-3</v>
      </c>
    </row>
    <row r="28" spans="1:9" ht="15" customHeight="1" x14ac:dyDescent="0.2">
      <c r="A28" s="83" t="s">
        <v>11</v>
      </c>
      <c r="B28" s="59">
        <v>39199</v>
      </c>
      <c r="C28" s="110">
        <v>13</v>
      </c>
      <c r="D28" s="110">
        <v>74</v>
      </c>
      <c r="E28" s="110">
        <v>81</v>
      </c>
      <c r="F28" s="110">
        <v>-15</v>
      </c>
      <c r="G28" s="60">
        <v>39349</v>
      </c>
      <c r="H28" s="59">
        <f t="shared" si="3"/>
        <v>150</v>
      </c>
      <c r="I28" s="148">
        <f t="shared" si="4"/>
        <v>3.8266282303121013E-3</v>
      </c>
    </row>
    <row r="29" spans="1:9" ht="15" customHeight="1" x14ac:dyDescent="0.2">
      <c r="A29" s="83" t="s">
        <v>12</v>
      </c>
      <c r="B29" s="59">
        <v>69425</v>
      </c>
      <c r="C29" s="110">
        <v>46</v>
      </c>
      <c r="D29" s="110">
        <v>-12</v>
      </c>
      <c r="E29" s="110">
        <v>535</v>
      </c>
      <c r="F29" s="110">
        <v>-126</v>
      </c>
      <c r="G29" s="60">
        <v>70098</v>
      </c>
      <c r="H29" s="59">
        <f t="shared" si="3"/>
        <v>673</v>
      </c>
      <c r="I29" s="148">
        <f t="shared" si="4"/>
        <v>9.693914296002859E-3</v>
      </c>
    </row>
    <row r="30" spans="1:9" ht="15" customHeight="1" x14ac:dyDescent="0.2">
      <c r="A30" s="83" t="s">
        <v>13</v>
      </c>
      <c r="B30" s="59">
        <v>59745</v>
      </c>
      <c r="C30" s="110">
        <v>-30</v>
      </c>
      <c r="D30" s="110">
        <v>77</v>
      </c>
      <c r="E30" s="110">
        <v>-28</v>
      </c>
      <c r="F30" s="110">
        <v>185</v>
      </c>
      <c r="G30" s="60">
        <v>60004</v>
      </c>
      <c r="H30" s="59">
        <f t="shared" si="3"/>
        <v>259</v>
      </c>
      <c r="I30" s="148">
        <f t="shared" si="4"/>
        <v>4.3350908025776569E-3</v>
      </c>
    </row>
    <row r="31" spans="1:9" ht="15" customHeight="1" x14ac:dyDescent="0.2">
      <c r="A31" s="83" t="s">
        <v>14</v>
      </c>
      <c r="B31" s="59">
        <v>38532</v>
      </c>
      <c r="C31" s="110">
        <v>98</v>
      </c>
      <c r="D31" s="110">
        <v>-40</v>
      </c>
      <c r="E31" s="110">
        <v>-18</v>
      </c>
      <c r="F31" s="110">
        <v>-91</v>
      </c>
      <c r="G31" s="60">
        <v>38734</v>
      </c>
      <c r="H31" s="59">
        <f t="shared" si="3"/>
        <v>202</v>
      </c>
      <c r="I31" s="148">
        <f t="shared" si="4"/>
        <v>5.2423959306551193E-3</v>
      </c>
    </row>
    <row r="32" spans="1:9" ht="15" customHeight="1" x14ac:dyDescent="0.2">
      <c r="A32" s="83" t="s">
        <v>15</v>
      </c>
      <c r="B32" s="59">
        <v>100310</v>
      </c>
      <c r="C32" s="110">
        <v>652</v>
      </c>
      <c r="D32" s="110">
        <v>10</v>
      </c>
      <c r="E32" s="110">
        <v>50</v>
      </c>
      <c r="F32" s="110">
        <v>-132</v>
      </c>
      <c r="G32" s="60">
        <v>101489</v>
      </c>
      <c r="H32" s="59">
        <f t="shared" si="3"/>
        <v>1179</v>
      </c>
      <c r="I32" s="148">
        <f t="shared" si="4"/>
        <v>1.1753563951749646E-2</v>
      </c>
    </row>
    <row r="33" spans="1:9" ht="15" customHeight="1" x14ac:dyDescent="0.2">
      <c r="A33" s="83" t="s">
        <v>16</v>
      </c>
      <c r="B33" s="59">
        <v>110202</v>
      </c>
      <c r="C33" s="110">
        <v>-107</v>
      </c>
      <c r="D33" s="110">
        <v>-156</v>
      </c>
      <c r="E33" s="110">
        <v>-158</v>
      </c>
      <c r="F33" s="110">
        <v>124</v>
      </c>
      <c r="G33" s="60">
        <v>110397</v>
      </c>
      <c r="H33" s="59">
        <f t="shared" si="3"/>
        <v>195</v>
      </c>
      <c r="I33" s="148">
        <f t="shared" si="4"/>
        <v>1.76947786791537E-3</v>
      </c>
    </row>
    <row r="34" spans="1:9" ht="15" customHeight="1" x14ac:dyDescent="0.2">
      <c r="A34" s="83" t="s">
        <v>17</v>
      </c>
      <c r="B34" s="59">
        <v>71343</v>
      </c>
      <c r="C34" s="110">
        <v>128</v>
      </c>
      <c r="D34" s="110">
        <v>116</v>
      </c>
      <c r="E34" s="110">
        <v>107</v>
      </c>
      <c r="F34" s="110">
        <v>-68</v>
      </c>
      <c r="G34" s="60">
        <v>71832</v>
      </c>
      <c r="H34" s="59">
        <f t="shared" si="3"/>
        <v>489</v>
      </c>
      <c r="I34" s="148">
        <f t="shared" si="4"/>
        <v>6.8542113451914854E-3</v>
      </c>
    </row>
    <row r="35" spans="1:9" ht="15" customHeight="1" x14ac:dyDescent="0.2">
      <c r="A35" s="83" t="s">
        <v>18</v>
      </c>
      <c r="B35" s="59">
        <v>62149</v>
      </c>
      <c r="C35" s="110">
        <v>234</v>
      </c>
      <c r="D35" s="110">
        <v>60</v>
      </c>
      <c r="E35" s="110">
        <v>-170</v>
      </c>
      <c r="F35" s="110">
        <v>-108</v>
      </c>
      <c r="G35" s="60">
        <v>62666</v>
      </c>
      <c r="H35" s="59">
        <f t="shared" si="3"/>
        <v>517</v>
      </c>
      <c r="I35" s="148">
        <f t="shared" si="4"/>
        <v>8.318717919837848E-3</v>
      </c>
    </row>
    <row r="36" spans="1:9" ht="15" customHeight="1" x14ac:dyDescent="0.2">
      <c r="A36" s="83" t="s">
        <v>19</v>
      </c>
      <c r="B36" s="59">
        <v>63674</v>
      </c>
      <c r="C36" s="110">
        <v>127</v>
      </c>
      <c r="D36" s="110">
        <v>0</v>
      </c>
      <c r="E36" s="110">
        <v>-147</v>
      </c>
      <c r="F36" s="110">
        <v>35</v>
      </c>
      <c r="G36" s="60">
        <v>63966</v>
      </c>
      <c r="H36" s="59">
        <f t="shared" si="3"/>
        <v>292</v>
      </c>
      <c r="I36" s="148">
        <f t="shared" si="4"/>
        <v>4.5858592204039983E-3</v>
      </c>
    </row>
    <row r="37" spans="1:9" ht="15" customHeight="1" x14ac:dyDescent="0.2">
      <c r="A37" s="83" t="s">
        <v>20</v>
      </c>
      <c r="B37" s="59">
        <v>32554</v>
      </c>
      <c r="C37" s="110">
        <v>46</v>
      </c>
      <c r="D37" s="110">
        <v>16</v>
      </c>
      <c r="E37" s="110">
        <v>-49</v>
      </c>
      <c r="F37" s="110">
        <v>10</v>
      </c>
      <c r="G37" s="60">
        <v>32563</v>
      </c>
      <c r="H37" s="59">
        <f t="shared" si="3"/>
        <v>9</v>
      </c>
      <c r="I37" s="148">
        <f t="shared" si="4"/>
        <v>2.7646372181600043E-4</v>
      </c>
    </row>
    <row r="38" spans="1:9" ht="15" customHeight="1" x14ac:dyDescent="0.2">
      <c r="A38" s="83" t="s">
        <v>21</v>
      </c>
      <c r="B38" s="59">
        <v>34662</v>
      </c>
      <c r="C38" s="110">
        <v>22</v>
      </c>
      <c r="D38" s="110">
        <v>-63</v>
      </c>
      <c r="E38" s="110">
        <v>-113</v>
      </c>
      <c r="F38" s="110">
        <v>31</v>
      </c>
      <c r="G38" s="60">
        <v>34690</v>
      </c>
      <c r="H38" s="59">
        <f t="shared" si="3"/>
        <v>28</v>
      </c>
      <c r="I38" s="148">
        <f t="shared" si="4"/>
        <v>8.0780105014133241E-4</v>
      </c>
    </row>
    <row r="39" spans="1:9" ht="15" customHeight="1" x14ac:dyDescent="0.2">
      <c r="A39" s="83" t="s">
        <v>22</v>
      </c>
      <c r="B39" s="59">
        <v>126952</v>
      </c>
      <c r="C39" s="110">
        <v>109</v>
      </c>
      <c r="D39" s="110">
        <v>38</v>
      </c>
      <c r="E39" s="110">
        <v>512</v>
      </c>
      <c r="F39" s="110">
        <v>67</v>
      </c>
      <c r="G39" s="60">
        <v>128313</v>
      </c>
      <c r="H39" s="59">
        <f t="shared" si="3"/>
        <v>1361</v>
      </c>
      <c r="I39" s="148">
        <f t="shared" si="4"/>
        <v>1.0720587308589158E-2</v>
      </c>
    </row>
    <row r="40" spans="1:9" ht="15" customHeight="1" x14ac:dyDescent="0.2">
      <c r="A40" s="83" t="s">
        <v>23</v>
      </c>
      <c r="B40" s="59">
        <v>47134</v>
      </c>
      <c r="C40" s="110">
        <v>132</v>
      </c>
      <c r="D40" s="110">
        <v>21</v>
      </c>
      <c r="E40" s="110">
        <v>-116</v>
      </c>
      <c r="F40" s="110">
        <v>-59</v>
      </c>
      <c r="G40" s="60">
        <v>47387</v>
      </c>
      <c r="H40" s="59">
        <f t="shared" si="3"/>
        <v>253</v>
      </c>
      <c r="I40" s="148">
        <f t="shared" si="4"/>
        <v>5.367675138965522E-3</v>
      </c>
    </row>
    <row r="41" spans="1:9" ht="15" customHeight="1" x14ac:dyDescent="0.2">
      <c r="A41" s="83" t="s">
        <v>24</v>
      </c>
      <c r="B41" s="59">
        <v>17319</v>
      </c>
      <c r="C41" s="110">
        <v>-41</v>
      </c>
      <c r="D41" s="110">
        <v>34</v>
      </c>
      <c r="E41" s="110">
        <v>7</v>
      </c>
      <c r="F41" s="110">
        <v>-8</v>
      </c>
      <c r="G41" s="60">
        <v>17318</v>
      </c>
      <c r="H41" s="59">
        <f t="shared" si="3"/>
        <v>-1</v>
      </c>
      <c r="I41" s="148">
        <f t="shared" si="4"/>
        <v>-5.7740054275612351E-5</v>
      </c>
    </row>
    <row r="42" spans="1:9" ht="15" customHeight="1" x14ac:dyDescent="0.2">
      <c r="A42" s="83" t="s">
        <v>25</v>
      </c>
      <c r="B42" s="59">
        <v>105161</v>
      </c>
      <c r="C42" s="110">
        <v>345</v>
      </c>
      <c r="D42" s="110">
        <v>-83</v>
      </c>
      <c r="E42" s="110">
        <v>-364</v>
      </c>
      <c r="F42" s="110">
        <v>-82</v>
      </c>
      <c r="G42" s="60">
        <v>105693</v>
      </c>
      <c r="H42" s="59">
        <f t="shared" si="3"/>
        <v>532</v>
      </c>
      <c r="I42" s="148">
        <f t="shared" si="4"/>
        <v>5.0589096718365312E-3</v>
      </c>
    </row>
    <row r="43" spans="1:9" ht="15" customHeight="1" x14ac:dyDescent="0.2">
      <c r="A43" s="83" t="s">
        <v>26</v>
      </c>
      <c r="B43" s="59">
        <v>86819</v>
      </c>
      <c r="C43" s="110">
        <v>-33</v>
      </c>
      <c r="D43" s="110">
        <v>-64</v>
      </c>
      <c r="E43" s="110">
        <v>211</v>
      </c>
      <c r="F43" s="110">
        <v>153</v>
      </c>
      <c r="G43" s="60">
        <v>87309</v>
      </c>
      <c r="H43" s="59">
        <f t="shared" si="3"/>
        <v>490</v>
      </c>
      <c r="I43" s="148">
        <f t="shared" si="4"/>
        <v>5.6439258687615013E-3</v>
      </c>
    </row>
    <row r="44" spans="1:9" ht="15" customHeight="1" x14ac:dyDescent="0.2">
      <c r="A44" s="83" t="s">
        <v>27</v>
      </c>
      <c r="B44" s="59">
        <v>80454</v>
      </c>
      <c r="C44" s="110">
        <v>67</v>
      </c>
      <c r="D44" s="110">
        <v>-39</v>
      </c>
      <c r="E44" s="110">
        <v>309</v>
      </c>
      <c r="F44" s="110">
        <v>62</v>
      </c>
      <c r="G44" s="60">
        <v>80782</v>
      </c>
      <c r="H44" s="59">
        <f t="shared" si="3"/>
        <v>328</v>
      </c>
      <c r="I44" s="148">
        <f t="shared" si="4"/>
        <v>4.0768637979466948E-3</v>
      </c>
    </row>
    <row r="45" spans="1:9" ht="15" customHeight="1" x14ac:dyDescent="0.2">
      <c r="A45" s="83" t="s">
        <v>28</v>
      </c>
      <c r="B45" s="59">
        <v>52615</v>
      </c>
      <c r="C45" s="110">
        <v>86</v>
      </c>
      <c r="D45" s="110">
        <v>25</v>
      </c>
      <c r="E45" s="110">
        <v>-80</v>
      </c>
      <c r="F45" s="110">
        <v>-59</v>
      </c>
      <c r="G45" s="60">
        <v>52869</v>
      </c>
      <c r="H45" s="59">
        <f t="shared" si="3"/>
        <v>254</v>
      </c>
      <c r="I45" s="148">
        <f t="shared" si="4"/>
        <v>4.8275206690107098E-3</v>
      </c>
    </row>
    <row r="46" spans="1:9" ht="15" customHeight="1" x14ac:dyDescent="0.2">
      <c r="A46" s="83" t="s">
        <v>29</v>
      </c>
      <c r="B46" s="59">
        <v>40295</v>
      </c>
      <c r="C46" s="110">
        <v>-4</v>
      </c>
      <c r="D46" s="110">
        <v>-50</v>
      </c>
      <c r="E46" s="110">
        <v>-130</v>
      </c>
      <c r="F46" s="110">
        <v>-48</v>
      </c>
      <c r="G46" s="60">
        <v>40282</v>
      </c>
      <c r="H46" s="59">
        <f t="shared" si="3"/>
        <v>-13</v>
      </c>
      <c r="I46" s="148">
        <f t="shared" si="4"/>
        <v>-3.2262067253996385E-4</v>
      </c>
    </row>
    <row r="47" spans="1:9" ht="15" customHeight="1" x14ac:dyDescent="0.2">
      <c r="A47" s="112" t="s">
        <v>30</v>
      </c>
      <c r="B47" s="114">
        <f t="shared" ref="B47:G47" si="5">SUM(B21:B46)</f>
        <v>1870834</v>
      </c>
      <c r="C47" s="114">
        <f t="shared" si="5"/>
        <v>3918</v>
      </c>
      <c r="D47" s="114">
        <f t="shared" si="5"/>
        <v>215</v>
      </c>
      <c r="E47" s="114">
        <f t="shared" si="5"/>
        <v>0</v>
      </c>
      <c r="F47" s="114">
        <f t="shared" si="5"/>
        <v>-17</v>
      </c>
      <c r="G47" s="115">
        <f t="shared" si="5"/>
        <v>1881641</v>
      </c>
      <c r="H47" s="113">
        <f>G47-B47</f>
        <v>10807</v>
      </c>
      <c r="I47" s="149">
        <f>(G47/B47)-1</f>
        <v>5.7765680974366518E-3</v>
      </c>
    </row>
    <row r="48" spans="1:9" ht="12.75" x14ac:dyDescent="0.2">
      <c r="A48" s="12"/>
      <c r="B48" s="13"/>
      <c r="C48" s="13"/>
      <c r="D48" s="13"/>
      <c r="E48" s="13"/>
      <c r="F48" s="13"/>
      <c r="G48" s="13"/>
      <c r="H48" s="13"/>
      <c r="I48" s="14"/>
    </row>
    <row r="49" spans="1:9" ht="12.75" x14ac:dyDescent="0.2">
      <c r="A49" s="121" t="s">
        <v>151</v>
      </c>
      <c r="B49" s="13"/>
      <c r="C49" s="13"/>
      <c r="D49" s="13"/>
      <c r="E49" s="13"/>
      <c r="F49" s="13"/>
      <c r="G49" s="13"/>
      <c r="H49" s="13"/>
      <c r="I49" s="14"/>
    </row>
    <row r="50" spans="1:9" ht="12.75" x14ac:dyDescent="0.2">
      <c r="A50" s="23" t="s">
        <v>156</v>
      </c>
      <c r="B50" s="11"/>
      <c r="C50" s="11"/>
      <c r="D50" s="11"/>
      <c r="E50" s="11"/>
      <c r="F50" s="11"/>
      <c r="G50" s="11"/>
      <c r="H50" s="11"/>
      <c r="I50" s="11"/>
    </row>
    <row r="51" spans="1:9" ht="12.75" x14ac:dyDescent="0.2">
      <c r="A51" s="23" t="s">
        <v>157</v>
      </c>
      <c r="B51" s="11"/>
      <c r="C51" s="11"/>
      <c r="D51" s="11"/>
      <c r="E51" s="11"/>
      <c r="F51" s="11"/>
      <c r="G51" s="11"/>
      <c r="H51" s="11"/>
      <c r="I51" s="11"/>
    </row>
    <row r="52" spans="1:9" ht="14.25" x14ac:dyDescent="0.2">
      <c r="A52" s="3"/>
    </row>
    <row r="53" spans="1:9" ht="17.25" hidden="1" customHeight="1" x14ac:dyDescent="0.2">
      <c r="F53" s="7"/>
    </row>
    <row r="54" spans="1:9" ht="17.25" hidden="1" customHeight="1" x14ac:dyDescent="0.2"/>
    <row r="55" spans="1:9" ht="17.25" hidden="1" customHeight="1" x14ac:dyDescent="0.2"/>
    <row r="56" spans="1:9" ht="17.25" hidden="1" customHeight="1" x14ac:dyDescent="0.2"/>
    <row r="57" spans="1:9" ht="17.25" hidden="1" customHeight="1" x14ac:dyDescent="0.2"/>
  </sheetData>
  <mergeCells count="16">
    <mergeCell ref="F19:F20"/>
    <mergeCell ref="G19:G20"/>
    <mergeCell ref="H19:I19"/>
    <mergeCell ref="A19:A20"/>
    <mergeCell ref="B19:B20"/>
    <mergeCell ref="D19:D20"/>
    <mergeCell ref="C19:C20"/>
    <mergeCell ref="E19:E20"/>
    <mergeCell ref="F3:F4"/>
    <mergeCell ref="G3:G4"/>
    <mergeCell ref="H3:I3"/>
    <mergeCell ref="A3:A4"/>
    <mergeCell ref="B3:B4"/>
    <mergeCell ref="C3:C4"/>
    <mergeCell ref="D3:D4"/>
    <mergeCell ref="E3:E4"/>
  </mergeCells>
  <phoneticPr fontId="5" type="noConversion"/>
  <pageMargins left="0.75" right="0.75" top="1" bottom="1" header="0.5" footer="0.5"/>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Figure 1.1</vt:lpstr>
      <vt:lpstr>Table 1.1</vt:lpstr>
      <vt:lpstr>Figure 1.2</vt:lpstr>
      <vt:lpstr>Table 1.2</vt:lpstr>
      <vt:lpstr>Figure 1.3</vt:lpstr>
      <vt:lpstr>Table 1.3</vt:lpstr>
      <vt:lpstr>Table 1.4</vt:lpstr>
      <vt:lpstr>Table 1.5</vt:lpstr>
      <vt:lpstr>Figure 1.6</vt:lpstr>
      <vt:lpstr>Table 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Long-term international migration (2018) - official migration estimates (migration flows)</dc:title>
  <dc:subject>Long-term International Migration</dc:subject>
  <dc:creator/>
  <cp:keywords>Population; Migration</cp:keywords>
  <cp:lastModifiedBy/>
  <dcterms:created xsi:type="dcterms:W3CDTF">2020-07-24T11:19:25Z</dcterms:created>
  <dcterms:modified xsi:type="dcterms:W3CDTF">2020-07-24T11:26:54Z</dcterms:modified>
</cp:coreProperties>
</file>